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КИ филиалы\"/>
    </mc:Choice>
  </mc:AlternateContent>
  <xr:revisionPtr revIDLastSave="0" documentId="13_ncr:1_{22E02BA8-0F29-48CF-A7FE-84B1D38393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11" i="1"/>
  <c r="AF14" i="1"/>
  <c r="AF16" i="1"/>
  <c r="AF17" i="1"/>
  <c r="AF18" i="1"/>
  <c r="AF19" i="1"/>
  <c r="AF20" i="1"/>
  <c r="AF21" i="1"/>
  <c r="AF22" i="1"/>
  <c r="AF23" i="1"/>
  <c r="AF24" i="1"/>
  <c r="AF28" i="1"/>
  <c r="AF29" i="1"/>
  <c r="AF30" i="1"/>
  <c r="AF33" i="1"/>
  <c r="AF34" i="1"/>
  <c r="AF37" i="1"/>
  <c r="AF38" i="1"/>
  <c r="AF39" i="1"/>
  <c r="AF42" i="1"/>
  <c r="AF43" i="1"/>
  <c r="AF45" i="1"/>
  <c r="AF51" i="1"/>
  <c r="AF52" i="1"/>
  <c r="AF54" i="1"/>
  <c r="AF55" i="1"/>
  <c r="AF56" i="1"/>
  <c r="AF59" i="1"/>
  <c r="AF60" i="1"/>
  <c r="AF62" i="1"/>
  <c r="AF64" i="1"/>
  <c r="AF65" i="1"/>
  <c r="AF66" i="1"/>
  <c r="AF67" i="1"/>
  <c r="AF68" i="1"/>
  <c r="AF69" i="1"/>
  <c r="AF71" i="1"/>
  <c r="AF73" i="1"/>
  <c r="AF74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6" i="1"/>
  <c r="R5" i="1"/>
  <c r="F101" i="1" l="1"/>
  <c r="F5" i="1" s="1"/>
  <c r="E101" i="1"/>
  <c r="L101" i="1" s="1"/>
  <c r="P101" i="1" s="1"/>
  <c r="E100" i="1"/>
  <c r="L100" i="1" s="1"/>
  <c r="P100" i="1" s="1"/>
  <c r="W100" i="1" s="1"/>
  <c r="L7" i="1"/>
  <c r="P7" i="1" s="1"/>
  <c r="V7" i="1" s="1"/>
  <c r="L8" i="1"/>
  <c r="P8" i="1" s="1"/>
  <c r="L9" i="1"/>
  <c r="P9" i="1" s="1"/>
  <c r="Q9" i="1" s="1"/>
  <c r="S9" i="1" s="1"/>
  <c r="AF9" i="1" s="1"/>
  <c r="L10" i="1"/>
  <c r="P10" i="1" s="1"/>
  <c r="L11" i="1"/>
  <c r="P11" i="1" s="1"/>
  <c r="L12" i="1"/>
  <c r="P12" i="1" s="1"/>
  <c r="L13" i="1"/>
  <c r="P13" i="1" s="1"/>
  <c r="Q13" i="1" s="1"/>
  <c r="S13" i="1" s="1"/>
  <c r="AF13" i="1" s="1"/>
  <c r="L14" i="1"/>
  <c r="P14" i="1" s="1"/>
  <c r="L15" i="1"/>
  <c r="P15" i="1" s="1"/>
  <c r="Q15" i="1" s="1"/>
  <c r="S15" i="1" s="1"/>
  <c r="AF15" i="1" s="1"/>
  <c r="L16" i="1"/>
  <c r="P16" i="1" s="1"/>
  <c r="V16" i="1" s="1"/>
  <c r="L17" i="1"/>
  <c r="P17" i="1" s="1"/>
  <c r="V17" i="1" s="1"/>
  <c r="L18" i="1"/>
  <c r="P18" i="1" s="1"/>
  <c r="V18" i="1" s="1"/>
  <c r="L19" i="1"/>
  <c r="P19" i="1" s="1"/>
  <c r="V19" i="1" s="1"/>
  <c r="L20" i="1"/>
  <c r="P20" i="1" s="1"/>
  <c r="V20" i="1" s="1"/>
  <c r="L21" i="1"/>
  <c r="P21" i="1" s="1"/>
  <c r="V21" i="1" s="1"/>
  <c r="L22" i="1"/>
  <c r="P22" i="1" s="1"/>
  <c r="L23" i="1"/>
  <c r="P23" i="1" s="1"/>
  <c r="V23" i="1" s="1"/>
  <c r="L24" i="1"/>
  <c r="P24" i="1" s="1"/>
  <c r="L25" i="1"/>
  <c r="P25" i="1" s="1"/>
  <c r="Q25" i="1" s="1"/>
  <c r="S25" i="1" s="1"/>
  <c r="AF25" i="1" s="1"/>
  <c r="L26" i="1"/>
  <c r="P26" i="1" s="1"/>
  <c r="Q26" i="1" s="1"/>
  <c r="S26" i="1" s="1"/>
  <c r="AF26" i="1" s="1"/>
  <c r="L27" i="1"/>
  <c r="P27" i="1" s="1"/>
  <c r="Q27" i="1" s="1"/>
  <c r="S27" i="1" s="1"/>
  <c r="AF27" i="1" s="1"/>
  <c r="L28" i="1"/>
  <c r="P28" i="1" s="1"/>
  <c r="V28" i="1" s="1"/>
  <c r="L29" i="1"/>
  <c r="P29" i="1" s="1"/>
  <c r="V29" i="1" s="1"/>
  <c r="L30" i="1"/>
  <c r="P30" i="1" s="1"/>
  <c r="V30" i="1" s="1"/>
  <c r="L31" i="1"/>
  <c r="P31" i="1" s="1"/>
  <c r="L32" i="1"/>
  <c r="P32" i="1" s="1"/>
  <c r="Q32" i="1" s="1"/>
  <c r="S32" i="1" s="1"/>
  <c r="AF32" i="1" s="1"/>
  <c r="L33" i="1"/>
  <c r="P33" i="1" s="1"/>
  <c r="V33" i="1" s="1"/>
  <c r="L34" i="1"/>
  <c r="P34" i="1" s="1"/>
  <c r="L35" i="1"/>
  <c r="P35" i="1" s="1"/>
  <c r="L36" i="1"/>
  <c r="P36" i="1" s="1"/>
  <c r="L37" i="1"/>
  <c r="P37" i="1" s="1"/>
  <c r="L38" i="1"/>
  <c r="P38" i="1" s="1"/>
  <c r="V38" i="1" s="1"/>
  <c r="L39" i="1"/>
  <c r="P39" i="1" s="1"/>
  <c r="L40" i="1"/>
  <c r="P40" i="1" s="1"/>
  <c r="Q40" i="1" s="1"/>
  <c r="S40" i="1" s="1"/>
  <c r="AF40" i="1" s="1"/>
  <c r="L41" i="1"/>
  <c r="P41" i="1" s="1"/>
  <c r="L42" i="1"/>
  <c r="P42" i="1" s="1"/>
  <c r="V42" i="1" s="1"/>
  <c r="L43" i="1"/>
  <c r="P43" i="1" s="1"/>
  <c r="V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Q49" i="1" s="1"/>
  <c r="S49" i="1" s="1"/>
  <c r="AF49" i="1" s="1"/>
  <c r="L50" i="1"/>
  <c r="P50" i="1" s="1"/>
  <c r="L51" i="1"/>
  <c r="P51" i="1" s="1"/>
  <c r="V51" i="1" s="1"/>
  <c r="L52" i="1"/>
  <c r="P52" i="1" s="1"/>
  <c r="V52" i="1" s="1"/>
  <c r="L53" i="1"/>
  <c r="P53" i="1" s="1"/>
  <c r="Q53" i="1" s="1"/>
  <c r="S53" i="1" s="1"/>
  <c r="AF53" i="1" s="1"/>
  <c r="L54" i="1"/>
  <c r="P54" i="1" s="1"/>
  <c r="V54" i="1" s="1"/>
  <c r="L55" i="1"/>
  <c r="P55" i="1" s="1"/>
  <c r="V55" i="1" s="1"/>
  <c r="L56" i="1"/>
  <c r="P56" i="1" s="1"/>
  <c r="V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V62" i="1" s="1"/>
  <c r="L63" i="1"/>
  <c r="P63" i="1" s="1"/>
  <c r="Q63" i="1" s="1"/>
  <c r="S63" i="1" s="1"/>
  <c r="AF63" i="1" s="1"/>
  <c r="L64" i="1"/>
  <c r="P64" i="1" s="1"/>
  <c r="V64" i="1" s="1"/>
  <c r="L65" i="1"/>
  <c r="P65" i="1" s="1"/>
  <c r="V65" i="1" s="1"/>
  <c r="L66" i="1"/>
  <c r="P66" i="1" s="1"/>
  <c r="L67" i="1"/>
  <c r="P67" i="1" s="1"/>
  <c r="V67" i="1" s="1"/>
  <c r="L68" i="1"/>
  <c r="P68" i="1" s="1"/>
  <c r="L69" i="1"/>
  <c r="P69" i="1" s="1"/>
  <c r="V69" i="1" s="1"/>
  <c r="L70" i="1"/>
  <c r="P70" i="1" s="1"/>
  <c r="L71" i="1"/>
  <c r="P71" i="1" s="1"/>
  <c r="V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V77" i="1" s="1"/>
  <c r="L78" i="1"/>
  <c r="P78" i="1" s="1"/>
  <c r="V78" i="1" s="1"/>
  <c r="L79" i="1"/>
  <c r="P79" i="1" s="1"/>
  <c r="V79" i="1" s="1"/>
  <c r="L80" i="1"/>
  <c r="P80" i="1" s="1"/>
  <c r="V80" i="1" s="1"/>
  <c r="L81" i="1"/>
  <c r="P81" i="1" s="1"/>
  <c r="V81" i="1" s="1"/>
  <c r="L82" i="1"/>
  <c r="P82" i="1" s="1"/>
  <c r="V82" i="1" s="1"/>
  <c r="L83" i="1"/>
  <c r="P83" i="1" s="1"/>
  <c r="V83" i="1" s="1"/>
  <c r="L84" i="1"/>
  <c r="P84" i="1" s="1"/>
  <c r="V84" i="1" s="1"/>
  <c r="L85" i="1"/>
  <c r="P85" i="1" s="1"/>
  <c r="V85" i="1" s="1"/>
  <c r="L86" i="1"/>
  <c r="P86" i="1" s="1"/>
  <c r="V86" i="1" s="1"/>
  <c r="L87" i="1"/>
  <c r="P87" i="1" s="1"/>
  <c r="V87" i="1" s="1"/>
  <c r="L88" i="1"/>
  <c r="P88" i="1" s="1"/>
  <c r="V88" i="1" s="1"/>
  <c r="L89" i="1"/>
  <c r="P89" i="1" s="1"/>
  <c r="V89" i="1" s="1"/>
  <c r="L90" i="1"/>
  <c r="P90" i="1" s="1"/>
  <c r="V90" i="1" s="1"/>
  <c r="L91" i="1"/>
  <c r="P91" i="1" s="1"/>
  <c r="V91" i="1" s="1"/>
  <c r="L92" i="1"/>
  <c r="P92" i="1" s="1"/>
  <c r="L93" i="1"/>
  <c r="P93" i="1" s="1"/>
  <c r="W93" i="1" s="1"/>
  <c r="L94" i="1"/>
  <c r="P94" i="1" s="1"/>
  <c r="L95" i="1"/>
  <c r="P95" i="1" s="1"/>
  <c r="W95" i="1" s="1"/>
  <c r="L96" i="1"/>
  <c r="P96" i="1" s="1"/>
  <c r="L97" i="1"/>
  <c r="P97" i="1" s="1"/>
  <c r="W97" i="1" s="1"/>
  <c r="L98" i="1"/>
  <c r="P98" i="1" s="1"/>
  <c r="Q98" i="1" s="1"/>
  <c r="S98" i="1" s="1"/>
  <c r="AF98" i="1" s="1"/>
  <c r="L99" i="1"/>
  <c r="P99" i="1" s="1"/>
  <c r="W99" i="1" s="1"/>
  <c r="L102" i="1"/>
  <c r="P102" i="1" s="1"/>
  <c r="W102" i="1" s="1"/>
  <c r="L6" i="1"/>
  <c r="K102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J5" i="1"/>
  <c r="Q101" i="1" l="1"/>
  <c r="S101" i="1" s="1"/>
  <c r="AF101" i="1" s="1"/>
  <c r="Q31" i="1"/>
  <c r="S31" i="1" s="1"/>
  <c r="AF31" i="1" s="1"/>
  <c r="Q41" i="1"/>
  <c r="S41" i="1" s="1"/>
  <c r="AF41" i="1" s="1"/>
  <c r="Q97" i="1"/>
  <c r="S97" i="1" s="1"/>
  <c r="AF97" i="1" s="1"/>
  <c r="Q47" i="1"/>
  <c r="K101" i="1"/>
  <c r="Q95" i="1"/>
  <c r="S95" i="1" s="1"/>
  <c r="AF95" i="1" s="1"/>
  <c r="Q93" i="1"/>
  <c r="S93" i="1" s="1"/>
  <c r="AF93" i="1" s="1"/>
  <c r="W101" i="1"/>
  <c r="W98" i="1"/>
  <c r="W96" i="1"/>
  <c r="Q96" i="1"/>
  <c r="S96" i="1" s="1"/>
  <c r="AF96" i="1" s="1"/>
  <c r="W94" i="1"/>
  <c r="Q94" i="1"/>
  <c r="S94" i="1" s="1"/>
  <c r="AF94" i="1" s="1"/>
  <c r="W92" i="1"/>
  <c r="Q76" i="1"/>
  <c r="S76" i="1" s="1"/>
  <c r="AF76" i="1" s="1"/>
  <c r="Q72" i="1"/>
  <c r="S72" i="1" s="1"/>
  <c r="AF72" i="1" s="1"/>
  <c r="Q70" i="1"/>
  <c r="S70" i="1" s="1"/>
  <c r="AF70" i="1" s="1"/>
  <c r="Q58" i="1"/>
  <c r="S58" i="1" s="1"/>
  <c r="AF58" i="1" s="1"/>
  <c r="Q50" i="1"/>
  <c r="S50" i="1" s="1"/>
  <c r="AF50" i="1" s="1"/>
  <c r="Q48" i="1"/>
  <c r="S48" i="1" s="1"/>
  <c r="AF48" i="1" s="1"/>
  <c r="Q46" i="1"/>
  <c r="S46" i="1" s="1"/>
  <c r="AF46" i="1" s="1"/>
  <c r="Q44" i="1"/>
  <c r="S44" i="1" s="1"/>
  <c r="AF44" i="1" s="1"/>
  <c r="Q36" i="1"/>
  <c r="S36" i="1" s="1"/>
  <c r="AF36" i="1" s="1"/>
  <c r="V22" i="1"/>
  <c r="Q8" i="1"/>
  <c r="S8" i="1" s="1"/>
  <c r="AF8" i="1" s="1"/>
  <c r="Q10" i="1"/>
  <c r="S10" i="1" s="1"/>
  <c r="AF10" i="1" s="1"/>
  <c r="Q12" i="1"/>
  <c r="S12" i="1" s="1"/>
  <c r="AF12" i="1" s="1"/>
  <c r="Q35" i="1"/>
  <c r="S35" i="1" s="1"/>
  <c r="AF35" i="1" s="1"/>
  <c r="Q57" i="1"/>
  <c r="S57" i="1" s="1"/>
  <c r="AF57" i="1" s="1"/>
  <c r="Q61" i="1"/>
  <c r="S61" i="1" s="1"/>
  <c r="AF61" i="1" s="1"/>
  <c r="Q75" i="1"/>
  <c r="S75" i="1" s="1"/>
  <c r="AF75" i="1" s="1"/>
  <c r="V63" i="1"/>
  <c r="V53" i="1"/>
  <c r="V49" i="1"/>
  <c r="V45" i="1"/>
  <c r="V39" i="1"/>
  <c r="V15" i="1"/>
  <c r="V13" i="1"/>
  <c r="V11" i="1"/>
  <c r="V9" i="1"/>
  <c r="E5" i="1"/>
  <c r="K100" i="1"/>
  <c r="V99" i="1"/>
  <c r="V102" i="1"/>
  <c r="V100" i="1"/>
  <c r="V98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P6" i="1"/>
  <c r="Q6" i="1" s="1"/>
  <c r="S6" i="1" s="1"/>
  <c r="L5" i="1"/>
  <c r="AF6" i="1" l="1"/>
  <c r="V47" i="1"/>
  <c r="S47" i="1"/>
  <c r="AF47" i="1" s="1"/>
  <c r="V31" i="1"/>
  <c r="V97" i="1"/>
  <c r="K5" i="1"/>
  <c r="V93" i="1"/>
  <c r="V41" i="1"/>
  <c r="V95" i="1"/>
  <c r="V8" i="1"/>
  <c r="V94" i="1"/>
  <c r="V12" i="1"/>
  <c r="AE5" i="1"/>
  <c r="Q5" i="1"/>
  <c r="V25" i="1"/>
  <c r="V35" i="1"/>
  <c r="V57" i="1"/>
  <c r="V61" i="1"/>
  <c r="V75" i="1"/>
  <c r="V92" i="1"/>
  <c r="V96" i="1"/>
  <c r="V101" i="1"/>
  <c r="V27" i="1"/>
  <c r="V37" i="1"/>
  <c r="V59" i="1"/>
  <c r="V73" i="1"/>
  <c r="V10" i="1"/>
  <c r="V14" i="1"/>
  <c r="V24" i="1"/>
  <c r="V26" i="1"/>
  <c r="V32" i="1"/>
  <c r="V34" i="1"/>
  <c r="V36" i="1"/>
  <c r="V40" i="1"/>
  <c r="V44" i="1"/>
  <c r="V46" i="1"/>
  <c r="V48" i="1"/>
  <c r="V50" i="1"/>
  <c r="V58" i="1"/>
  <c r="V60" i="1"/>
  <c r="V66" i="1"/>
  <c r="V68" i="1"/>
  <c r="V70" i="1"/>
  <c r="V72" i="1"/>
  <c r="V74" i="1"/>
  <c r="V76" i="1"/>
  <c r="P5" i="1"/>
  <c r="V6" i="1"/>
  <c r="W6" i="1"/>
  <c r="S5" i="1" l="1"/>
  <c r="AF5" i="1"/>
</calcChain>
</file>

<file path=xl/sharedStrings.xml><?xml version="1.0" encoding="utf-8"?>
<sst xmlns="http://schemas.openxmlformats.org/spreadsheetml/2006/main" count="382" uniqueCount="145">
  <si>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</si>
  <si>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</si>
  <si>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</si>
  <si>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</si>
  <si>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</si>
  <si>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</si>
  <si>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</si>
  <si>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</si>
  <si>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</si>
  <si>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</si>
  <si>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</si>
  <si>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</si>
  <si>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</si>
  <si>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</si>
  <si>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</si>
  <si>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</si>
  <si>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</si>
  <si>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</si>
  <si>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</si>
  <si>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</si>
  <si>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</si>
  <si>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</si>
  <si>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</si>
  <si>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27,05,(1)</t>
  </si>
  <si>
    <t>01,06,</t>
  </si>
  <si>
    <t>30,05,</t>
  </si>
  <si>
    <t>29,05,</t>
  </si>
  <si>
    <t>23,05,</t>
  </si>
  <si>
    <t>22,05,</t>
  </si>
  <si>
    <t>16,05,</t>
  </si>
  <si>
    <t>15,05,</t>
  </si>
  <si>
    <t>09,05,</t>
  </si>
  <si>
    <t xml:space="preserve"> 278  Сосиски Сочинки с сочным окороком, МГС 0.4кг,   ПОКОМ</t>
  </si>
  <si>
    <t>шт</t>
  </si>
  <si>
    <t xml:space="preserve"> 307  Колбаса Сервелат Мясорубский с мелкорубленным окороком 0,35 кг срез ТМ Стародворье   Поком</t>
  </si>
  <si>
    <t xml:space="preserve"> 317 Колбаса Сервелат Рижский ТМ Зареченские, ВЕС  ПОКОМ</t>
  </si>
  <si>
    <t>кг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</si>
  <si>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</si>
  <si>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</si>
  <si>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</si>
  <si>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>005  Колбаса Докторская ГОСТ, Вязанка вектор,ВЕС. ПОКОМ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</si>
  <si>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</si>
  <si>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</si>
  <si>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</si>
  <si>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</si>
  <si>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</si>
  <si>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</si>
  <si>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</si>
  <si>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</si>
  <si>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</si>
  <si>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</si>
  <si>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</si>
  <si>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</si>
  <si>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</si>
  <si>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нужно увеличить продажи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</si>
  <si>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</si>
  <si>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</si>
  <si>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</si>
  <si>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</si>
  <si>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</si>
  <si>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</si>
  <si>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</si>
  <si>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ротация ОР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</si>
  <si>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</si>
  <si>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</si>
  <si>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</si>
  <si>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</si>
  <si>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</si>
  <si>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</si>
  <si>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</si>
  <si>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</si>
  <si>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</si>
  <si>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</si>
  <si>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</si>
  <si>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</si>
  <si>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</si>
  <si>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</si>
  <si>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</si>
  <si>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</si>
  <si>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</si>
  <si>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</si>
  <si>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</si>
  <si>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</si>
  <si>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</si>
  <si>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</si>
  <si>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</si>
  <si>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ротация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</si>
  <si>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</si>
  <si>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</si>
  <si>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</si>
  <si>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</si>
  <si>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</si>
  <si>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</si>
  <si>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</si>
  <si>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</si>
  <si>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</si>
  <si>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</si>
  <si>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314 Колбаса вареная Филейская ТМ Вязанка ТС Классическая в оболочке полиамид.  ПОКОМ</t>
  </si>
  <si>
    <t>315 Колбаса вареная Молокуша ТМ Вязанка в оболочке полиамид. ВЕС  ПОКОМ</t>
  </si>
  <si>
    <t>то же что и 212</t>
  </si>
  <si>
    <t>то же что и 254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</si>
  <si>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</si>
  <si>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</si>
  <si>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</si>
  <si>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</si>
  <si>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</si>
  <si>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</si>
  <si>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</si>
  <si>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</si>
  <si>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</si>
  <si>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</si>
  <si>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</si>
  <si>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</si>
  <si>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</si>
  <si>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</si>
  <si>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</si>
  <si>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</si>
  <si>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</si>
  <si>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</si>
  <si>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</si>
  <si>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</si>
  <si>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</si>
  <si>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</si>
  <si>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</si>
  <si>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</si>
  <si>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</si>
  <si>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</si>
  <si>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</si>
  <si>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</si>
  <si>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</si>
  <si>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</si>
  <si>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</si>
  <si>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</si>
  <si>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</si>
  <si>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</si>
  <si>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</si>
  <si>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</si>
  <si>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</si>
  <si>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493 Колбаса Со шпиком ТМ Особый рецепт в оболочке полиамид большой батон.  Поком</t>
  </si>
  <si>
    <t>495 Колбаса Докторская Филейная ТМ Особый рецепт в оболочке полиамид большой батон.  Поком</t>
  </si>
  <si>
    <t>с/к колбасы «Ветчина Балыкбургская с мраморным балыком» ф/в 0,1 нарезка ТМ «Баварушка»</t>
  </si>
  <si>
    <t>новинка / завод не дал</t>
  </si>
  <si>
    <t>заказ</t>
  </si>
  <si>
    <t>03,06,(1)</t>
  </si>
  <si>
    <t>03,06,(2)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</si>
</sst>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1" sqref="U1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140625" style="8" customWidth="1"/>
    <col min="8" max="8" width="5.140625" customWidth="1"/>
    <col min="9" max="9" width="12.85546875" customWidth="1"/>
    <col min="10" max="16" width="6.5703125" customWidth="1"/>
    <col min="17" max="20" width="6.42578125" customWidth="1"/>
    <col min="21" max="21" width="20.85546875" customWidth="1"/>
    <col min="22" max="23" width="4.42578125" customWidth="1"/>
    <col min="24" max="29" width="6" customWidth="1"/>
    <col min="30" max="30" width="24.5703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142</v>
      </c>
      <c r="S3" s="3" t="s">
        <v>142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143</v>
      </c>
      <c r="S4" s="1" t="s">
        <v>144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143</v>
      </c>
      <c r="AF4" s="1" t="s">
        <v>144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SUM(E6:E493)</f>
        <v>61406.295000000006</v>
      </c>
      <c r="F5" s="4">
        <f>SUM(F6:F493)</f>
        <v>32035.048000000006</v>
      </c>
      <c r="G5" s="6"/>
      <c r="H5" s="1"/>
      <c r="I5" s="1"/>
      <c r="J5" s="4">
        <f t="shared" ref="J5:T5" si="0">SUM(J6:J493)</f>
        <v>58593.73799999999</v>
      </c>
      <c r="K5" s="4">
        <f t="shared" si="0"/>
        <v>2812.5570000000002</v>
      </c>
      <c r="L5" s="4">
        <f t="shared" si="0"/>
        <v>23053.029000000002</v>
      </c>
      <c r="M5" s="4">
        <f t="shared" si="0"/>
        <v>38353.265999999989</v>
      </c>
      <c r="N5" s="4">
        <f t="shared" si="0"/>
        <v>3500</v>
      </c>
      <c r="O5" s="4">
        <f t="shared" si="0"/>
        <v>8445.4748</v>
      </c>
      <c r="P5" s="4">
        <f t="shared" si="0"/>
        <v>4610.6058000000012</v>
      </c>
      <c r="Q5" s="4">
        <f t="shared" si="0"/>
        <v>6726.5464000000029</v>
      </c>
      <c r="R5" s="4">
        <f t="shared" si="0"/>
        <v>2500</v>
      </c>
      <c r="S5" s="4">
        <f t="shared" si="0"/>
        <v>4226.5464000000029</v>
      </c>
      <c r="T5" s="4">
        <f t="shared" si="0"/>
        <v>0</v>
      </c>
      <c r="U5" s="1"/>
      <c r="V5" s="1"/>
      <c r="W5" s="1"/>
      <c r="X5" s="4">
        <f t="shared" ref="X5:AC5" si="1">SUM(X6:X493)</f>
        <v>4375.4112000000014</v>
      </c>
      <c r="Y5" s="4">
        <f t="shared" si="1"/>
        <v>4367.0843999999988</v>
      </c>
      <c r="Z5" s="4">
        <f t="shared" si="1"/>
        <v>4437.106600000001</v>
      </c>
      <c r="AA5" s="4">
        <f t="shared" si="1"/>
        <v>3855.9174000000007</v>
      </c>
      <c r="AB5" s="4">
        <f t="shared" si="1"/>
        <v>3894.9785999999995</v>
      </c>
      <c r="AC5" s="4">
        <f t="shared" si="1"/>
        <v>3700.1461999999979</v>
      </c>
      <c r="AD5" s="1"/>
      <c r="AE5" s="4">
        <f>SUM(AE6:AE493)</f>
        <v>2500</v>
      </c>
      <c r="AF5" s="4">
        <f>SUM(AF6:AF493)</f>
        <v>3799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0" t="s">
        <v>32</v>
      </c>
      <c r="B6" s="1" t="s">
        <v>33</v>
      </c>
      <c r="C6" s="1">
        <v>17</v>
      </c>
      <c r="D6" s="1">
        <v>1357</v>
      </c>
      <c r="E6" s="1">
        <v>704</v>
      </c>
      <c r="F6" s="1">
        <v>652</v>
      </c>
      <c r="G6" s="6">
        <v>0.4</v>
      </c>
      <c r="H6" s="1">
        <v>45</v>
      </c>
      <c r="I6" s="1" t="s">
        <v>41</v>
      </c>
      <c r="J6" s="1">
        <v>711</v>
      </c>
      <c r="K6" s="1">
        <f t="shared" ref="K6:K37" si="2">E6-J6</f>
        <v>-7</v>
      </c>
      <c r="L6" s="1">
        <f>E6-M6</f>
        <v>380</v>
      </c>
      <c r="M6" s="1">
        <v>324</v>
      </c>
      <c r="N6" s="1"/>
      <c r="O6" s="1"/>
      <c r="P6" s="1">
        <f t="shared" ref="P6" si="3">L6/5</f>
        <v>76</v>
      </c>
      <c r="Q6" s="5">
        <f>11*P6-O6-N6-F6</f>
        <v>184</v>
      </c>
      <c r="R6" s="5"/>
      <c r="S6" s="5">
        <f>Q6-R6</f>
        <v>184</v>
      </c>
      <c r="T6" s="5"/>
      <c r="U6" s="1"/>
      <c r="V6" s="1">
        <f>(F6+N6+O6+Q6)/P6</f>
        <v>11</v>
      </c>
      <c r="W6" s="1">
        <f>(F6+N6+O6)/P6</f>
        <v>8.5789473684210531</v>
      </c>
      <c r="X6" s="1">
        <v>63</v>
      </c>
      <c r="Y6" s="1">
        <v>89.8</v>
      </c>
      <c r="Z6" s="1">
        <v>104.4</v>
      </c>
      <c r="AA6" s="1">
        <v>90.4</v>
      </c>
      <c r="AB6" s="1">
        <v>84.6</v>
      </c>
      <c r="AC6" s="1">
        <v>73.400000000000006</v>
      </c>
      <c r="AD6" s="1"/>
      <c r="AE6" s="1">
        <f>ROUND(R6*G6,0)</f>
        <v>0</v>
      </c>
      <c r="AF6" s="1">
        <f>ROUND(S6*G6,0)</f>
        <v>74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5" t="s">
        <v>34</v>
      </c>
      <c r="B7" s="16" t="s">
        <v>33</v>
      </c>
      <c r="C7" s="16"/>
      <c r="D7" s="16">
        <v>120</v>
      </c>
      <c r="E7" s="16">
        <v>120</v>
      </c>
      <c r="F7" s="16"/>
      <c r="G7" s="17">
        <v>0</v>
      </c>
      <c r="H7" s="16">
        <v>40</v>
      </c>
      <c r="I7" s="16" t="s">
        <v>41</v>
      </c>
      <c r="J7" s="16">
        <v>125</v>
      </c>
      <c r="K7" s="16">
        <f t="shared" si="2"/>
        <v>-5</v>
      </c>
      <c r="L7" s="16">
        <f t="shared" ref="L7:L63" si="4">E7-M7</f>
        <v>0</v>
      </c>
      <c r="M7" s="16">
        <v>120</v>
      </c>
      <c r="N7" s="16"/>
      <c r="O7" s="16"/>
      <c r="P7" s="16">
        <f>L7/5</f>
        <v>0</v>
      </c>
      <c r="Q7" s="18"/>
      <c r="R7" s="18"/>
      <c r="S7" s="18"/>
      <c r="T7" s="18"/>
      <c r="U7" s="16"/>
      <c r="V7" s="16" t="e">
        <f t="shared" ref="V7:V70" si="5">(F7+N7+O7+Q7)/P7</f>
        <v>#DIV/0!</v>
      </c>
      <c r="W7" s="16" t="e">
        <f t="shared" ref="W7:W70" si="6">(F7+N7+O7)/P7</f>
        <v>#DIV/0!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 t="s">
        <v>46</v>
      </c>
      <c r="AE7" s="16">
        <f t="shared" ref="AE7:AE70" si="7">ROUND(R7*G7,0)</f>
        <v>0</v>
      </c>
      <c r="AF7" s="16">
        <f t="shared" ref="AF7:AF70" si="8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35</v>
      </c>
      <c r="B8" s="1" t="s">
        <v>36</v>
      </c>
      <c r="C8" s="1">
        <v>81.638000000000005</v>
      </c>
      <c r="D8" s="1">
        <v>347.07100000000003</v>
      </c>
      <c r="E8" s="1">
        <v>260.63299999999998</v>
      </c>
      <c r="F8" s="1">
        <v>153.80099999999999</v>
      </c>
      <c r="G8" s="6">
        <v>1</v>
      </c>
      <c r="H8" s="1">
        <v>40</v>
      </c>
      <c r="I8" s="1" t="s">
        <v>41</v>
      </c>
      <c r="J8" s="1">
        <v>261.23099999999999</v>
      </c>
      <c r="K8" s="1">
        <f t="shared" si="2"/>
        <v>-0.59800000000001319</v>
      </c>
      <c r="L8" s="1">
        <f t="shared" si="4"/>
        <v>106.40199999999999</v>
      </c>
      <c r="M8" s="1">
        <v>154.23099999999999</v>
      </c>
      <c r="N8" s="1"/>
      <c r="O8" s="1">
        <v>25.425000000000011</v>
      </c>
      <c r="P8" s="1">
        <f t="shared" ref="P8:P10" si="9">L8/5</f>
        <v>21.280399999999997</v>
      </c>
      <c r="Q8" s="5">
        <f t="shared" ref="Q8:Q15" si="10">11*P8-O8-N8-F8</f>
        <v>54.858399999999961</v>
      </c>
      <c r="R8" s="5"/>
      <c r="S8" s="5">
        <f t="shared" ref="S8:S10" si="11">Q8-R8</f>
        <v>54.858399999999961</v>
      </c>
      <c r="T8" s="5"/>
      <c r="U8" s="1"/>
      <c r="V8" s="1">
        <f t="shared" si="5"/>
        <v>11</v>
      </c>
      <c r="W8" s="1">
        <f t="shared" si="6"/>
        <v>8.4221161256367374</v>
      </c>
      <c r="X8" s="1">
        <v>19.846800000000002</v>
      </c>
      <c r="Y8" s="1">
        <v>22.6282</v>
      </c>
      <c r="Z8" s="1">
        <v>25.681999999999999</v>
      </c>
      <c r="AA8" s="1">
        <v>20.4636</v>
      </c>
      <c r="AB8" s="1">
        <v>17.667400000000001</v>
      </c>
      <c r="AC8" s="1">
        <v>22.60700000000001</v>
      </c>
      <c r="AD8" s="1"/>
      <c r="AE8" s="1">
        <f t="shared" si="7"/>
        <v>0</v>
      </c>
      <c r="AF8" s="1">
        <f t="shared" si="8"/>
        <v>55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37</v>
      </c>
      <c r="B9" s="1" t="s">
        <v>36</v>
      </c>
      <c r="C9" s="1">
        <v>6.2E-2</v>
      </c>
      <c r="D9" s="1">
        <v>4382.223</v>
      </c>
      <c r="E9" s="1">
        <v>3985.7759999999998</v>
      </c>
      <c r="F9" s="1">
        <v>390.06</v>
      </c>
      <c r="G9" s="6">
        <v>1</v>
      </c>
      <c r="H9" s="1">
        <v>40</v>
      </c>
      <c r="I9" s="1" t="s">
        <v>41</v>
      </c>
      <c r="J9" s="1">
        <v>4018.5830000000001</v>
      </c>
      <c r="K9" s="1">
        <f t="shared" si="2"/>
        <v>-32.807000000000244</v>
      </c>
      <c r="L9" s="1">
        <f t="shared" si="4"/>
        <v>568.49299999999994</v>
      </c>
      <c r="M9" s="1">
        <v>3417.2829999999999</v>
      </c>
      <c r="N9" s="1"/>
      <c r="O9" s="1">
        <v>560.20899999999983</v>
      </c>
      <c r="P9" s="1">
        <f t="shared" si="9"/>
        <v>113.69859999999998</v>
      </c>
      <c r="Q9" s="5">
        <f t="shared" si="10"/>
        <v>300.41559999999998</v>
      </c>
      <c r="R9" s="5">
        <v>200</v>
      </c>
      <c r="S9" s="5">
        <f t="shared" si="11"/>
        <v>100.41559999999998</v>
      </c>
      <c r="T9" s="5"/>
      <c r="U9" s="1"/>
      <c r="V9" s="1">
        <f t="shared" si="5"/>
        <v>11</v>
      </c>
      <c r="W9" s="1">
        <f t="shared" si="6"/>
        <v>8.357789805679225</v>
      </c>
      <c r="X9" s="1">
        <v>101.2508</v>
      </c>
      <c r="Y9" s="1">
        <v>84.854799999999983</v>
      </c>
      <c r="Z9" s="1">
        <v>93.527199999999993</v>
      </c>
      <c r="AA9" s="1">
        <v>94.295399999999972</v>
      </c>
      <c r="AB9" s="1">
        <v>99.359999999999943</v>
      </c>
      <c r="AC9" s="1">
        <v>64.799600000000012</v>
      </c>
      <c r="AD9" s="1" t="s">
        <v>100</v>
      </c>
      <c r="AE9" s="1">
        <f t="shared" si="7"/>
        <v>200</v>
      </c>
      <c r="AF9" s="1">
        <f t="shared" si="8"/>
        <v>100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38</v>
      </c>
      <c r="B10" s="1" t="s">
        <v>36</v>
      </c>
      <c r="C10" s="1">
        <v>99.787999999999997</v>
      </c>
      <c r="D10" s="1">
        <v>191.28299999999999</v>
      </c>
      <c r="E10" s="1">
        <v>156.91499999999999</v>
      </c>
      <c r="F10" s="1">
        <v>110.92</v>
      </c>
      <c r="G10" s="6">
        <v>1</v>
      </c>
      <c r="H10" s="1">
        <v>40</v>
      </c>
      <c r="I10" s="1" t="s">
        <v>41</v>
      </c>
      <c r="J10" s="1">
        <v>157.83500000000001</v>
      </c>
      <c r="K10" s="1">
        <f t="shared" si="2"/>
        <v>-0.92000000000001592</v>
      </c>
      <c r="L10" s="1">
        <f t="shared" si="4"/>
        <v>120.67999999999999</v>
      </c>
      <c r="M10" s="1">
        <v>36.234999999999999</v>
      </c>
      <c r="N10" s="1"/>
      <c r="O10" s="1">
        <v>121.7525999999999</v>
      </c>
      <c r="P10" s="1">
        <f t="shared" si="9"/>
        <v>24.135999999999999</v>
      </c>
      <c r="Q10" s="5">
        <f t="shared" si="10"/>
        <v>32.823400000000063</v>
      </c>
      <c r="R10" s="5"/>
      <c r="S10" s="5">
        <f t="shared" si="11"/>
        <v>32.823400000000063</v>
      </c>
      <c r="T10" s="5"/>
      <c r="U10" s="1"/>
      <c r="V10" s="1">
        <f t="shared" si="5"/>
        <v>11</v>
      </c>
      <c r="W10" s="1">
        <f t="shared" si="6"/>
        <v>9.6400646337421243</v>
      </c>
      <c r="X10" s="1">
        <v>24.401399999999999</v>
      </c>
      <c r="Y10" s="1">
        <v>20.730399999999999</v>
      </c>
      <c r="Z10" s="1">
        <v>21.7944</v>
      </c>
      <c r="AA10" s="1">
        <v>23.353999999999999</v>
      </c>
      <c r="AB10" s="1">
        <v>21.4724</v>
      </c>
      <c r="AC10" s="1">
        <v>24.2866</v>
      </c>
      <c r="AD10" s="1" t="s">
        <v>99</v>
      </c>
      <c r="AE10" s="1">
        <f t="shared" si="7"/>
        <v>0</v>
      </c>
      <c r="AF10" s="1">
        <f t="shared" si="8"/>
        <v>33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39</v>
      </c>
      <c r="B11" s="1" t="s">
        <v>36</v>
      </c>
      <c r="C11" s="1">
        <v>28.952000000000002</v>
      </c>
      <c r="D11" s="1">
        <v>808.25199999999995</v>
      </c>
      <c r="E11" s="1">
        <v>421.72800000000001</v>
      </c>
      <c r="F11" s="1">
        <v>391.28100000000001</v>
      </c>
      <c r="G11" s="6">
        <v>1</v>
      </c>
      <c r="H11" s="1">
        <v>40</v>
      </c>
      <c r="I11" s="1" t="s">
        <v>41</v>
      </c>
      <c r="J11" s="1">
        <v>430.041</v>
      </c>
      <c r="K11" s="1">
        <f t="shared" si="2"/>
        <v>-8.3129999999999882</v>
      </c>
      <c r="L11" s="1">
        <f t="shared" si="4"/>
        <v>162.68700000000001</v>
      </c>
      <c r="M11" s="1">
        <v>259.041</v>
      </c>
      <c r="N11" s="1"/>
      <c r="O11" s="1"/>
      <c r="P11" s="1">
        <f t="shared" ref="P11" si="12">L11/5</f>
        <v>32.537400000000005</v>
      </c>
      <c r="Q11" s="5"/>
      <c r="R11" s="5"/>
      <c r="S11" s="5"/>
      <c r="T11" s="5"/>
      <c r="U11" s="1"/>
      <c r="V11" s="1">
        <f t="shared" si="5"/>
        <v>12.025576720942666</v>
      </c>
      <c r="W11" s="1">
        <f t="shared" si="6"/>
        <v>12.025576720942666</v>
      </c>
      <c r="X11" s="1">
        <v>33.637199999999993</v>
      </c>
      <c r="Y11" s="1">
        <v>47.638199999999998</v>
      </c>
      <c r="Z11" s="1">
        <v>48.360399999999998</v>
      </c>
      <c r="AA11" s="1">
        <v>40.219799999999999</v>
      </c>
      <c r="AB11" s="1">
        <v>41.184600000000003</v>
      </c>
      <c r="AC11" s="1">
        <v>35.400799999999997</v>
      </c>
      <c r="AD11" s="1"/>
      <c r="AE11" s="1">
        <f t="shared" si="7"/>
        <v>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36</v>
      </c>
      <c r="C12" s="1">
        <v>132.84899999999999</v>
      </c>
      <c r="D12" s="1">
        <v>92.524000000000001</v>
      </c>
      <c r="E12" s="1">
        <v>126.19199999999999</v>
      </c>
      <c r="F12" s="1">
        <v>85.073999999999998</v>
      </c>
      <c r="G12" s="6">
        <v>1</v>
      </c>
      <c r="H12" s="1">
        <v>50</v>
      </c>
      <c r="I12" s="1" t="s">
        <v>41</v>
      </c>
      <c r="J12" s="1">
        <v>123.65</v>
      </c>
      <c r="K12" s="1">
        <f t="shared" si="2"/>
        <v>2.5419999999999874</v>
      </c>
      <c r="L12" s="1">
        <f t="shared" si="4"/>
        <v>126.19199999999999</v>
      </c>
      <c r="M12" s="1"/>
      <c r="N12" s="1"/>
      <c r="O12" s="1">
        <v>137.15379999999999</v>
      </c>
      <c r="P12" s="1">
        <f t="shared" ref="P12:P43" si="13">L12/5</f>
        <v>25.238399999999999</v>
      </c>
      <c r="Q12" s="5">
        <f t="shared" si="10"/>
        <v>55.394599999999983</v>
      </c>
      <c r="R12" s="5"/>
      <c r="S12" s="5">
        <f t="shared" ref="S12:S13" si="14">Q12-R12</f>
        <v>55.394599999999983</v>
      </c>
      <c r="T12" s="5"/>
      <c r="U12" s="1"/>
      <c r="V12" s="1">
        <f t="shared" si="5"/>
        <v>11</v>
      </c>
      <c r="W12" s="1">
        <f t="shared" si="6"/>
        <v>8.8051461265373412</v>
      </c>
      <c r="X12" s="1">
        <v>23.712199999999999</v>
      </c>
      <c r="Y12" s="1">
        <v>16.5746</v>
      </c>
      <c r="Z12" s="1">
        <v>16.3264</v>
      </c>
      <c r="AA12" s="1">
        <v>15.2372</v>
      </c>
      <c r="AB12" s="1">
        <v>13.842000000000001</v>
      </c>
      <c r="AC12" s="1">
        <v>21.0306</v>
      </c>
      <c r="AD12" s="1"/>
      <c r="AE12" s="1">
        <f t="shared" si="7"/>
        <v>0</v>
      </c>
      <c r="AF12" s="1">
        <f t="shared" si="8"/>
        <v>55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36</v>
      </c>
      <c r="C13" s="1">
        <v>159.119</v>
      </c>
      <c r="D13" s="1">
        <v>870.34299999999996</v>
      </c>
      <c r="E13" s="1">
        <v>435.45699999999999</v>
      </c>
      <c r="F13" s="1">
        <v>514.86300000000006</v>
      </c>
      <c r="G13" s="6">
        <v>1</v>
      </c>
      <c r="H13" s="1">
        <v>45</v>
      </c>
      <c r="I13" s="1" t="s">
        <v>41</v>
      </c>
      <c r="J13" s="1">
        <v>437.56799999999998</v>
      </c>
      <c r="K13" s="1">
        <f t="shared" si="2"/>
        <v>-2.11099999999999</v>
      </c>
      <c r="L13" s="1">
        <f t="shared" si="4"/>
        <v>332.089</v>
      </c>
      <c r="M13" s="1">
        <v>103.36799999999999</v>
      </c>
      <c r="N13" s="1">
        <v>70</v>
      </c>
      <c r="O13" s="1">
        <v>23.921799999999848</v>
      </c>
      <c r="P13" s="1">
        <f t="shared" si="13"/>
        <v>66.4178</v>
      </c>
      <c r="Q13" s="5">
        <f t="shared" si="10"/>
        <v>121.81100000000015</v>
      </c>
      <c r="R13" s="5"/>
      <c r="S13" s="5">
        <f t="shared" si="14"/>
        <v>121.81100000000015</v>
      </c>
      <c r="T13" s="5"/>
      <c r="U13" s="1"/>
      <c r="V13" s="1">
        <f t="shared" si="5"/>
        <v>11</v>
      </c>
      <c r="W13" s="1">
        <f t="shared" si="6"/>
        <v>9.1659886355766069</v>
      </c>
      <c r="X13" s="1">
        <v>67.254199999999997</v>
      </c>
      <c r="Y13" s="1">
        <v>80.904200000000003</v>
      </c>
      <c r="Z13" s="1">
        <v>80.130799999999994</v>
      </c>
      <c r="AA13" s="1">
        <v>62.422800000000002</v>
      </c>
      <c r="AB13" s="1">
        <v>59.4024</v>
      </c>
      <c r="AC13" s="1">
        <v>65.5916</v>
      </c>
      <c r="AD13" s="1"/>
      <c r="AE13" s="1">
        <f t="shared" si="7"/>
        <v>0</v>
      </c>
      <c r="AF13" s="1">
        <f t="shared" si="8"/>
        <v>122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36</v>
      </c>
      <c r="C14" s="1">
        <v>15.162000000000001</v>
      </c>
      <c r="D14" s="1">
        <v>1294.201</v>
      </c>
      <c r="E14" s="1">
        <v>481.32799999999997</v>
      </c>
      <c r="F14" s="1">
        <v>806.10500000000002</v>
      </c>
      <c r="G14" s="6">
        <v>1</v>
      </c>
      <c r="H14" s="1">
        <v>45</v>
      </c>
      <c r="I14" s="1" t="s">
        <v>41</v>
      </c>
      <c r="J14" s="1">
        <v>552.15899999999999</v>
      </c>
      <c r="K14" s="1">
        <f t="shared" si="2"/>
        <v>-70.831000000000017</v>
      </c>
      <c r="L14" s="1">
        <f t="shared" si="4"/>
        <v>272.06899999999996</v>
      </c>
      <c r="M14" s="1">
        <v>209.25899999999999</v>
      </c>
      <c r="N14" s="1"/>
      <c r="O14" s="1"/>
      <c r="P14" s="1">
        <f t="shared" si="13"/>
        <v>54.413799999999995</v>
      </c>
      <c r="Q14" s="5"/>
      <c r="R14" s="5"/>
      <c r="S14" s="5"/>
      <c r="T14" s="5"/>
      <c r="U14" s="1"/>
      <c r="V14" s="1">
        <f t="shared" si="5"/>
        <v>14.814348565988777</v>
      </c>
      <c r="W14" s="1">
        <f t="shared" si="6"/>
        <v>14.814348565988777</v>
      </c>
      <c r="X14" s="1">
        <v>44.065199999999997</v>
      </c>
      <c r="Y14" s="1">
        <v>94.006799999999998</v>
      </c>
      <c r="Z14" s="1">
        <v>108.25360000000001</v>
      </c>
      <c r="AA14" s="1">
        <v>88.404799999999994</v>
      </c>
      <c r="AB14" s="1">
        <v>79.38239999999999</v>
      </c>
      <c r="AC14" s="1">
        <v>72.005600000000001</v>
      </c>
      <c r="AD14" s="1"/>
      <c r="AE14" s="1">
        <f t="shared" si="7"/>
        <v>0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36</v>
      </c>
      <c r="C15" s="1">
        <v>14.824999999999999</v>
      </c>
      <c r="D15" s="1">
        <v>404.90199999999999</v>
      </c>
      <c r="E15" s="1">
        <v>209.596</v>
      </c>
      <c r="F15" s="1">
        <v>189.666</v>
      </c>
      <c r="G15" s="6">
        <v>1</v>
      </c>
      <c r="H15" s="1">
        <v>40</v>
      </c>
      <c r="I15" s="1" t="s">
        <v>41</v>
      </c>
      <c r="J15" s="1">
        <v>215.27099999999999</v>
      </c>
      <c r="K15" s="1">
        <f t="shared" si="2"/>
        <v>-5.6749999999999829</v>
      </c>
      <c r="L15" s="1">
        <f t="shared" si="4"/>
        <v>124.425</v>
      </c>
      <c r="M15" s="1">
        <v>85.171000000000006</v>
      </c>
      <c r="N15" s="1"/>
      <c r="O15" s="1">
        <v>39.939799999999991</v>
      </c>
      <c r="P15" s="1">
        <f t="shared" si="13"/>
        <v>24.884999999999998</v>
      </c>
      <c r="Q15" s="5">
        <f t="shared" si="10"/>
        <v>44.129199999999969</v>
      </c>
      <c r="R15" s="5"/>
      <c r="S15" s="5">
        <f>Q15-R15</f>
        <v>44.129199999999969</v>
      </c>
      <c r="T15" s="5"/>
      <c r="U15" s="1"/>
      <c r="V15" s="1">
        <f t="shared" si="5"/>
        <v>11</v>
      </c>
      <c r="W15" s="1">
        <f t="shared" si="6"/>
        <v>9.2266747036367285</v>
      </c>
      <c r="X15" s="1">
        <v>24.137</v>
      </c>
      <c r="Y15" s="1">
        <v>25.683199999999999</v>
      </c>
      <c r="Z15" s="1">
        <v>25.374600000000001</v>
      </c>
      <c r="AA15" s="1">
        <v>25.3278</v>
      </c>
      <c r="AB15" s="1">
        <v>27.041399999999999</v>
      </c>
      <c r="AC15" s="1">
        <v>21.080400000000001</v>
      </c>
      <c r="AD15" s="1"/>
      <c r="AE15" s="1">
        <f t="shared" si="7"/>
        <v>0</v>
      </c>
      <c r="AF15" s="1">
        <f t="shared" si="8"/>
        <v>44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6" t="s">
        <v>45</v>
      </c>
      <c r="B16" s="16" t="s">
        <v>33</v>
      </c>
      <c r="C16" s="16"/>
      <c r="D16" s="16"/>
      <c r="E16" s="16"/>
      <c r="F16" s="16"/>
      <c r="G16" s="17">
        <v>0</v>
      </c>
      <c r="H16" s="16">
        <v>45</v>
      </c>
      <c r="I16" s="16" t="s">
        <v>41</v>
      </c>
      <c r="J16" s="16"/>
      <c r="K16" s="16">
        <f t="shared" si="2"/>
        <v>0</v>
      </c>
      <c r="L16" s="16">
        <f t="shared" si="4"/>
        <v>0</v>
      </c>
      <c r="M16" s="16"/>
      <c r="N16" s="16"/>
      <c r="O16" s="16"/>
      <c r="P16" s="16">
        <f t="shared" si="13"/>
        <v>0</v>
      </c>
      <c r="Q16" s="18"/>
      <c r="R16" s="18"/>
      <c r="S16" s="18"/>
      <c r="T16" s="18"/>
      <c r="U16" s="16"/>
      <c r="V16" s="16" t="e">
        <f t="shared" si="5"/>
        <v>#DIV/0!</v>
      </c>
      <c r="W16" s="16" t="e">
        <f t="shared" si="6"/>
        <v>#DIV/0!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 t="s">
        <v>46</v>
      </c>
      <c r="AE16" s="16">
        <f t="shared" si="7"/>
        <v>0</v>
      </c>
      <c r="AF16" s="16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6" t="s">
        <v>47</v>
      </c>
      <c r="B17" s="16" t="s">
        <v>33</v>
      </c>
      <c r="C17" s="16"/>
      <c r="D17" s="16"/>
      <c r="E17" s="16">
        <v>-1</v>
      </c>
      <c r="F17" s="16"/>
      <c r="G17" s="17">
        <v>0</v>
      </c>
      <c r="H17" s="16">
        <v>45</v>
      </c>
      <c r="I17" s="16" t="s">
        <v>41</v>
      </c>
      <c r="J17" s="16"/>
      <c r="K17" s="16">
        <f t="shared" si="2"/>
        <v>-1</v>
      </c>
      <c r="L17" s="16">
        <f t="shared" si="4"/>
        <v>-1</v>
      </c>
      <c r="M17" s="16"/>
      <c r="N17" s="16"/>
      <c r="O17" s="16"/>
      <c r="P17" s="16">
        <f t="shared" si="13"/>
        <v>-0.2</v>
      </c>
      <c r="Q17" s="18"/>
      <c r="R17" s="18"/>
      <c r="S17" s="18"/>
      <c r="T17" s="18"/>
      <c r="U17" s="16"/>
      <c r="V17" s="16">
        <f t="shared" si="5"/>
        <v>0</v>
      </c>
      <c r="W17" s="16">
        <f t="shared" si="6"/>
        <v>0</v>
      </c>
      <c r="X17" s="16">
        <v>-0.2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 t="s">
        <v>46</v>
      </c>
      <c r="AE17" s="16">
        <f t="shared" si="7"/>
        <v>0</v>
      </c>
      <c r="AF17" s="16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6" t="s">
        <v>48</v>
      </c>
      <c r="B18" s="16" t="s">
        <v>33</v>
      </c>
      <c r="C18" s="16"/>
      <c r="D18" s="16"/>
      <c r="E18" s="16"/>
      <c r="F18" s="16"/>
      <c r="G18" s="17">
        <v>0</v>
      </c>
      <c r="H18" s="16">
        <v>180</v>
      </c>
      <c r="I18" s="16" t="s">
        <v>41</v>
      </c>
      <c r="J18" s="16"/>
      <c r="K18" s="16">
        <f t="shared" si="2"/>
        <v>0</v>
      </c>
      <c r="L18" s="16">
        <f t="shared" si="4"/>
        <v>0</v>
      </c>
      <c r="M18" s="16"/>
      <c r="N18" s="16"/>
      <c r="O18" s="16"/>
      <c r="P18" s="16">
        <f t="shared" si="13"/>
        <v>0</v>
      </c>
      <c r="Q18" s="18"/>
      <c r="R18" s="18"/>
      <c r="S18" s="18"/>
      <c r="T18" s="18"/>
      <c r="U18" s="16"/>
      <c r="V18" s="16" t="e">
        <f t="shared" si="5"/>
        <v>#DIV/0!</v>
      </c>
      <c r="W18" s="16" t="e">
        <f t="shared" si="6"/>
        <v>#DIV/0!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 t="s">
        <v>46</v>
      </c>
      <c r="AE18" s="16">
        <f t="shared" si="7"/>
        <v>0</v>
      </c>
      <c r="AF18" s="16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2" t="s">
        <v>49</v>
      </c>
      <c r="B19" s="12" t="s">
        <v>33</v>
      </c>
      <c r="C19" s="12"/>
      <c r="D19" s="12">
        <v>120</v>
      </c>
      <c r="E19" s="12">
        <v>120</v>
      </c>
      <c r="F19" s="12"/>
      <c r="G19" s="13">
        <v>0</v>
      </c>
      <c r="H19" s="12" t="e">
        <v>#N/A</v>
      </c>
      <c r="I19" s="12" t="s">
        <v>50</v>
      </c>
      <c r="J19" s="12">
        <v>120</v>
      </c>
      <c r="K19" s="12">
        <f t="shared" si="2"/>
        <v>0</v>
      </c>
      <c r="L19" s="12">
        <f t="shared" si="4"/>
        <v>0</v>
      </c>
      <c r="M19" s="12">
        <v>120</v>
      </c>
      <c r="N19" s="12"/>
      <c r="O19" s="12"/>
      <c r="P19" s="12">
        <f t="shared" si="13"/>
        <v>0</v>
      </c>
      <c r="Q19" s="14"/>
      <c r="R19" s="14"/>
      <c r="S19" s="14"/>
      <c r="T19" s="14"/>
      <c r="U19" s="12"/>
      <c r="V19" s="12" t="e">
        <f t="shared" si="5"/>
        <v>#DIV/0!</v>
      </c>
      <c r="W19" s="12" t="e">
        <f t="shared" si="6"/>
        <v>#DIV/0!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/>
      <c r="AE19" s="12">
        <f t="shared" si="7"/>
        <v>0</v>
      </c>
      <c r="AF19" s="12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6" t="s">
        <v>51</v>
      </c>
      <c r="B20" s="16" t="s">
        <v>33</v>
      </c>
      <c r="C20" s="16"/>
      <c r="D20" s="16"/>
      <c r="E20" s="16"/>
      <c r="F20" s="16"/>
      <c r="G20" s="17">
        <v>0</v>
      </c>
      <c r="H20" s="16">
        <v>40</v>
      </c>
      <c r="I20" s="16" t="s">
        <v>41</v>
      </c>
      <c r="J20" s="16"/>
      <c r="K20" s="16">
        <f t="shared" si="2"/>
        <v>0</v>
      </c>
      <c r="L20" s="16">
        <f t="shared" si="4"/>
        <v>0</v>
      </c>
      <c r="M20" s="16"/>
      <c r="N20" s="16"/>
      <c r="O20" s="16"/>
      <c r="P20" s="16">
        <f t="shared" si="13"/>
        <v>0</v>
      </c>
      <c r="Q20" s="18"/>
      <c r="R20" s="18"/>
      <c r="S20" s="18"/>
      <c r="T20" s="18"/>
      <c r="U20" s="16"/>
      <c r="V20" s="16" t="e">
        <f t="shared" si="5"/>
        <v>#DIV/0!</v>
      </c>
      <c r="W20" s="16" t="e">
        <f t="shared" si="6"/>
        <v>#DIV/0!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 t="s">
        <v>46</v>
      </c>
      <c r="AE20" s="16">
        <f t="shared" si="7"/>
        <v>0</v>
      </c>
      <c r="AF20" s="16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6" t="s">
        <v>52</v>
      </c>
      <c r="B21" s="16" t="s">
        <v>33</v>
      </c>
      <c r="C21" s="16"/>
      <c r="D21" s="16"/>
      <c r="E21" s="16"/>
      <c r="F21" s="16"/>
      <c r="G21" s="17">
        <v>0</v>
      </c>
      <c r="H21" s="16">
        <v>50</v>
      </c>
      <c r="I21" s="16" t="s">
        <v>41</v>
      </c>
      <c r="J21" s="16"/>
      <c r="K21" s="16">
        <f t="shared" si="2"/>
        <v>0</v>
      </c>
      <c r="L21" s="16">
        <f t="shared" si="4"/>
        <v>0</v>
      </c>
      <c r="M21" s="16"/>
      <c r="N21" s="16"/>
      <c r="O21" s="16"/>
      <c r="P21" s="16">
        <f t="shared" si="13"/>
        <v>0</v>
      </c>
      <c r="Q21" s="18"/>
      <c r="R21" s="18"/>
      <c r="S21" s="18"/>
      <c r="T21" s="18"/>
      <c r="U21" s="16"/>
      <c r="V21" s="16" t="e">
        <f t="shared" si="5"/>
        <v>#DIV/0!</v>
      </c>
      <c r="W21" s="16" t="e">
        <f t="shared" si="6"/>
        <v>#DIV/0!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 t="s">
        <v>46</v>
      </c>
      <c r="AE21" s="16">
        <f t="shared" si="7"/>
        <v>0</v>
      </c>
      <c r="AF21" s="16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33</v>
      </c>
      <c r="C22" s="1">
        <v>111</v>
      </c>
      <c r="D22" s="1">
        <v>225</v>
      </c>
      <c r="E22" s="1">
        <v>61</v>
      </c>
      <c r="F22" s="1">
        <v>275</v>
      </c>
      <c r="G22" s="6">
        <v>0.17</v>
      </c>
      <c r="H22" s="1">
        <v>120</v>
      </c>
      <c r="I22" s="1" t="s">
        <v>41</v>
      </c>
      <c r="J22" s="1">
        <v>64</v>
      </c>
      <c r="K22" s="1">
        <f t="shared" si="2"/>
        <v>-3</v>
      </c>
      <c r="L22" s="1">
        <f t="shared" si="4"/>
        <v>61</v>
      </c>
      <c r="M22" s="1"/>
      <c r="N22" s="1"/>
      <c r="O22" s="1"/>
      <c r="P22" s="1">
        <f t="shared" si="13"/>
        <v>12.2</v>
      </c>
      <c r="Q22" s="5"/>
      <c r="R22" s="5"/>
      <c r="S22" s="5"/>
      <c r="T22" s="5"/>
      <c r="U22" s="1"/>
      <c r="V22" s="1">
        <f t="shared" si="5"/>
        <v>22.540983606557379</v>
      </c>
      <c r="W22" s="1">
        <f t="shared" si="6"/>
        <v>22.540983606557379</v>
      </c>
      <c r="X22" s="1">
        <v>9</v>
      </c>
      <c r="Y22" s="1">
        <v>27</v>
      </c>
      <c r="Z22" s="1">
        <v>28.4</v>
      </c>
      <c r="AA22" s="1">
        <v>13.4</v>
      </c>
      <c r="AB22" s="1">
        <v>16.600000000000001</v>
      </c>
      <c r="AC22" s="1">
        <v>23.8</v>
      </c>
      <c r="AD22" s="19" t="s">
        <v>54</v>
      </c>
      <c r="AE22" s="1">
        <f t="shared" si="7"/>
        <v>0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6" t="s">
        <v>55</v>
      </c>
      <c r="B23" s="16" t="s">
        <v>33</v>
      </c>
      <c r="C23" s="16"/>
      <c r="D23" s="16"/>
      <c r="E23" s="16">
        <v>-1</v>
      </c>
      <c r="F23" s="16"/>
      <c r="G23" s="17">
        <v>0</v>
      </c>
      <c r="H23" s="16">
        <v>45</v>
      </c>
      <c r="I23" s="16" t="s">
        <v>41</v>
      </c>
      <c r="J23" s="16"/>
      <c r="K23" s="16">
        <f t="shared" si="2"/>
        <v>-1</v>
      </c>
      <c r="L23" s="16">
        <f t="shared" si="4"/>
        <v>-1</v>
      </c>
      <c r="M23" s="16"/>
      <c r="N23" s="16"/>
      <c r="O23" s="16"/>
      <c r="P23" s="16">
        <f t="shared" si="13"/>
        <v>-0.2</v>
      </c>
      <c r="Q23" s="18"/>
      <c r="R23" s="18"/>
      <c r="S23" s="18"/>
      <c r="T23" s="18"/>
      <c r="U23" s="16"/>
      <c r="V23" s="16">
        <f t="shared" si="5"/>
        <v>0</v>
      </c>
      <c r="W23" s="16">
        <f t="shared" si="6"/>
        <v>0</v>
      </c>
      <c r="X23" s="16">
        <v>-0.2</v>
      </c>
      <c r="Y23" s="16">
        <v>-0.2</v>
      </c>
      <c r="Z23" s="16">
        <v>-0.2</v>
      </c>
      <c r="AA23" s="16">
        <v>0</v>
      </c>
      <c r="AB23" s="16">
        <v>-0.2</v>
      </c>
      <c r="AC23" s="16">
        <v>-0.8</v>
      </c>
      <c r="AD23" s="16" t="s">
        <v>46</v>
      </c>
      <c r="AE23" s="16">
        <f t="shared" si="7"/>
        <v>0</v>
      </c>
      <c r="AF23" s="16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33</v>
      </c>
      <c r="C24" s="1">
        <v>115</v>
      </c>
      <c r="D24" s="1">
        <v>420</v>
      </c>
      <c r="E24" s="1">
        <v>210</v>
      </c>
      <c r="F24" s="1">
        <v>296</v>
      </c>
      <c r="G24" s="6">
        <v>0.35</v>
      </c>
      <c r="H24" s="1">
        <v>45</v>
      </c>
      <c r="I24" s="1" t="s">
        <v>41</v>
      </c>
      <c r="J24" s="1">
        <v>208</v>
      </c>
      <c r="K24" s="1">
        <f t="shared" si="2"/>
        <v>2</v>
      </c>
      <c r="L24" s="1">
        <f t="shared" si="4"/>
        <v>114</v>
      </c>
      <c r="M24" s="1">
        <v>96</v>
      </c>
      <c r="N24" s="1"/>
      <c r="O24" s="1"/>
      <c r="P24" s="1">
        <f t="shared" si="13"/>
        <v>22.8</v>
      </c>
      <c r="Q24" s="5"/>
      <c r="R24" s="5"/>
      <c r="S24" s="5"/>
      <c r="T24" s="5"/>
      <c r="U24" s="1"/>
      <c r="V24" s="1">
        <f t="shared" si="5"/>
        <v>12.982456140350877</v>
      </c>
      <c r="W24" s="1">
        <f t="shared" si="6"/>
        <v>12.982456140350877</v>
      </c>
      <c r="X24" s="1">
        <v>24</v>
      </c>
      <c r="Y24" s="1">
        <v>36.6</v>
      </c>
      <c r="Z24" s="1">
        <v>35.4</v>
      </c>
      <c r="AA24" s="1">
        <v>26.6</v>
      </c>
      <c r="AB24" s="1">
        <v>29</v>
      </c>
      <c r="AC24" s="1">
        <v>32.6</v>
      </c>
      <c r="AD24" s="1"/>
      <c r="AE24" s="1">
        <f t="shared" si="7"/>
        <v>0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36</v>
      </c>
      <c r="C25" s="1">
        <v>132.964</v>
      </c>
      <c r="D25" s="1">
        <v>806.30899999999997</v>
      </c>
      <c r="E25" s="1">
        <v>383.97699999999998</v>
      </c>
      <c r="F25" s="1">
        <v>481.41199999999998</v>
      </c>
      <c r="G25" s="6">
        <v>1</v>
      </c>
      <c r="H25" s="1">
        <v>55</v>
      </c>
      <c r="I25" s="1" t="s">
        <v>41</v>
      </c>
      <c r="J25" s="1">
        <v>363.75</v>
      </c>
      <c r="K25" s="1">
        <f t="shared" si="2"/>
        <v>20.226999999999975</v>
      </c>
      <c r="L25" s="1">
        <f t="shared" si="4"/>
        <v>383.97699999999998</v>
      </c>
      <c r="M25" s="1"/>
      <c r="N25" s="1">
        <v>100</v>
      </c>
      <c r="O25" s="1">
        <v>97.914800000000128</v>
      </c>
      <c r="P25" s="1">
        <f t="shared" si="13"/>
        <v>76.795400000000001</v>
      </c>
      <c r="Q25" s="5">
        <f>12*P25-O25-N25-F25</f>
        <v>242.2179999999999</v>
      </c>
      <c r="R25" s="5">
        <v>100</v>
      </c>
      <c r="S25" s="5">
        <f t="shared" ref="S25:S27" si="15">Q25-R25</f>
        <v>142.2179999999999</v>
      </c>
      <c r="T25" s="5"/>
      <c r="U25" s="1"/>
      <c r="V25" s="1">
        <f t="shared" si="5"/>
        <v>12.000000000000002</v>
      </c>
      <c r="W25" s="1">
        <f t="shared" si="6"/>
        <v>8.845930876068099</v>
      </c>
      <c r="X25" s="1">
        <v>75.357600000000005</v>
      </c>
      <c r="Y25" s="1">
        <v>78.073999999999998</v>
      </c>
      <c r="Z25" s="1">
        <v>76.261200000000002</v>
      </c>
      <c r="AA25" s="1">
        <v>63.888800000000003</v>
      </c>
      <c r="AB25" s="1">
        <v>62.904600000000002</v>
      </c>
      <c r="AC25" s="1">
        <v>61.739400000000003</v>
      </c>
      <c r="AD25" s="1"/>
      <c r="AE25" s="1">
        <f t="shared" si="7"/>
        <v>100</v>
      </c>
      <c r="AF25" s="1">
        <f t="shared" si="8"/>
        <v>142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36</v>
      </c>
      <c r="C26" s="1">
        <v>984.56799999999998</v>
      </c>
      <c r="D26" s="1">
        <v>11798.791999999999</v>
      </c>
      <c r="E26" s="1">
        <v>9401.0439999999999</v>
      </c>
      <c r="F26" s="1">
        <v>2991.33</v>
      </c>
      <c r="G26" s="6">
        <v>1</v>
      </c>
      <c r="H26" s="1">
        <v>50</v>
      </c>
      <c r="I26" s="1" t="s">
        <v>41</v>
      </c>
      <c r="J26" s="1">
        <v>9421.366</v>
      </c>
      <c r="K26" s="1">
        <f t="shared" si="2"/>
        <v>-20.322000000000116</v>
      </c>
      <c r="L26" s="1">
        <f t="shared" si="4"/>
        <v>2380.58</v>
      </c>
      <c r="M26" s="1">
        <v>7020.4639999999999</v>
      </c>
      <c r="N26" s="1">
        <v>700</v>
      </c>
      <c r="O26" s="1">
        <v>1237.5239999999981</v>
      </c>
      <c r="P26" s="1">
        <f t="shared" si="13"/>
        <v>476.11599999999999</v>
      </c>
      <c r="Q26" s="5">
        <f t="shared" ref="Q26:Q27" si="16">12*P26-O26-N26-F26</f>
        <v>784.53800000000228</v>
      </c>
      <c r="R26" s="5">
        <v>400</v>
      </c>
      <c r="S26" s="5">
        <f t="shared" si="15"/>
        <v>384.53800000000228</v>
      </c>
      <c r="T26" s="5"/>
      <c r="U26" s="1"/>
      <c r="V26" s="1">
        <f t="shared" si="5"/>
        <v>12</v>
      </c>
      <c r="W26" s="1">
        <f t="shared" si="6"/>
        <v>10.35221248603281</v>
      </c>
      <c r="X26" s="1">
        <v>480.63900000000001</v>
      </c>
      <c r="Y26" s="1">
        <v>499.89600000000002</v>
      </c>
      <c r="Z26" s="1">
        <v>479.3254</v>
      </c>
      <c r="AA26" s="1">
        <v>370.08600000000001</v>
      </c>
      <c r="AB26" s="1">
        <v>371.06619999999998</v>
      </c>
      <c r="AC26" s="1">
        <v>370.78059999999999</v>
      </c>
      <c r="AD26" s="1"/>
      <c r="AE26" s="1">
        <f t="shared" si="7"/>
        <v>400</v>
      </c>
      <c r="AF26" s="1">
        <f t="shared" si="8"/>
        <v>385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36</v>
      </c>
      <c r="C27" s="1">
        <v>48.862000000000002</v>
      </c>
      <c r="D27" s="1">
        <v>1116.1199999999999</v>
      </c>
      <c r="E27" s="1">
        <v>381.02499999999998</v>
      </c>
      <c r="F27" s="1">
        <v>731.06500000000005</v>
      </c>
      <c r="G27" s="6">
        <v>1</v>
      </c>
      <c r="H27" s="1">
        <v>55</v>
      </c>
      <c r="I27" s="1" t="s">
        <v>41</v>
      </c>
      <c r="J27" s="1">
        <v>370.97</v>
      </c>
      <c r="K27" s="1">
        <f t="shared" si="2"/>
        <v>10.05499999999995</v>
      </c>
      <c r="L27" s="1">
        <f t="shared" si="4"/>
        <v>381.02499999999998</v>
      </c>
      <c r="M27" s="1"/>
      <c r="N27" s="1">
        <v>30</v>
      </c>
      <c r="O27" s="1"/>
      <c r="P27" s="1">
        <f t="shared" si="13"/>
        <v>76.204999999999998</v>
      </c>
      <c r="Q27" s="5">
        <f t="shared" si="16"/>
        <v>153.39499999999998</v>
      </c>
      <c r="R27" s="5"/>
      <c r="S27" s="5">
        <f t="shared" si="15"/>
        <v>153.39499999999998</v>
      </c>
      <c r="T27" s="5"/>
      <c r="U27" s="1"/>
      <c r="V27" s="1">
        <f t="shared" si="5"/>
        <v>12</v>
      </c>
      <c r="W27" s="1">
        <f t="shared" si="6"/>
        <v>9.9870743389541374</v>
      </c>
      <c r="X27" s="1">
        <v>72.128599999999992</v>
      </c>
      <c r="Y27" s="1">
        <v>92.218400000000003</v>
      </c>
      <c r="Z27" s="1">
        <v>95.183599999999998</v>
      </c>
      <c r="AA27" s="1">
        <v>89.67</v>
      </c>
      <c r="AB27" s="1">
        <v>87.135199999999998</v>
      </c>
      <c r="AC27" s="1">
        <v>62.279599999999988</v>
      </c>
      <c r="AD27" s="1"/>
      <c r="AE27" s="1">
        <f t="shared" si="7"/>
        <v>0</v>
      </c>
      <c r="AF27" s="1">
        <f t="shared" si="8"/>
        <v>153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6" t="s">
        <v>60</v>
      </c>
      <c r="B28" s="16" t="s">
        <v>36</v>
      </c>
      <c r="C28" s="16"/>
      <c r="D28" s="16"/>
      <c r="E28" s="16"/>
      <c r="F28" s="16"/>
      <c r="G28" s="17">
        <v>0</v>
      </c>
      <c r="H28" s="16">
        <v>60</v>
      </c>
      <c r="I28" s="16" t="s">
        <v>41</v>
      </c>
      <c r="J28" s="16"/>
      <c r="K28" s="16">
        <f t="shared" si="2"/>
        <v>0</v>
      </c>
      <c r="L28" s="16">
        <f t="shared" si="4"/>
        <v>0</v>
      </c>
      <c r="M28" s="16"/>
      <c r="N28" s="16"/>
      <c r="O28" s="16"/>
      <c r="P28" s="16">
        <f t="shared" si="13"/>
        <v>0</v>
      </c>
      <c r="Q28" s="18"/>
      <c r="R28" s="18"/>
      <c r="S28" s="18"/>
      <c r="T28" s="18"/>
      <c r="U28" s="16"/>
      <c r="V28" s="16" t="e">
        <f t="shared" si="5"/>
        <v>#DIV/0!</v>
      </c>
      <c r="W28" s="16" t="e">
        <f t="shared" si="6"/>
        <v>#DIV/0!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 t="s">
        <v>46</v>
      </c>
      <c r="AE28" s="16">
        <f t="shared" si="7"/>
        <v>0</v>
      </c>
      <c r="AF28" s="16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2" t="s">
        <v>61</v>
      </c>
      <c r="B29" s="12" t="s">
        <v>36</v>
      </c>
      <c r="C29" s="12">
        <v>2379.1260000000002</v>
      </c>
      <c r="D29" s="12">
        <v>3647.4949999999999</v>
      </c>
      <c r="E29" s="20">
        <v>3131.7559999999999</v>
      </c>
      <c r="F29" s="20">
        <v>2443.9430000000002</v>
      </c>
      <c r="G29" s="13">
        <v>0</v>
      </c>
      <c r="H29" s="12">
        <v>60</v>
      </c>
      <c r="I29" s="12" t="s">
        <v>50</v>
      </c>
      <c r="J29" s="12">
        <v>3030.38</v>
      </c>
      <c r="K29" s="12">
        <f t="shared" si="2"/>
        <v>101.37599999999975</v>
      </c>
      <c r="L29" s="12">
        <f t="shared" si="4"/>
        <v>3131.7559999999999</v>
      </c>
      <c r="M29" s="12"/>
      <c r="N29" s="20">
        <v>800</v>
      </c>
      <c r="O29" s="12"/>
      <c r="P29" s="12">
        <f t="shared" si="13"/>
        <v>626.35119999999995</v>
      </c>
      <c r="Q29" s="14"/>
      <c r="R29" s="14"/>
      <c r="S29" s="14"/>
      <c r="T29" s="14"/>
      <c r="U29" s="12"/>
      <c r="V29" s="12">
        <f t="shared" si="5"/>
        <v>5.1791119742406506</v>
      </c>
      <c r="W29" s="12">
        <f t="shared" si="6"/>
        <v>5.1791119742406506</v>
      </c>
      <c r="X29" s="12">
        <v>620.08199999999999</v>
      </c>
      <c r="Y29" s="12">
        <v>577.41059999999993</v>
      </c>
      <c r="Z29" s="12">
        <v>541.66239999999993</v>
      </c>
      <c r="AA29" s="12">
        <v>492.25539999999972</v>
      </c>
      <c r="AB29" s="12">
        <v>542.23199999999997</v>
      </c>
      <c r="AC29" s="12">
        <v>580.44379999999978</v>
      </c>
      <c r="AD29" s="12" t="s">
        <v>62</v>
      </c>
      <c r="AE29" s="12">
        <f t="shared" si="7"/>
        <v>0</v>
      </c>
      <c r="AF29" s="12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6" t="s">
        <v>63</v>
      </c>
      <c r="B30" s="16" t="s">
        <v>36</v>
      </c>
      <c r="C30" s="16"/>
      <c r="D30" s="16">
        <v>52.89</v>
      </c>
      <c r="E30" s="16">
        <v>52.89</v>
      </c>
      <c r="F30" s="16"/>
      <c r="G30" s="17">
        <v>0</v>
      </c>
      <c r="H30" s="16">
        <v>50</v>
      </c>
      <c r="I30" s="16" t="s">
        <v>41</v>
      </c>
      <c r="J30" s="16">
        <v>65.489999999999995</v>
      </c>
      <c r="K30" s="16">
        <f t="shared" si="2"/>
        <v>-12.599999999999994</v>
      </c>
      <c r="L30" s="16">
        <f t="shared" si="4"/>
        <v>0</v>
      </c>
      <c r="M30" s="16">
        <v>52.89</v>
      </c>
      <c r="N30" s="16"/>
      <c r="O30" s="16"/>
      <c r="P30" s="16">
        <f t="shared" si="13"/>
        <v>0</v>
      </c>
      <c r="Q30" s="18"/>
      <c r="R30" s="18"/>
      <c r="S30" s="18"/>
      <c r="T30" s="18"/>
      <c r="U30" s="16"/>
      <c r="V30" s="16" t="e">
        <f t="shared" si="5"/>
        <v>#DIV/0!</v>
      </c>
      <c r="W30" s="16" t="e">
        <f t="shared" si="6"/>
        <v>#DIV/0!</v>
      </c>
      <c r="X30" s="16">
        <v>0</v>
      </c>
      <c r="Y30" s="16">
        <v>0</v>
      </c>
      <c r="Z30" s="16">
        <v>-0.16</v>
      </c>
      <c r="AA30" s="16">
        <v>-0.16</v>
      </c>
      <c r="AB30" s="16">
        <v>0</v>
      </c>
      <c r="AC30" s="16">
        <v>0</v>
      </c>
      <c r="AD30" s="16" t="s">
        <v>46</v>
      </c>
      <c r="AE30" s="16">
        <f t="shared" si="7"/>
        <v>0</v>
      </c>
      <c r="AF30" s="16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36</v>
      </c>
      <c r="C31" s="1">
        <v>156.012</v>
      </c>
      <c r="D31" s="1">
        <v>854.53</v>
      </c>
      <c r="E31" s="1">
        <v>372.43</v>
      </c>
      <c r="F31" s="1">
        <v>541.89599999999996</v>
      </c>
      <c r="G31" s="6">
        <v>1</v>
      </c>
      <c r="H31" s="1">
        <v>55</v>
      </c>
      <c r="I31" s="1" t="s">
        <v>41</v>
      </c>
      <c r="J31" s="1">
        <v>384.21</v>
      </c>
      <c r="K31" s="1">
        <f t="shared" si="2"/>
        <v>-11.779999999999973</v>
      </c>
      <c r="L31" s="1">
        <f t="shared" si="4"/>
        <v>372.43</v>
      </c>
      <c r="M31" s="1"/>
      <c r="N31" s="1">
        <v>100</v>
      </c>
      <c r="O31" s="1">
        <v>92.841200000000015</v>
      </c>
      <c r="P31" s="1">
        <f t="shared" si="13"/>
        <v>74.486000000000004</v>
      </c>
      <c r="Q31" s="5">
        <f t="shared" ref="Q31:Q32" si="17">12*P31-O31-N31-F31</f>
        <v>159.09480000000008</v>
      </c>
      <c r="R31" s="5"/>
      <c r="S31" s="5">
        <f t="shared" ref="S31:S32" si="18">Q31-R31</f>
        <v>159.09480000000008</v>
      </c>
      <c r="T31" s="5"/>
      <c r="U31" s="1"/>
      <c r="V31" s="1">
        <f t="shared" si="5"/>
        <v>12</v>
      </c>
      <c r="W31" s="1">
        <f t="shared" si="6"/>
        <v>9.8640979512928606</v>
      </c>
      <c r="X31" s="1">
        <v>80.031199999999998</v>
      </c>
      <c r="Y31" s="1">
        <v>83.55</v>
      </c>
      <c r="Z31" s="1">
        <v>79.805999999999997</v>
      </c>
      <c r="AA31" s="1">
        <v>75.751599999999996</v>
      </c>
      <c r="AB31" s="1">
        <v>74.527200000000008</v>
      </c>
      <c r="AC31" s="1">
        <v>71.597999999999999</v>
      </c>
      <c r="AD31" s="1"/>
      <c r="AE31" s="1">
        <f t="shared" si="7"/>
        <v>0</v>
      </c>
      <c r="AF31" s="1">
        <f t="shared" si="8"/>
        <v>159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36</v>
      </c>
      <c r="C32" s="1">
        <v>1223.2460000000001</v>
      </c>
      <c r="D32" s="1">
        <v>16066.38</v>
      </c>
      <c r="E32" s="1">
        <v>13807.906000000001</v>
      </c>
      <c r="F32" s="1">
        <v>3095.4740000000002</v>
      </c>
      <c r="G32" s="6">
        <v>1</v>
      </c>
      <c r="H32" s="1">
        <v>60</v>
      </c>
      <c r="I32" s="1" t="s">
        <v>41</v>
      </c>
      <c r="J32" s="1">
        <v>13811.32</v>
      </c>
      <c r="K32" s="1">
        <f t="shared" si="2"/>
        <v>-3.4139999999988504</v>
      </c>
      <c r="L32" s="1">
        <f t="shared" si="4"/>
        <v>2777.4660000000003</v>
      </c>
      <c r="M32" s="1">
        <v>11030.44</v>
      </c>
      <c r="N32" s="1">
        <v>600</v>
      </c>
      <c r="O32" s="1">
        <v>1661.2819999999999</v>
      </c>
      <c r="P32" s="1">
        <f t="shared" si="13"/>
        <v>555.49320000000012</v>
      </c>
      <c r="Q32" s="5">
        <f t="shared" si="17"/>
        <v>1309.1624000000011</v>
      </c>
      <c r="R32" s="5">
        <v>900</v>
      </c>
      <c r="S32" s="5">
        <f t="shared" si="18"/>
        <v>409.16240000000107</v>
      </c>
      <c r="T32" s="5"/>
      <c r="U32" s="1"/>
      <c r="V32" s="1">
        <f t="shared" si="5"/>
        <v>12</v>
      </c>
      <c r="W32" s="1">
        <f t="shared" si="6"/>
        <v>9.6432431576120088</v>
      </c>
      <c r="X32" s="1">
        <v>530.77019999999993</v>
      </c>
      <c r="Y32" s="1">
        <v>533.64260000000002</v>
      </c>
      <c r="Z32" s="1">
        <v>525.87659999999994</v>
      </c>
      <c r="AA32" s="1">
        <v>434.07900000000012</v>
      </c>
      <c r="AB32" s="1">
        <v>453.28640000000013</v>
      </c>
      <c r="AC32" s="1">
        <v>454.1851999999999</v>
      </c>
      <c r="AD32" s="1"/>
      <c r="AE32" s="1">
        <f t="shared" si="7"/>
        <v>900</v>
      </c>
      <c r="AF32" s="1">
        <f t="shared" si="8"/>
        <v>409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2" t="s">
        <v>66</v>
      </c>
      <c r="B33" s="12" t="s">
        <v>36</v>
      </c>
      <c r="C33" s="12">
        <v>8.7959999999999994</v>
      </c>
      <c r="D33" s="12">
        <v>125.517</v>
      </c>
      <c r="E33" s="20">
        <v>123.94499999999999</v>
      </c>
      <c r="F33" s="12"/>
      <c r="G33" s="13">
        <v>0</v>
      </c>
      <c r="H33" s="12">
        <v>60</v>
      </c>
      <c r="I33" s="12" t="s">
        <v>50</v>
      </c>
      <c r="J33" s="12">
        <v>191</v>
      </c>
      <c r="K33" s="12">
        <f t="shared" si="2"/>
        <v>-67.055000000000007</v>
      </c>
      <c r="L33" s="12">
        <f t="shared" si="4"/>
        <v>123.94499999999999</v>
      </c>
      <c r="M33" s="12"/>
      <c r="N33" s="12"/>
      <c r="O33" s="12"/>
      <c r="P33" s="12">
        <f t="shared" si="13"/>
        <v>24.788999999999998</v>
      </c>
      <c r="Q33" s="14"/>
      <c r="R33" s="14"/>
      <c r="S33" s="14"/>
      <c r="T33" s="14"/>
      <c r="U33" s="12"/>
      <c r="V33" s="12">
        <f t="shared" si="5"/>
        <v>0</v>
      </c>
      <c r="W33" s="12">
        <f t="shared" si="6"/>
        <v>0</v>
      </c>
      <c r="X33" s="12">
        <v>25.314599999999999</v>
      </c>
      <c r="Y33" s="12">
        <v>302.46080000000001</v>
      </c>
      <c r="Z33" s="12">
        <v>350.9742</v>
      </c>
      <c r="AA33" s="12">
        <v>303.4126</v>
      </c>
      <c r="AB33" s="12">
        <v>305.35700000000003</v>
      </c>
      <c r="AC33" s="12">
        <v>244.59079999999989</v>
      </c>
      <c r="AD33" s="12" t="s">
        <v>62</v>
      </c>
      <c r="AE33" s="12">
        <f t="shared" si="7"/>
        <v>0</v>
      </c>
      <c r="AF33" s="12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67</v>
      </c>
      <c r="B34" s="1" t="s">
        <v>36</v>
      </c>
      <c r="C34" s="1">
        <v>137.91399999999999</v>
      </c>
      <c r="D34" s="1">
        <v>447.63600000000002</v>
      </c>
      <c r="E34" s="1">
        <v>166.078</v>
      </c>
      <c r="F34" s="1">
        <v>385.73399999999998</v>
      </c>
      <c r="G34" s="6">
        <v>1</v>
      </c>
      <c r="H34" s="1">
        <v>60</v>
      </c>
      <c r="I34" s="1" t="s">
        <v>41</v>
      </c>
      <c r="J34" s="1">
        <v>158.84</v>
      </c>
      <c r="K34" s="1">
        <f t="shared" si="2"/>
        <v>7.2379999999999995</v>
      </c>
      <c r="L34" s="1">
        <f t="shared" si="4"/>
        <v>166.078</v>
      </c>
      <c r="M34" s="1"/>
      <c r="N34" s="1"/>
      <c r="O34" s="1"/>
      <c r="P34" s="1">
        <f t="shared" si="13"/>
        <v>33.215600000000002</v>
      </c>
      <c r="Q34" s="5"/>
      <c r="R34" s="5"/>
      <c r="S34" s="5"/>
      <c r="T34" s="5"/>
      <c r="U34" s="1"/>
      <c r="V34" s="1">
        <f t="shared" si="5"/>
        <v>11.613037247558374</v>
      </c>
      <c r="W34" s="1">
        <f t="shared" si="6"/>
        <v>11.613037247558374</v>
      </c>
      <c r="X34" s="1">
        <v>32.687199999999997</v>
      </c>
      <c r="Y34" s="1">
        <v>45.19</v>
      </c>
      <c r="Z34" s="1">
        <v>45.524000000000001</v>
      </c>
      <c r="AA34" s="1">
        <v>39.190800000000003</v>
      </c>
      <c r="AB34" s="1">
        <v>34.979199999999999</v>
      </c>
      <c r="AC34" s="1">
        <v>30.741599999999998</v>
      </c>
      <c r="AD34" s="1"/>
      <c r="AE34" s="1">
        <f t="shared" si="7"/>
        <v>0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36</v>
      </c>
      <c r="C35" s="1">
        <v>151.39599999999999</v>
      </c>
      <c r="D35" s="1">
        <v>260.19200000000001</v>
      </c>
      <c r="E35" s="1">
        <v>144.422</v>
      </c>
      <c r="F35" s="1">
        <v>229.547</v>
      </c>
      <c r="G35" s="6">
        <v>1</v>
      </c>
      <c r="H35" s="1">
        <v>60</v>
      </c>
      <c r="I35" s="1" t="s">
        <v>41</v>
      </c>
      <c r="J35" s="1">
        <v>134.09</v>
      </c>
      <c r="K35" s="1">
        <f t="shared" si="2"/>
        <v>10.331999999999994</v>
      </c>
      <c r="L35" s="1">
        <f t="shared" si="4"/>
        <v>144.422</v>
      </c>
      <c r="M35" s="1"/>
      <c r="N35" s="1"/>
      <c r="O35" s="1">
        <v>48.469999999999942</v>
      </c>
      <c r="P35" s="1">
        <f t="shared" si="13"/>
        <v>28.884399999999999</v>
      </c>
      <c r="Q35" s="5">
        <f t="shared" ref="Q35:Q36" si="19">11*P35-O35-N35-F35</f>
        <v>39.711400000000054</v>
      </c>
      <c r="R35" s="5"/>
      <c r="S35" s="5">
        <f t="shared" ref="S35:S36" si="20">Q35-R35</f>
        <v>39.711400000000054</v>
      </c>
      <c r="T35" s="5"/>
      <c r="U35" s="1"/>
      <c r="V35" s="1">
        <f t="shared" si="5"/>
        <v>10.999999999999998</v>
      </c>
      <c r="W35" s="1">
        <f t="shared" si="6"/>
        <v>9.6251609865532934</v>
      </c>
      <c r="X35" s="1">
        <v>30.093399999999999</v>
      </c>
      <c r="Y35" s="1">
        <v>30.111999999999998</v>
      </c>
      <c r="Z35" s="1">
        <v>27.663799999999998</v>
      </c>
      <c r="AA35" s="1">
        <v>26.6038</v>
      </c>
      <c r="AB35" s="1">
        <v>26.090199999999999</v>
      </c>
      <c r="AC35" s="1">
        <v>31.3812</v>
      </c>
      <c r="AD35" s="1"/>
      <c r="AE35" s="1">
        <f t="shared" si="7"/>
        <v>0</v>
      </c>
      <c r="AF35" s="1">
        <f t="shared" si="8"/>
        <v>40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36</v>
      </c>
      <c r="C36" s="1">
        <v>93.340999999999994</v>
      </c>
      <c r="D36" s="1">
        <v>495.81799999999998</v>
      </c>
      <c r="E36" s="1">
        <v>239.80799999999999</v>
      </c>
      <c r="F36" s="1">
        <v>296.19099999999997</v>
      </c>
      <c r="G36" s="6">
        <v>1</v>
      </c>
      <c r="H36" s="1">
        <v>60</v>
      </c>
      <c r="I36" s="1" t="s">
        <v>41</v>
      </c>
      <c r="J36" s="1">
        <v>233.4</v>
      </c>
      <c r="K36" s="1">
        <f t="shared" si="2"/>
        <v>6.407999999999987</v>
      </c>
      <c r="L36" s="1">
        <f t="shared" si="4"/>
        <v>239.80799999999999</v>
      </c>
      <c r="M36" s="1"/>
      <c r="N36" s="1"/>
      <c r="O36" s="1">
        <v>173.9961999999999</v>
      </c>
      <c r="P36" s="1">
        <f t="shared" si="13"/>
        <v>47.961599999999997</v>
      </c>
      <c r="Q36" s="5">
        <f t="shared" si="19"/>
        <v>57.390400000000056</v>
      </c>
      <c r="R36" s="5"/>
      <c r="S36" s="5">
        <f t="shared" si="20"/>
        <v>57.390400000000056</v>
      </c>
      <c r="T36" s="5"/>
      <c r="U36" s="1"/>
      <c r="V36" s="1">
        <f t="shared" si="5"/>
        <v>10.999999999999998</v>
      </c>
      <c r="W36" s="1">
        <f t="shared" si="6"/>
        <v>9.80340939418201</v>
      </c>
      <c r="X36" s="1">
        <v>50.230200000000004</v>
      </c>
      <c r="Y36" s="1">
        <v>44.038400000000003</v>
      </c>
      <c r="Z36" s="1">
        <v>41.944800000000001</v>
      </c>
      <c r="AA36" s="1">
        <v>48.485599999999998</v>
      </c>
      <c r="AB36" s="1">
        <v>48.835000000000001</v>
      </c>
      <c r="AC36" s="1">
        <v>41.8628</v>
      </c>
      <c r="AD36" s="1"/>
      <c r="AE36" s="1">
        <f t="shared" si="7"/>
        <v>0</v>
      </c>
      <c r="AF36" s="1">
        <f t="shared" si="8"/>
        <v>57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36</v>
      </c>
      <c r="C37" s="1">
        <v>142.30699999999999</v>
      </c>
      <c r="D37" s="1">
        <v>119.47199999999999</v>
      </c>
      <c r="E37" s="1">
        <v>120.63</v>
      </c>
      <c r="F37" s="1">
        <v>120.962</v>
      </c>
      <c r="G37" s="6">
        <v>1</v>
      </c>
      <c r="H37" s="1">
        <v>35</v>
      </c>
      <c r="I37" s="1" t="s">
        <v>41</v>
      </c>
      <c r="J37" s="1">
        <v>125.09699999999999</v>
      </c>
      <c r="K37" s="1">
        <f t="shared" si="2"/>
        <v>-4.4669999999999987</v>
      </c>
      <c r="L37" s="1">
        <f t="shared" si="4"/>
        <v>83.632999999999996</v>
      </c>
      <c r="M37" s="1">
        <v>36.997</v>
      </c>
      <c r="N37" s="1"/>
      <c r="O37" s="1">
        <v>44.770399999999981</v>
      </c>
      <c r="P37" s="1">
        <f t="shared" si="13"/>
        <v>16.726599999999998</v>
      </c>
      <c r="Q37" s="5"/>
      <c r="R37" s="5"/>
      <c r="S37" s="5"/>
      <c r="T37" s="5"/>
      <c r="U37" s="1"/>
      <c r="V37" s="1">
        <f t="shared" si="5"/>
        <v>9.908313703920701</v>
      </c>
      <c r="W37" s="1">
        <f t="shared" si="6"/>
        <v>9.908313703920701</v>
      </c>
      <c r="X37" s="1">
        <v>18.823399999999999</v>
      </c>
      <c r="Y37" s="1">
        <v>17.8962</v>
      </c>
      <c r="Z37" s="1">
        <v>16.779599999999999</v>
      </c>
      <c r="AA37" s="1">
        <v>20.682600000000011</v>
      </c>
      <c r="AB37" s="1">
        <v>21.10860000000001</v>
      </c>
      <c r="AC37" s="1">
        <v>28.2014</v>
      </c>
      <c r="AD37" s="1"/>
      <c r="AE37" s="1">
        <f t="shared" si="7"/>
        <v>0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2" t="s">
        <v>71</v>
      </c>
      <c r="B38" s="12" t="s">
        <v>36</v>
      </c>
      <c r="C38" s="12"/>
      <c r="D38" s="12">
        <v>151.33099999999999</v>
      </c>
      <c r="E38" s="12">
        <v>151.33099999999999</v>
      </c>
      <c r="F38" s="12"/>
      <c r="G38" s="13">
        <v>0</v>
      </c>
      <c r="H38" s="12" t="e">
        <v>#N/A</v>
      </c>
      <c r="I38" s="12" t="s">
        <v>50</v>
      </c>
      <c r="J38" s="12">
        <v>153.33099999999999</v>
      </c>
      <c r="K38" s="12">
        <f t="shared" ref="K38:K63" si="21">E38-J38</f>
        <v>-2</v>
      </c>
      <c r="L38" s="12">
        <f t="shared" si="4"/>
        <v>0</v>
      </c>
      <c r="M38" s="12">
        <v>151.33099999999999</v>
      </c>
      <c r="N38" s="12"/>
      <c r="O38" s="12"/>
      <c r="P38" s="12">
        <f t="shared" si="13"/>
        <v>0</v>
      </c>
      <c r="Q38" s="14"/>
      <c r="R38" s="14"/>
      <c r="S38" s="14"/>
      <c r="T38" s="14"/>
      <c r="U38" s="12"/>
      <c r="V38" s="12" t="e">
        <f t="shared" si="5"/>
        <v>#DIV/0!</v>
      </c>
      <c r="W38" s="12" t="e">
        <f t="shared" si="6"/>
        <v>#DIV/0!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/>
      <c r="AE38" s="12">
        <f t="shared" si="7"/>
        <v>0</v>
      </c>
      <c r="AF38" s="12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36</v>
      </c>
      <c r="C39" s="1">
        <v>116.81399999999999</v>
      </c>
      <c r="D39" s="1">
        <v>681.92399999999998</v>
      </c>
      <c r="E39" s="1">
        <v>404.8</v>
      </c>
      <c r="F39" s="1">
        <v>335.67700000000002</v>
      </c>
      <c r="G39" s="6">
        <v>1</v>
      </c>
      <c r="H39" s="1">
        <v>30</v>
      </c>
      <c r="I39" s="1" t="s">
        <v>41</v>
      </c>
      <c r="J39" s="1">
        <v>474.36700000000002</v>
      </c>
      <c r="K39" s="1">
        <f t="shared" si="21"/>
        <v>-69.567000000000007</v>
      </c>
      <c r="L39" s="1">
        <f t="shared" si="4"/>
        <v>80.333000000000027</v>
      </c>
      <c r="M39" s="1">
        <v>324.46699999999998</v>
      </c>
      <c r="N39" s="1"/>
      <c r="O39" s="1"/>
      <c r="P39" s="1">
        <f t="shared" si="13"/>
        <v>16.066600000000005</v>
      </c>
      <c r="Q39" s="5"/>
      <c r="R39" s="5"/>
      <c r="S39" s="5"/>
      <c r="T39" s="5"/>
      <c r="U39" s="1"/>
      <c r="V39" s="1">
        <f t="shared" si="5"/>
        <v>20.892846028406751</v>
      </c>
      <c r="W39" s="1">
        <f t="shared" si="6"/>
        <v>20.892846028406751</v>
      </c>
      <c r="X39" s="1">
        <v>18.1126</v>
      </c>
      <c r="Y39" s="1">
        <v>38.130000000000003</v>
      </c>
      <c r="Z39" s="1">
        <v>34.973199999999999</v>
      </c>
      <c r="AA39" s="1">
        <v>24.952199999999991</v>
      </c>
      <c r="AB39" s="1">
        <v>23.384799999999991</v>
      </c>
      <c r="AC39" s="1">
        <v>25.696999999999999</v>
      </c>
      <c r="AD39" s="1"/>
      <c r="AE39" s="1">
        <f t="shared" si="7"/>
        <v>0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73</v>
      </c>
      <c r="B40" s="1" t="s">
        <v>36</v>
      </c>
      <c r="C40" s="1">
        <v>86.209000000000003</v>
      </c>
      <c r="D40" s="1">
        <v>997.95899999999995</v>
      </c>
      <c r="E40" s="1">
        <v>742.83799999999997</v>
      </c>
      <c r="F40" s="1">
        <v>274.52100000000002</v>
      </c>
      <c r="G40" s="6">
        <v>1</v>
      </c>
      <c r="H40" s="1">
        <v>30</v>
      </c>
      <c r="I40" s="1" t="s">
        <v>41</v>
      </c>
      <c r="J40" s="1">
        <v>795.78599999999994</v>
      </c>
      <c r="K40" s="1">
        <f t="shared" si="21"/>
        <v>-52.947999999999979</v>
      </c>
      <c r="L40" s="1">
        <f t="shared" si="4"/>
        <v>235.55199999999996</v>
      </c>
      <c r="M40" s="1">
        <v>507.286</v>
      </c>
      <c r="N40" s="1">
        <v>100</v>
      </c>
      <c r="O40" s="1">
        <v>45.415400000000027</v>
      </c>
      <c r="P40" s="1">
        <f t="shared" si="13"/>
        <v>47.110399999999991</v>
      </c>
      <c r="Q40" s="5">
        <f>10*P40-O40-N40-F40</f>
        <v>51.167599999999879</v>
      </c>
      <c r="R40" s="5"/>
      <c r="S40" s="5">
        <f t="shared" ref="S40:S41" si="22">Q40-R40</f>
        <v>51.167599999999879</v>
      </c>
      <c r="T40" s="5"/>
      <c r="U40" s="1"/>
      <c r="V40" s="1">
        <f t="shared" si="5"/>
        <v>10</v>
      </c>
      <c r="W40" s="1">
        <f t="shared" si="6"/>
        <v>8.9138788887379459</v>
      </c>
      <c r="X40" s="1">
        <v>50.703200000000002</v>
      </c>
      <c r="Y40" s="1">
        <v>53.488200000000013</v>
      </c>
      <c r="Z40" s="1">
        <v>47.764200000000002</v>
      </c>
      <c r="AA40" s="1">
        <v>48.299799999999998</v>
      </c>
      <c r="AB40" s="1">
        <v>51.240000000000009</v>
      </c>
      <c r="AC40" s="1">
        <v>46.248199999999997</v>
      </c>
      <c r="AD40" s="1"/>
      <c r="AE40" s="1">
        <f t="shared" si="7"/>
        <v>0</v>
      </c>
      <c r="AF40" s="1">
        <f t="shared" si="8"/>
        <v>51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36</v>
      </c>
      <c r="C41" s="1">
        <v>88.751000000000005</v>
      </c>
      <c r="D41" s="1">
        <v>732.74800000000005</v>
      </c>
      <c r="E41" s="1">
        <v>468.44299999999998</v>
      </c>
      <c r="F41" s="1">
        <v>325.24</v>
      </c>
      <c r="G41" s="6">
        <v>1</v>
      </c>
      <c r="H41" s="1">
        <v>30</v>
      </c>
      <c r="I41" s="1" t="s">
        <v>41</v>
      </c>
      <c r="J41" s="1">
        <v>497.85199999999998</v>
      </c>
      <c r="K41" s="1">
        <f t="shared" si="21"/>
        <v>-29.408999999999992</v>
      </c>
      <c r="L41" s="1">
        <f t="shared" si="4"/>
        <v>311.69099999999997</v>
      </c>
      <c r="M41" s="1">
        <v>156.75200000000001</v>
      </c>
      <c r="N41" s="1"/>
      <c r="O41" s="1">
        <v>98.626199999999983</v>
      </c>
      <c r="P41" s="1">
        <f t="shared" si="13"/>
        <v>62.338199999999993</v>
      </c>
      <c r="Q41" s="5">
        <f>10*P41-O41-N41-F41</f>
        <v>199.5157999999999</v>
      </c>
      <c r="R41" s="5">
        <v>100</v>
      </c>
      <c r="S41" s="5">
        <f t="shared" si="22"/>
        <v>99.515799999999899</v>
      </c>
      <c r="T41" s="5"/>
      <c r="U41" s="1"/>
      <c r="V41" s="1">
        <f t="shared" si="5"/>
        <v>9.9999999999999982</v>
      </c>
      <c r="W41" s="1">
        <f t="shared" si="6"/>
        <v>6.7994616463099682</v>
      </c>
      <c r="X41" s="1">
        <v>53.623600000000003</v>
      </c>
      <c r="Y41" s="1">
        <v>53.639200000000002</v>
      </c>
      <c r="Z41" s="1">
        <v>49.868000000000002</v>
      </c>
      <c r="AA41" s="1">
        <v>46.636200000000002</v>
      </c>
      <c r="AB41" s="1">
        <v>52.090200000000003</v>
      </c>
      <c r="AC41" s="1">
        <v>50.55980000000001</v>
      </c>
      <c r="AD41" s="1"/>
      <c r="AE41" s="1">
        <f t="shared" si="7"/>
        <v>100</v>
      </c>
      <c r="AF41" s="1">
        <f t="shared" si="8"/>
        <v>100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6" t="s">
        <v>75</v>
      </c>
      <c r="B42" s="16" t="s">
        <v>36</v>
      </c>
      <c r="C42" s="16"/>
      <c r="D42" s="16"/>
      <c r="E42" s="16"/>
      <c r="F42" s="16"/>
      <c r="G42" s="17">
        <v>0</v>
      </c>
      <c r="H42" s="16">
        <v>45</v>
      </c>
      <c r="I42" s="16" t="s">
        <v>41</v>
      </c>
      <c r="J42" s="16"/>
      <c r="K42" s="16">
        <f t="shared" si="21"/>
        <v>0</v>
      </c>
      <c r="L42" s="16">
        <f t="shared" si="4"/>
        <v>0</v>
      </c>
      <c r="M42" s="16"/>
      <c r="N42" s="16"/>
      <c r="O42" s="16"/>
      <c r="P42" s="16">
        <f t="shared" si="13"/>
        <v>0</v>
      </c>
      <c r="Q42" s="18"/>
      <c r="R42" s="18"/>
      <c r="S42" s="18"/>
      <c r="T42" s="18"/>
      <c r="U42" s="16"/>
      <c r="V42" s="16" t="e">
        <f t="shared" si="5"/>
        <v>#DIV/0!</v>
      </c>
      <c r="W42" s="16" t="e">
        <f t="shared" si="6"/>
        <v>#DIV/0!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 t="s">
        <v>46</v>
      </c>
      <c r="AE42" s="16">
        <f t="shared" si="7"/>
        <v>0</v>
      </c>
      <c r="AF42" s="16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6" t="s">
        <v>76</v>
      </c>
      <c r="B43" s="16" t="s">
        <v>36</v>
      </c>
      <c r="C43" s="16"/>
      <c r="D43" s="16"/>
      <c r="E43" s="16"/>
      <c r="F43" s="16"/>
      <c r="G43" s="17">
        <v>0</v>
      </c>
      <c r="H43" s="16">
        <v>40</v>
      </c>
      <c r="I43" s="16" t="s">
        <v>41</v>
      </c>
      <c r="J43" s="16"/>
      <c r="K43" s="16">
        <f t="shared" si="21"/>
        <v>0</v>
      </c>
      <c r="L43" s="16">
        <f t="shared" si="4"/>
        <v>0</v>
      </c>
      <c r="M43" s="16"/>
      <c r="N43" s="16"/>
      <c r="O43" s="16"/>
      <c r="P43" s="16">
        <f t="shared" si="13"/>
        <v>0</v>
      </c>
      <c r="Q43" s="18"/>
      <c r="R43" s="18"/>
      <c r="S43" s="18"/>
      <c r="T43" s="18"/>
      <c r="U43" s="16"/>
      <c r="V43" s="16" t="e">
        <f t="shared" si="5"/>
        <v>#DIV/0!</v>
      </c>
      <c r="W43" s="16" t="e">
        <f t="shared" si="6"/>
        <v>#DIV/0!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 t="s">
        <v>46</v>
      </c>
      <c r="AE43" s="16">
        <f t="shared" si="7"/>
        <v>0</v>
      </c>
      <c r="AF43" s="16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36</v>
      </c>
      <c r="C44" s="1">
        <v>102.53400000000001</v>
      </c>
      <c r="D44" s="1">
        <v>1400.079</v>
      </c>
      <c r="E44" s="1">
        <v>740.15599999999995</v>
      </c>
      <c r="F44" s="1">
        <v>656.33600000000001</v>
      </c>
      <c r="G44" s="6">
        <v>1</v>
      </c>
      <c r="H44" s="1">
        <v>40</v>
      </c>
      <c r="I44" s="1" t="s">
        <v>41</v>
      </c>
      <c r="J44" s="1">
        <v>729.35</v>
      </c>
      <c r="K44" s="1">
        <f t="shared" si="21"/>
        <v>10.805999999999926</v>
      </c>
      <c r="L44" s="1">
        <f t="shared" si="4"/>
        <v>472.70599999999996</v>
      </c>
      <c r="M44" s="1">
        <v>267.45</v>
      </c>
      <c r="N44" s="1">
        <v>100</v>
      </c>
      <c r="O44" s="1">
        <v>83.507800000000088</v>
      </c>
      <c r="P44" s="1">
        <f t="shared" ref="P44:P62" si="23">L44/5</f>
        <v>94.541199999999989</v>
      </c>
      <c r="Q44" s="5">
        <f t="shared" ref="Q44:Q50" si="24">11*P44-O44-N44-F44</f>
        <v>200.10939999999982</v>
      </c>
      <c r="R44" s="5">
        <v>100</v>
      </c>
      <c r="S44" s="5">
        <f>Q44-R44</f>
        <v>100.10939999999982</v>
      </c>
      <c r="T44" s="5"/>
      <c r="U44" s="1"/>
      <c r="V44" s="1">
        <f t="shared" si="5"/>
        <v>11</v>
      </c>
      <c r="W44" s="1">
        <f t="shared" si="6"/>
        <v>8.883363020566696</v>
      </c>
      <c r="X44" s="1">
        <v>93.903000000000006</v>
      </c>
      <c r="Y44" s="1">
        <v>109.6802</v>
      </c>
      <c r="Z44" s="1">
        <v>105.4418</v>
      </c>
      <c r="AA44" s="1">
        <v>103.89579999999999</v>
      </c>
      <c r="AB44" s="1">
        <v>100.5866</v>
      </c>
      <c r="AC44" s="1">
        <v>87.469799999999992</v>
      </c>
      <c r="AD44" s="1" t="s">
        <v>78</v>
      </c>
      <c r="AE44" s="1">
        <f t="shared" si="7"/>
        <v>100</v>
      </c>
      <c r="AF44" s="1">
        <f t="shared" si="8"/>
        <v>100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36</v>
      </c>
      <c r="C45" s="1">
        <v>59.445</v>
      </c>
      <c r="D45" s="1">
        <v>659.39800000000002</v>
      </c>
      <c r="E45" s="1">
        <v>377.65800000000002</v>
      </c>
      <c r="F45" s="1">
        <v>300.04500000000002</v>
      </c>
      <c r="G45" s="6">
        <v>1</v>
      </c>
      <c r="H45" s="1">
        <v>35</v>
      </c>
      <c r="I45" s="1" t="s">
        <v>41</v>
      </c>
      <c r="J45" s="1">
        <v>430.23</v>
      </c>
      <c r="K45" s="1">
        <f t="shared" si="21"/>
        <v>-52.572000000000003</v>
      </c>
      <c r="L45" s="1">
        <f t="shared" si="4"/>
        <v>94.52800000000002</v>
      </c>
      <c r="M45" s="1">
        <v>283.13</v>
      </c>
      <c r="N45" s="1">
        <v>50</v>
      </c>
      <c r="O45" s="1"/>
      <c r="P45" s="1">
        <f t="shared" si="23"/>
        <v>18.905600000000003</v>
      </c>
      <c r="Q45" s="5"/>
      <c r="R45" s="5"/>
      <c r="S45" s="5"/>
      <c r="T45" s="5"/>
      <c r="U45" s="1"/>
      <c r="V45" s="1">
        <f t="shared" si="5"/>
        <v>18.515413422477994</v>
      </c>
      <c r="W45" s="1">
        <f t="shared" si="6"/>
        <v>18.515413422477994</v>
      </c>
      <c r="X45" s="1">
        <v>19.088799999999999</v>
      </c>
      <c r="Y45" s="1">
        <v>36.587200000000003</v>
      </c>
      <c r="Z45" s="1">
        <v>34.901599999999988</v>
      </c>
      <c r="AA45" s="1">
        <v>26.912400000000002</v>
      </c>
      <c r="AB45" s="1">
        <v>24.250599999999999</v>
      </c>
      <c r="AC45" s="1">
        <v>27.991800000000001</v>
      </c>
      <c r="AD45" s="1"/>
      <c r="AE45" s="1">
        <f t="shared" si="7"/>
        <v>0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36</v>
      </c>
      <c r="C46" s="1">
        <v>79.063999999999993</v>
      </c>
      <c r="D46" s="1">
        <v>163.59100000000001</v>
      </c>
      <c r="E46" s="1">
        <v>93.213999999999999</v>
      </c>
      <c r="F46" s="1">
        <v>123.322</v>
      </c>
      <c r="G46" s="6">
        <v>1</v>
      </c>
      <c r="H46" s="1">
        <v>45</v>
      </c>
      <c r="I46" s="1" t="s">
        <v>41</v>
      </c>
      <c r="J46" s="1">
        <v>101</v>
      </c>
      <c r="K46" s="1">
        <f t="shared" si="21"/>
        <v>-7.7860000000000014</v>
      </c>
      <c r="L46" s="1">
        <f t="shared" si="4"/>
        <v>93.213999999999999</v>
      </c>
      <c r="M46" s="1"/>
      <c r="N46" s="1"/>
      <c r="O46" s="1"/>
      <c r="P46" s="1">
        <f t="shared" si="23"/>
        <v>18.642800000000001</v>
      </c>
      <c r="Q46" s="5">
        <f t="shared" si="24"/>
        <v>81.748800000000017</v>
      </c>
      <c r="R46" s="5"/>
      <c r="S46" s="5">
        <f t="shared" ref="S46:S50" si="25">Q46-R46</f>
        <v>81.748800000000017</v>
      </c>
      <c r="T46" s="5"/>
      <c r="U46" s="1"/>
      <c r="V46" s="1">
        <f t="shared" si="5"/>
        <v>11</v>
      </c>
      <c r="W46" s="1">
        <f t="shared" si="6"/>
        <v>6.614993455918639</v>
      </c>
      <c r="X46" s="1">
        <v>14.932399999999999</v>
      </c>
      <c r="Y46" s="1">
        <v>19.472799999999999</v>
      </c>
      <c r="Z46" s="1">
        <v>18.193999999999999</v>
      </c>
      <c r="AA46" s="1">
        <v>10.9002</v>
      </c>
      <c r="AB46" s="1">
        <v>8.8469999999999995</v>
      </c>
      <c r="AC46" s="1">
        <v>5.194</v>
      </c>
      <c r="AD46" s="1"/>
      <c r="AE46" s="1">
        <f t="shared" si="7"/>
        <v>0</v>
      </c>
      <c r="AF46" s="1">
        <f t="shared" si="8"/>
        <v>82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36</v>
      </c>
      <c r="C47" s="1">
        <v>1.4339999999999999</v>
      </c>
      <c r="D47" s="1">
        <v>234.43700000000001</v>
      </c>
      <c r="E47" s="1">
        <v>200.208</v>
      </c>
      <c r="F47" s="1">
        <v>32.881</v>
      </c>
      <c r="G47" s="6">
        <v>1</v>
      </c>
      <c r="H47" s="1">
        <v>30</v>
      </c>
      <c r="I47" s="1" t="s">
        <v>41</v>
      </c>
      <c r="J47" s="1">
        <v>200.71</v>
      </c>
      <c r="K47" s="1">
        <f t="shared" si="21"/>
        <v>-0.50200000000000955</v>
      </c>
      <c r="L47" s="1">
        <f t="shared" si="4"/>
        <v>148.69800000000001</v>
      </c>
      <c r="M47" s="1">
        <v>51.51</v>
      </c>
      <c r="N47" s="1"/>
      <c r="O47" s="1">
        <v>136.0258</v>
      </c>
      <c r="P47" s="1">
        <f t="shared" si="23"/>
        <v>29.739600000000003</v>
      </c>
      <c r="Q47" s="5">
        <f>10*P47-O47-N47-F47</f>
        <v>128.48920000000001</v>
      </c>
      <c r="R47" s="5"/>
      <c r="S47" s="5">
        <f t="shared" si="25"/>
        <v>128.48920000000001</v>
      </c>
      <c r="T47" s="5"/>
      <c r="U47" s="1"/>
      <c r="V47" s="1">
        <f t="shared" si="5"/>
        <v>10</v>
      </c>
      <c r="W47" s="1">
        <f t="shared" si="6"/>
        <v>5.6795249431734112</v>
      </c>
      <c r="X47" s="1">
        <v>26.586400000000001</v>
      </c>
      <c r="Y47" s="1">
        <v>9.39</v>
      </c>
      <c r="Z47" s="1">
        <v>11.6732</v>
      </c>
      <c r="AA47" s="1">
        <v>21.805800000000001</v>
      </c>
      <c r="AB47" s="1">
        <v>20.958200000000001</v>
      </c>
      <c r="AC47" s="1">
        <v>10.283200000000001</v>
      </c>
      <c r="AD47" s="1"/>
      <c r="AE47" s="1">
        <f t="shared" si="7"/>
        <v>0</v>
      </c>
      <c r="AF47" s="1">
        <f t="shared" si="8"/>
        <v>128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36</v>
      </c>
      <c r="C48" s="1">
        <v>348.43400000000003</v>
      </c>
      <c r="D48" s="1">
        <v>608.07299999999998</v>
      </c>
      <c r="E48" s="1">
        <v>416.07100000000003</v>
      </c>
      <c r="F48" s="1">
        <v>481.12900000000002</v>
      </c>
      <c r="G48" s="6">
        <v>1</v>
      </c>
      <c r="H48" s="1">
        <v>45</v>
      </c>
      <c r="I48" s="1" t="s">
        <v>41</v>
      </c>
      <c r="J48" s="1">
        <v>420.7</v>
      </c>
      <c r="K48" s="1">
        <f t="shared" si="21"/>
        <v>-4.6289999999999623</v>
      </c>
      <c r="L48" s="1">
        <f t="shared" si="4"/>
        <v>416.07100000000003</v>
      </c>
      <c r="M48" s="1"/>
      <c r="N48" s="1">
        <v>50</v>
      </c>
      <c r="O48" s="1">
        <v>200.9261999999998</v>
      </c>
      <c r="P48" s="1">
        <f t="shared" si="23"/>
        <v>83.214200000000005</v>
      </c>
      <c r="Q48" s="5">
        <f t="shared" si="24"/>
        <v>183.30100000000027</v>
      </c>
      <c r="R48" s="5"/>
      <c r="S48" s="5">
        <f t="shared" si="25"/>
        <v>183.30100000000027</v>
      </c>
      <c r="T48" s="5"/>
      <c r="U48" s="1"/>
      <c r="V48" s="1">
        <f t="shared" si="5"/>
        <v>11</v>
      </c>
      <c r="W48" s="1">
        <f t="shared" si="6"/>
        <v>8.7972389327782974</v>
      </c>
      <c r="X48" s="1">
        <v>80.136400000000009</v>
      </c>
      <c r="Y48" s="1">
        <v>85.55080000000001</v>
      </c>
      <c r="Z48" s="1">
        <v>86.524199999999993</v>
      </c>
      <c r="AA48" s="1">
        <v>71.262199999999993</v>
      </c>
      <c r="AB48" s="1">
        <v>76.767799999999994</v>
      </c>
      <c r="AC48" s="1">
        <v>98.536399999999986</v>
      </c>
      <c r="AD48" s="1"/>
      <c r="AE48" s="1">
        <f t="shared" si="7"/>
        <v>0</v>
      </c>
      <c r="AF48" s="1">
        <f t="shared" si="8"/>
        <v>183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36</v>
      </c>
      <c r="C49" s="1">
        <v>390.98599999999999</v>
      </c>
      <c r="D49" s="1">
        <v>300.10000000000002</v>
      </c>
      <c r="E49" s="1">
        <v>379.935</v>
      </c>
      <c r="F49" s="1">
        <v>261.25599999999997</v>
      </c>
      <c r="G49" s="6">
        <v>1</v>
      </c>
      <c r="H49" s="1">
        <v>45</v>
      </c>
      <c r="I49" s="1" t="s">
        <v>41</v>
      </c>
      <c r="J49" s="1">
        <v>383.30599999999998</v>
      </c>
      <c r="K49" s="1">
        <f t="shared" si="21"/>
        <v>-3.3709999999999809</v>
      </c>
      <c r="L49" s="1">
        <f t="shared" si="4"/>
        <v>277.82900000000001</v>
      </c>
      <c r="M49" s="1">
        <v>102.10599999999999</v>
      </c>
      <c r="N49" s="1"/>
      <c r="O49" s="1">
        <v>236.16800000000001</v>
      </c>
      <c r="P49" s="1">
        <f t="shared" si="23"/>
        <v>55.565800000000003</v>
      </c>
      <c r="Q49" s="5">
        <f t="shared" si="24"/>
        <v>113.7998</v>
      </c>
      <c r="R49" s="5"/>
      <c r="S49" s="5">
        <f t="shared" si="25"/>
        <v>113.7998</v>
      </c>
      <c r="T49" s="5"/>
      <c r="U49" s="1"/>
      <c r="V49" s="1">
        <f t="shared" si="5"/>
        <v>10.999999999999998</v>
      </c>
      <c r="W49" s="1">
        <f t="shared" si="6"/>
        <v>8.9519812546566406</v>
      </c>
      <c r="X49" s="1">
        <v>54.492199999999997</v>
      </c>
      <c r="Y49" s="1">
        <v>48.381</v>
      </c>
      <c r="Z49" s="1">
        <v>47.679000000000002</v>
      </c>
      <c r="AA49" s="1">
        <v>44.883000000000003</v>
      </c>
      <c r="AB49" s="1">
        <v>51.944000000000003</v>
      </c>
      <c r="AC49" s="1">
        <v>66.335799999999992</v>
      </c>
      <c r="AD49" s="1"/>
      <c r="AE49" s="1">
        <f t="shared" si="7"/>
        <v>0</v>
      </c>
      <c r="AF49" s="1">
        <f t="shared" si="8"/>
        <v>114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36</v>
      </c>
      <c r="C50" s="1">
        <v>186.958</v>
      </c>
      <c r="D50" s="1">
        <v>254.17699999999999</v>
      </c>
      <c r="E50" s="1">
        <v>242.261</v>
      </c>
      <c r="F50" s="1">
        <v>169.47200000000001</v>
      </c>
      <c r="G50" s="6">
        <v>1</v>
      </c>
      <c r="H50" s="1">
        <v>45</v>
      </c>
      <c r="I50" s="1" t="s">
        <v>41</v>
      </c>
      <c r="J50" s="1">
        <v>254.49299999999999</v>
      </c>
      <c r="K50" s="1">
        <f t="shared" si="21"/>
        <v>-12.231999999999999</v>
      </c>
      <c r="L50" s="1">
        <f t="shared" si="4"/>
        <v>156.56799999999998</v>
      </c>
      <c r="M50" s="1">
        <v>85.692999999999998</v>
      </c>
      <c r="N50" s="1"/>
      <c r="O50" s="1">
        <v>56.933200000000063</v>
      </c>
      <c r="P50" s="1">
        <f t="shared" si="23"/>
        <v>31.313599999999997</v>
      </c>
      <c r="Q50" s="5">
        <f t="shared" si="24"/>
        <v>118.04439999999991</v>
      </c>
      <c r="R50" s="5"/>
      <c r="S50" s="5">
        <f t="shared" si="25"/>
        <v>118.04439999999991</v>
      </c>
      <c r="T50" s="5"/>
      <c r="U50" s="1"/>
      <c r="V50" s="1">
        <f t="shared" si="5"/>
        <v>11</v>
      </c>
      <c r="W50" s="1">
        <f t="shared" si="6"/>
        <v>7.2302513923662586</v>
      </c>
      <c r="X50" s="1">
        <v>26.949000000000002</v>
      </c>
      <c r="Y50" s="1">
        <v>29.811799999999991</v>
      </c>
      <c r="Z50" s="1">
        <v>30.394600000000001</v>
      </c>
      <c r="AA50" s="1">
        <v>27.975999999999999</v>
      </c>
      <c r="AB50" s="1">
        <v>29.5932</v>
      </c>
      <c r="AC50" s="1">
        <v>36.871600000000001</v>
      </c>
      <c r="AD50" s="1"/>
      <c r="AE50" s="1">
        <f t="shared" si="7"/>
        <v>0</v>
      </c>
      <c r="AF50" s="1">
        <f t="shared" si="8"/>
        <v>118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2" t="s">
        <v>85</v>
      </c>
      <c r="B51" s="12" t="s">
        <v>36</v>
      </c>
      <c r="C51" s="12"/>
      <c r="D51" s="12">
        <v>362.61900000000003</v>
      </c>
      <c r="E51" s="12">
        <v>362.61900000000003</v>
      </c>
      <c r="F51" s="12"/>
      <c r="G51" s="13">
        <v>0</v>
      </c>
      <c r="H51" s="12" t="e">
        <v>#N/A</v>
      </c>
      <c r="I51" s="12" t="s">
        <v>50</v>
      </c>
      <c r="J51" s="12">
        <v>362.61900000000003</v>
      </c>
      <c r="K51" s="12">
        <f t="shared" si="21"/>
        <v>0</v>
      </c>
      <c r="L51" s="12">
        <f t="shared" si="4"/>
        <v>0</v>
      </c>
      <c r="M51" s="12">
        <v>362.61900000000003</v>
      </c>
      <c r="N51" s="12"/>
      <c r="O51" s="12"/>
      <c r="P51" s="12">
        <f t="shared" si="23"/>
        <v>0</v>
      </c>
      <c r="Q51" s="14"/>
      <c r="R51" s="14"/>
      <c r="S51" s="14"/>
      <c r="T51" s="14"/>
      <c r="U51" s="12"/>
      <c r="V51" s="12" t="e">
        <f t="shared" si="5"/>
        <v>#DIV/0!</v>
      </c>
      <c r="W51" s="12" t="e">
        <f t="shared" si="6"/>
        <v>#DIV/0!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 t="s">
        <v>86</v>
      </c>
      <c r="AE51" s="12">
        <f t="shared" si="7"/>
        <v>0</v>
      </c>
      <c r="AF51" s="12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2" t="s">
        <v>87</v>
      </c>
      <c r="B52" s="12" t="s">
        <v>36</v>
      </c>
      <c r="C52" s="12"/>
      <c r="D52" s="12">
        <v>154.96799999999999</v>
      </c>
      <c r="E52" s="12">
        <v>154.96799999999999</v>
      </c>
      <c r="F52" s="12"/>
      <c r="G52" s="13">
        <v>0</v>
      </c>
      <c r="H52" s="12" t="e">
        <v>#N/A</v>
      </c>
      <c r="I52" s="12" t="s">
        <v>50</v>
      </c>
      <c r="J52" s="12">
        <v>154.96799999999999</v>
      </c>
      <c r="K52" s="12">
        <f t="shared" si="21"/>
        <v>0</v>
      </c>
      <c r="L52" s="12">
        <f t="shared" si="4"/>
        <v>0</v>
      </c>
      <c r="M52" s="12">
        <v>154.96799999999999</v>
      </c>
      <c r="N52" s="12"/>
      <c r="O52" s="12"/>
      <c r="P52" s="12">
        <f t="shared" si="23"/>
        <v>0</v>
      </c>
      <c r="Q52" s="14"/>
      <c r="R52" s="14"/>
      <c r="S52" s="14"/>
      <c r="T52" s="14"/>
      <c r="U52" s="12"/>
      <c r="V52" s="12" t="e">
        <f t="shared" si="5"/>
        <v>#DIV/0!</v>
      </c>
      <c r="W52" s="12" t="e">
        <f t="shared" si="6"/>
        <v>#DIV/0!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/>
      <c r="AE52" s="12">
        <f t="shared" si="7"/>
        <v>0</v>
      </c>
      <c r="AF52" s="12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33</v>
      </c>
      <c r="C53" s="1">
        <v>25</v>
      </c>
      <c r="D53" s="1">
        <v>894</v>
      </c>
      <c r="E53" s="1">
        <v>309</v>
      </c>
      <c r="F53" s="1">
        <v>586</v>
      </c>
      <c r="G53" s="6">
        <v>0.4</v>
      </c>
      <c r="H53" s="1">
        <v>45</v>
      </c>
      <c r="I53" s="1" t="s">
        <v>41</v>
      </c>
      <c r="J53" s="1">
        <v>315</v>
      </c>
      <c r="K53" s="1">
        <f t="shared" si="21"/>
        <v>-6</v>
      </c>
      <c r="L53" s="1">
        <f t="shared" si="4"/>
        <v>309</v>
      </c>
      <c r="M53" s="1"/>
      <c r="N53" s="1"/>
      <c r="O53" s="1"/>
      <c r="P53" s="1">
        <f t="shared" si="23"/>
        <v>61.8</v>
      </c>
      <c r="Q53" s="5">
        <f>11*P53-O53-N53-F53</f>
        <v>93.799999999999955</v>
      </c>
      <c r="R53" s="5"/>
      <c r="S53" s="5">
        <f>Q53-R53</f>
        <v>93.799999999999955</v>
      </c>
      <c r="T53" s="5"/>
      <c r="U53" s="1"/>
      <c r="V53" s="1">
        <f t="shared" si="5"/>
        <v>11</v>
      </c>
      <c r="W53" s="1">
        <f t="shared" si="6"/>
        <v>9.4822006472491918</v>
      </c>
      <c r="X53" s="1">
        <v>53.8</v>
      </c>
      <c r="Y53" s="1">
        <v>80.2</v>
      </c>
      <c r="Z53" s="1">
        <v>91.6</v>
      </c>
      <c r="AA53" s="1">
        <v>90.4</v>
      </c>
      <c r="AB53" s="1">
        <v>86.2</v>
      </c>
      <c r="AC53" s="1">
        <v>70.8</v>
      </c>
      <c r="AD53" s="1"/>
      <c r="AE53" s="1">
        <f t="shared" si="7"/>
        <v>0</v>
      </c>
      <c r="AF53" s="1">
        <f t="shared" si="8"/>
        <v>38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6" t="s">
        <v>89</v>
      </c>
      <c r="B54" s="16" t="s">
        <v>33</v>
      </c>
      <c r="C54" s="16"/>
      <c r="D54" s="16"/>
      <c r="E54" s="16"/>
      <c r="F54" s="16"/>
      <c r="G54" s="17">
        <v>0</v>
      </c>
      <c r="H54" s="16">
        <v>50</v>
      </c>
      <c r="I54" s="16" t="s">
        <v>41</v>
      </c>
      <c r="J54" s="16"/>
      <c r="K54" s="16">
        <f t="shared" si="21"/>
        <v>0</v>
      </c>
      <c r="L54" s="16">
        <f t="shared" si="4"/>
        <v>0</v>
      </c>
      <c r="M54" s="16"/>
      <c r="N54" s="16"/>
      <c r="O54" s="16"/>
      <c r="P54" s="16">
        <f t="shared" si="23"/>
        <v>0</v>
      </c>
      <c r="Q54" s="18"/>
      <c r="R54" s="18"/>
      <c r="S54" s="18"/>
      <c r="T54" s="18"/>
      <c r="U54" s="16"/>
      <c r="V54" s="16" t="e">
        <f t="shared" si="5"/>
        <v>#DIV/0!</v>
      </c>
      <c r="W54" s="16" t="e">
        <f t="shared" si="6"/>
        <v>#DIV/0!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 t="s">
        <v>46</v>
      </c>
      <c r="AE54" s="16">
        <f t="shared" si="7"/>
        <v>0</v>
      </c>
      <c r="AF54" s="16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6" t="s">
        <v>90</v>
      </c>
      <c r="B55" s="16" t="s">
        <v>36</v>
      </c>
      <c r="C55" s="16"/>
      <c r="D55" s="16">
        <v>158.13399999999999</v>
      </c>
      <c r="E55" s="16">
        <v>158.13399999999999</v>
      </c>
      <c r="F55" s="16"/>
      <c r="G55" s="17">
        <v>0</v>
      </c>
      <c r="H55" s="16">
        <v>45</v>
      </c>
      <c r="I55" s="16" t="s">
        <v>41</v>
      </c>
      <c r="J55" s="16">
        <v>158.13399999999999</v>
      </c>
      <c r="K55" s="16">
        <f t="shared" si="21"/>
        <v>0</v>
      </c>
      <c r="L55" s="16">
        <f t="shared" si="4"/>
        <v>0</v>
      </c>
      <c r="M55" s="16">
        <v>158.13399999999999</v>
      </c>
      <c r="N55" s="16"/>
      <c r="O55" s="16"/>
      <c r="P55" s="16">
        <f t="shared" si="23"/>
        <v>0</v>
      </c>
      <c r="Q55" s="18"/>
      <c r="R55" s="18"/>
      <c r="S55" s="18"/>
      <c r="T55" s="18"/>
      <c r="U55" s="16"/>
      <c r="V55" s="16" t="e">
        <f t="shared" si="5"/>
        <v>#DIV/0!</v>
      </c>
      <c r="W55" s="16" t="e">
        <f t="shared" si="6"/>
        <v>#DIV/0!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 t="s">
        <v>46</v>
      </c>
      <c r="AE55" s="16">
        <f t="shared" si="7"/>
        <v>0</v>
      </c>
      <c r="AF55" s="16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6" t="s">
        <v>91</v>
      </c>
      <c r="B56" s="16" t="s">
        <v>33</v>
      </c>
      <c r="C56" s="16"/>
      <c r="D56" s="16"/>
      <c r="E56" s="16"/>
      <c r="F56" s="16"/>
      <c r="G56" s="17">
        <v>0</v>
      </c>
      <c r="H56" s="16">
        <v>40</v>
      </c>
      <c r="I56" s="16" t="s">
        <v>41</v>
      </c>
      <c r="J56" s="16"/>
      <c r="K56" s="16">
        <f t="shared" si="21"/>
        <v>0</v>
      </c>
      <c r="L56" s="16">
        <f t="shared" si="4"/>
        <v>0</v>
      </c>
      <c r="M56" s="16"/>
      <c r="N56" s="16"/>
      <c r="O56" s="16"/>
      <c r="P56" s="16">
        <f t="shared" si="23"/>
        <v>0</v>
      </c>
      <c r="Q56" s="18"/>
      <c r="R56" s="18"/>
      <c r="S56" s="18"/>
      <c r="T56" s="18"/>
      <c r="U56" s="16"/>
      <c r="V56" s="16" t="e">
        <f t="shared" si="5"/>
        <v>#DIV/0!</v>
      </c>
      <c r="W56" s="16" t="e">
        <f t="shared" si="6"/>
        <v>#DIV/0!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 t="s">
        <v>46</v>
      </c>
      <c r="AE56" s="16">
        <f t="shared" si="7"/>
        <v>0</v>
      </c>
      <c r="AF56" s="16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36</v>
      </c>
      <c r="C57" s="1">
        <v>278.60399999999998</v>
      </c>
      <c r="D57" s="1">
        <v>290.17399999999998</v>
      </c>
      <c r="E57" s="1">
        <v>269.69600000000003</v>
      </c>
      <c r="F57" s="1">
        <v>255.60300000000001</v>
      </c>
      <c r="G57" s="6">
        <v>1</v>
      </c>
      <c r="H57" s="1">
        <v>40</v>
      </c>
      <c r="I57" s="1" t="s">
        <v>41</v>
      </c>
      <c r="J57" s="1">
        <v>272.24700000000001</v>
      </c>
      <c r="K57" s="1">
        <f t="shared" si="21"/>
        <v>-2.5509999999999877</v>
      </c>
      <c r="L57" s="1">
        <f t="shared" si="4"/>
        <v>205.64900000000003</v>
      </c>
      <c r="M57" s="1">
        <v>64.046999999999997</v>
      </c>
      <c r="N57" s="1"/>
      <c r="O57" s="1">
        <v>123.474</v>
      </c>
      <c r="P57" s="1">
        <f t="shared" si="23"/>
        <v>41.129800000000003</v>
      </c>
      <c r="Q57" s="5">
        <f t="shared" ref="Q57:Q61" si="26">11*P57-O57-N57-F57</f>
        <v>73.350800000000049</v>
      </c>
      <c r="R57" s="5"/>
      <c r="S57" s="5">
        <f t="shared" ref="S57:S58" si="27">Q57-R57</f>
        <v>73.350800000000049</v>
      </c>
      <c r="T57" s="5"/>
      <c r="U57" s="1"/>
      <c r="V57" s="1">
        <f t="shared" si="5"/>
        <v>11</v>
      </c>
      <c r="W57" s="1">
        <f t="shared" si="6"/>
        <v>9.2166020744083355</v>
      </c>
      <c r="X57" s="1">
        <v>41.5306</v>
      </c>
      <c r="Y57" s="1">
        <v>41.537999999999997</v>
      </c>
      <c r="Z57" s="1">
        <v>37.151000000000003</v>
      </c>
      <c r="AA57" s="1">
        <v>35.642000000000003</v>
      </c>
      <c r="AB57" s="1">
        <v>35.663600000000002</v>
      </c>
      <c r="AC57" s="1">
        <v>34.982800000000012</v>
      </c>
      <c r="AD57" s="1"/>
      <c r="AE57" s="1">
        <f t="shared" si="7"/>
        <v>0</v>
      </c>
      <c r="AF57" s="1">
        <f t="shared" si="8"/>
        <v>73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93</v>
      </c>
      <c r="B58" s="1" t="s">
        <v>33</v>
      </c>
      <c r="C58" s="1">
        <v>222</v>
      </c>
      <c r="D58" s="1">
        <v>708</v>
      </c>
      <c r="E58" s="1">
        <v>414</v>
      </c>
      <c r="F58" s="1">
        <v>459</v>
      </c>
      <c r="G58" s="6">
        <v>0.4</v>
      </c>
      <c r="H58" s="1">
        <v>40</v>
      </c>
      <c r="I58" s="1" t="s">
        <v>41</v>
      </c>
      <c r="J58" s="1">
        <v>445</v>
      </c>
      <c r="K58" s="1">
        <f t="shared" si="21"/>
        <v>-31</v>
      </c>
      <c r="L58" s="1">
        <f t="shared" si="4"/>
        <v>318</v>
      </c>
      <c r="M58" s="1">
        <v>96</v>
      </c>
      <c r="N58" s="1"/>
      <c r="O58" s="1">
        <v>111.8</v>
      </c>
      <c r="P58" s="1">
        <f t="shared" si="23"/>
        <v>63.6</v>
      </c>
      <c r="Q58" s="5">
        <f t="shared" si="26"/>
        <v>128.80000000000007</v>
      </c>
      <c r="R58" s="5"/>
      <c r="S58" s="5">
        <f t="shared" si="27"/>
        <v>128.80000000000007</v>
      </c>
      <c r="T58" s="5"/>
      <c r="U58" s="1"/>
      <c r="V58" s="1">
        <f t="shared" si="5"/>
        <v>11</v>
      </c>
      <c r="W58" s="1">
        <f t="shared" si="6"/>
        <v>8.9748427672955966</v>
      </c>
      <c r="X58" s="1">
        <v>61</v>
      </c>
      <c r="Y58" s="1">
        <v>70.2</v>
      </c>
      <c r="Z58" s="1">
        <v>68.599999999999994</v>
      </c>
      <c r="AA58" s="1">
        <v>64.400000000000006</v>
      </c>
      <c r="AB58" s="1">
        <v>69.400000000000006</v>
      </c>
      <c r="AC58" s="1">
        <v>44.4</v>
      </c>
      <c r="AD58" s="1"/>
      <c r="AE58" s="1">
        <f t="shared" si="7"/>
        <v>0</v>
      </c>
      <c r="AF58" s="1">
        <f t="shared" si="8"/>
        <v>52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33</v>
      </c>
      <c r="C59" s="1">
        <v>49</v>
      </c>
      <c r="D59" s="1">
        <v>1173</v>
      </c>
      <c r="E59" s="1">
        <v>409</v>
      </c>
      <c r="F59" s="1">
        <v>762</v>
      </c>
      <c r="G59" s="6">
        <v>0.4</v>
      </c>
      <c r="H59" s="1">
        <v>45</v>
      </c>
      <c r="I59" s="1" t="s">
        <v>41</v>
      </c>
      <c r="J59" s="1">
        <v>411</v>
      </c>
      <c r="K59" s="1">
        <f t="shared" si="21"/>
        <v>-2</v>
      </c>
      <c r="L59" s="1">
        <f t="shared" si="4"/>
        <v>259</v>
      </c>
      <c r="M59" s="1">
        <v>150</v>
      </c>
      <c r="N59" s="1"/>
      <c r="O59" s="1"/>
      <c r="P59" s="1">
        <f t="shared" si="23"/>
        <v>51.8</v>
      </c>
      <c r="Q59" s="5"/>
      <c r="R59" s="5"/>
      <c r="S59" s="5"/>
      <c r="T59" s="5"/>
      <c r="U59" s="1"/>
      <c r="V59" s="1">
        <f t="shared" si="5"/>
        <v>14.710424710424711</v>
      </c>
      <c r="W59" s="1">
        <f t="shared" si="6"/>
        <v>14.710424710424711</v>
      </c>
      <c r="X59" s="1">
        <v>52.4</v>
      </c>
      <c r="Y59" s="1">
        <v>91.6</v>
      </c>
      <c r="Z59" s="1">
        <v>92</v>
      </c>
      <c r="AA59" s="1">
        <v>73.400000000000006</v>
      </c>
      <c r="AB59" s="1">
        <v>73.400000000000006</v>
      </c>
      <c r="AC59" s="1">
        <v>61.2</v>
      </c>
      <c r="AD59" s="1"/>
      <c r="AE59" s="1">
        <f t="shared" si="7"/>
        <v>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33</v>
      </c>
      <c r="C60" s="1">
        <v>68</v>
      </c>
      <c r="D60" s="1">
        <v>1968</v>
      </c>
      <c r="E60" s="1">
        <v>1024</v>
      </c>
      <c r="F60" s="1">
        <v>946</v>
      </c>
      <c r="G60" s="6">
        <v>0.4</v>
      </c>
      <c r="H60" s="1">
        <v>40</v>
      </c>
      <c r="I60" s="1" t="s">
        <v>41</v>
      </c>
      <c r="J60" s="1">
        <v>1024</v>
      </c>
      <c r="K60" s="1">
        <f t="shared" si="21"/>
        <v>0</v>
      </c>
      <c r="L60" s="1">
        <f t="shared" si="4"/>
        <v>424</v>
      </c>
      <c r="M60" s="1">
        <v>600</v>
      </c>
      <c r="N60" s="1"/>
      <c r="O60" s="1"/>
      <c r="P60" s="1">
        <f t="shared" si="23"/>
        <v>84.8</v>
      </c>
      <c r="Q60" s="5"/>
      <c r="R60" s="5"/>
      <c r="S60" s="5"/>
      <c r="T60" s="5"/>
      <c r="U60" s="1"/>
      <c r="V60" s="1">
        <f t="shared" si="5"/>
        <v>11.15566037735849</v>
      </c>
      <c r="W60" s="1">
        <f t="shared" si="6"/>
        <v>11.15566037735849</v>
      </c>
      <c r="X60" s="1">
        <v>72.400000000000006</v>
      </c>
      <c r="Y60" s="1">
        <v>123</v>
      </c>
      <c r="Z60" s="1">
        <v>134.4</v>
      </c>
      <c r="AA60" s="1">
        <v>115</v>
      </c>
      <c r="AB60" s="1">
        <v>116.2</v>
      </c>
      <c r="AC60" s="1">
        <v>100</v>
      </c>
      <c r="AD60" s="1"/>
      <c r="AE60" s="1">
        <f t="shared" si="7"/>
        <v>0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36</v>
      </c>
      <c r="C61" s="1"/>
      <c r="D61" s="1">
        <v>195.39099999999999</v>
      </c>
      <c r="E61" s="1">
        <v>93.391999999999996</v>
      </c>
      <c r="F61" s="1">
        <v>101.84699999999999</v>
      </c>
      <c r="G61" s="6">
        <v>1</v>
      </c>
      <c r="H61" s="1">
        <v>50</v>
      </c>
      <c r="I61" s="1" t="s">
        <v>41</v>
      </c>
      <c r="J61" s="1">
        <v>88.35</v>
      </c>
      <c r="K61" s="1">
        <f t="shared" si="21"/>
        <v>5.0420000000000016</v>
      </c>
      <c r="L61" s="1">
        <f t="shared" si="4"/>
        <v>93.391999999999996</v>
      </c>
      <c r="M61" s="1"/>
      <c r="N61" s="1"/>
      <c r="O61" s="1"/>
      <c r="P61" s="1">
        <f t="shared" si="23"/>
        <v>18.6784</v>
      </c>
      <c r="Q61" s="5">
        <f t="shared" si="26"/>
        <v>103.61540000000001</v>
      </c>
      <c r="R61" s="5"/>
      <c r="S61" s="5">
        <f>Q61-R61</f>
        <v>103.61540000000001</v>
      </c>
      <c r="T61" s="5"/>
      <c r="U61" s="1"/>
      <c r="V61" s="1">
        <f t="shared" si="5"/>
        <v>11</v>
      </c>
      <c r="W61" s="1">
        <f t="shared" si="6"/>
        <v>5.4526618982353945</v>
      </c>
      <c r="X61" s="1">
        <v>13.2308</v>
      </c>
      <c r="Y61" s="1">
        <v>9.1356000000000002</v>
      </c>
      <c r="Z61" s="1">
        <v>12.134399999999999</v>
      </c>
      <c r="AA61" s="1">
        <v>20.4572</v>
      </c>
      <c r="AB61" s="1">
        <v>18.5288</v>
      </c>
      <c r="AC61" s="1">
        <v>10.998200000000001</v>
      </c>
      <c r="AD61" s="1"/>
      <c r="AE61" s="1">
        <f t="shared" si="7"/>
        <v>0</v>
      </c>
      <c r="AF61" s="1">
        <f t="shared" si="8"/>
        <v>104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6" t="s">
        <v>97</v>
      </c>
      <c r="B62" s="16" t="s">
        <v>36</v>
      </c>
      <c r="C62" s="16"/>
      <c r="D62" s="16"/>
      <c r="E62" s="16"/>
      <c r="F62" s="16"/>
      <c r="G62" s="17">
        <v>0</v>
      </c>
      <c r="H62" s="16">
        <v>55</v>
      </c>
      <c r="I62" s="16" t="s">
        <v>41</v>
      </c>
      <c r="J62" s="16"/>
      <c r="K62" s="16">
        <f t="shared" si="21"/>
        <v>0</v>
      </c>
      <c r="L62" s="16">
        <f t="shared" si="4"/>
        <v>0</v>
      </c>
      <c r="M62" s="16"/>
      <c r="N62" s="16"/>
      <c r="O62" s="16"/>
      <c r="P62" s="16">
        <f t="shared" si="23"/>
        <v>0</v>
      </c>
      <c r="Q62" s="18"/>
      <c r="R62" s="18"/>
      <c r="S62" s="18"/>
      <c r="T62" s="18"/>
      <c r="U62" s="16"/>
      <c r="V62" s="16" t="e">
        <f t="shared" si="5"/>
        <v>#DIV/0!</v>
      </c>
      <c r="W62" s="16" t="e">
        <f t="shared" si="6"/>
        <v>#DIV/0!</v>
      </c>
      <c r="X62" s="16">
        <v>0</v>
      </c>
      <c r="Y62" s="16">
        <v>0</v>
      </c>
      <c r="Z62" s="16">
        <v>-0.14399999999999999</v>
      </c>
      <c r="AA62" s="16">
        <v>-0.14399999999999999</v>
      </c>
      <c r="AB62" s="16">
        <v>0</v>
      </c>
      <c r="AC62" s="16">
        <v>0</v>
      </c>
      <c r="AD62" s="16" t="s">
        <v>46</v>
      </c>
      <c r="AE62" s="16">
        <f t="shared" si="7"/>
        <v>0</v>
      </c>
      <c r="AF62" s="16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0" t="s">
        <v>98</v>
      </c>
      <c r="B63" s="1" t="s">
        <v>36</v>
      </c>
      <c r="C63" s="1">
        <v>76.653000000000006</v>
      </c>
      <c r="D63" s="1">
        <v>215.273</v>
      </c>
      <c r="E63" s="1">
        <v>133.94300000000001</v>
      </c>
      <c r="F63" s="1">
        <v>129.869</v>
      </c>
      <c r="G63" s="6">
        <v>1</v>
      </c>
      <c r="H63" s="1">
        <v>50</v>
      </c>
      <c r="I63" s="1" t="s">
        <v>41</v>
      </c>
      <c r="J63" s="1">
        <v>137.69999999999999</v>
      </c>
      <c r="K63" s="1">
        <f t="shared" si="21"/>
        <v>-3.7569999999999766</v>
      </c>
      <c r="L63" s="1">
        <f t="shared" si="4"/>
        <v>133.94300000000001</v>
      </c>
      <c r="M63" s="1"/>
      <c r="N63" s="1"/>
      <c r="O63" s="1">
        <v>128.952</v>
      </c>
      <c r="P63" s="1">
        <f t="shared" ref="P63" si="28">L63/5</f>
        <v>26.788600000000002</v>
      </c>
      <c r="Q63" s="5">
        <f>11*P63-O63-N63-F63</f>
        <v>35.853600000000057</v>
      </c>
      <c r="R63" s="5"/>
      <c r="S63" s="5">
        <f>Q63-R63</f>
        <v>35.853600000000057</v>
      </c>
      <c r="T63" s="5"/>
      <c r="U63" s="1"/>
      <c r="V63" s="1">
        <f t="shared" si="5"/>
        <v>11.000000000000002</v>
      </c>
      <c r="W63" s="1">
        <f t="shared" si="6"/>
        <v>9.6616097892387067</v>
      </c>
      <c r="X63" s="1">
        <v>27.02</v>
      </c>
      <c r="Y63" s="1">
        <v>19.126799999999999</v>
      </c>
      <c r="Z63" s="1">
        <v>17.5138</v>
      </c>
      <c r="AA63" s="1">
        <v>25.026599999999998</v>
      </c>
      <c r="AB63" s="1">
        <v>24.486799999999999</v>
      </c>
      <c r="AC63" s="1">
        <v>19.433399999999999</v>
      </c>
      <c r="AD63" s="1"/>
      <c r="AE63" s="1">
        <f t="shared" si="7"/>
        <v>0</v>
      </c>
      <c r="AF63" s="1">
        <f t="shared" si="8"/>
        <v>36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6" t="s">
        <v>101</v>
      </c>
      <c r="B64" s="16" t="s">
        <v>33</v>
      </c>
      <c r="C64" s="16"/>
      <c r="D64" s="16"/>
      <c r="E64" s="16"/>
      <c r="F64" s="16"/>
      <c r="G64" s="17">
        <v>0</v>
      </c>
      <c r="H64" s="16">
        <v>50</v>
      </c>
      <c r="I64" s="16" t="s">
        <v>41</v>
      </c>
      <c r="J64" s="16"/>
      <c r="K64" s="16">
        <f t="shared" ref="K64:K94" si="29">E64-J64</f>
        <v>0</v>
      </c>
      <c r="L64" s="16">
        <f t="shared" ref="L64:L102" si="30">E64-M64</f>
        <v>0</v>
      </c>
      <c r="M64" s="16"/>
      <c r="N64" s="16"/>
      <c r="O64" s="16"/>
      <c r="P64" s="16">
        <f t="shared" ref="P64:P102" si="31">L64/5</f>
        <v>0</v>
      </c>
      <c r="Q64" s="18"/>
      <c r="R64" s="18"/>
      <c r="S64" s="18"/>
      <c r="T64" s="18"/>
      <c r="U64" s="16"/>
      <c r="V64" s="16" t="e">
        <f t="shared" si="5"/>
        <v>#DIV/0!</v>
      </c>
      <c r="W64" s="16" t="e">
        <f t="shared" si="6"/>
        <v>#DIV/0!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 t="s">
        <v>46</v>
      </c>
      <c r="AE64" s="16">
        <f t="shared" si="7"/>
        <v>0</v>
      </c>
      <c r="AF64" s="16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102</v>
      </c>
      <c r="B65" s="16" t="s">
        <v>33</v>
      </c>
      <c r="C65" s="16"/>
      <c r="D65" s="16"/>
      <c r="E65" s="16"/>
      <c r="F65" s="16"/>
      <c r="G65" s="17">
        <v>0</v>
      </c>
      <c r="H65" s="16">
        <v>45</v>
      </c>
      <c r="I65" s="16" t="s">
        <v>41</v>
      </c>
      <c r="J65" s="16"/>
      <c r="K65" s="16">
        <f t="shared" si="29"/>
        <v>0</v>
      </c>
      <c r="L65" s="16">
        <f t="shared" si="30"/>
        <v>0</v>
      </c>
      <c r="M65" s="16"/>
      <c r="N65" s="16"/>
      <c r="O65" s="16"/>
      <c r="P65" s="16">
        <f t="shared" si="31"/>
        <v>0</v>
      </c>
      <c r="Q65" s="18"/>
      <c r="R65" s="18"/>
      <c r="S65" s="18"/>
      <c r="T65" s="18"/>
      <c r="U65" s="16"/>
      <c r="V65" s="16" t="e">
        <f t="shared" si="5"/>
        <v>#DIV/0!</v>
      </c>
      <c r="W65" s="16" t="e">
        <f t="shared" si="6"/>
        <v>#DIV/0!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 t="s">
        <v>46</v>
      </c>
      <c r="AE65" s="16">
        <f t="shared" si="7"/>
        <v>0</v>
      </c>
      <c r="AF65" s="16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33</v>
      </c>
      <c r="C66" s="1">
        <v>56</v>
      </c>
      <c r="D66" s="1">
        <v>1170</v>
      </c>
      <c r="E66" s="1">
        <v>497</v>
      </c>
      <c r="F66" s="1">
        <v>662</v>
      </c>
      <c r="G66" s="6">
        <v>0.4</v>
      </c>
      <c r="H66" s="1">
        <v>40</v>
      </c>
      <c r="I66" s="1" t="s">
        <v>41</v>
      </c>
      <c r="J66" s="1">
        <v>509</v>
      </c>
      <c r="K66" s="1">
        <f t="shared" si="29"/>
        <v>-12</v>
      </c>
      <c r="L66" s="1">
        <f t="shared" si="30"/>
        <v>257</v>
      </c>
      <c r="M66" s="1">
        <v>240</v>
      </c>
      <c r="N66" s="1"/>
      <c r="O66" s="1"/>
      <c r="P66" s="1">
        <f t="shared" si="31"/>
        <v>51.4</v>
      </c>
      <c r="Q66" s="5"/>
      <c r="R66" s="5"/>
      <c r="S66" s="5"/>
      <c r="T66" s="5"/>
      <c r="U66" s="1"/>
      <c r="V66" s="1">
        <f t="shared" si="5"/>
        <v>12.879377431906615</v>
      </c>
      <c r="W66" s="1">
        <f t="shared" si="6"/>
        <v>12.879377431906615</v>
      </c>
      <c r="X66" s="1">
        <v>52</v>
      </c>
      <c r="Y66" s="1">
        <v>83.4</v>
      </c>
      <c r="Z66" s="1">
        <v>81.8</v>
      </c>
      <c r="AA66" s="1">
        <v>67.599999999999994</v>
      </c>
      <c r="AB66" s="1">
        <v>64.2</v>
      </c>
      <c r="AC66" s="1">
        <v>56.4</v>
      </c>
      <c r="AD66" s="1"/>
      <c r="AE66" s="1">
        <f t="shared" si="7"/>
        <v>0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6" t="s">
        <v>104</v>
      </c>
      <c r="B67" s="16" t="s">
        <v>36</v>
      </c>
      <c r="C67" s="16"/>
      <c r="D67" s="16"/>
      <c r="E67" s="16"/>
      <c r="F67" s="16"/>
      <c r="G67" s="17">
        <v>0</v>
      </c>
      <c r="H67" s="16">
        <v>40</v>
      </c>
      <c r="I67" s="16" t="s">
        <v>41</v>
      </c>
      <c r="J67" s="16"/>
      <c r="K67" s="16">
        <f t="shared" si="29"/>
        <v>0</v>
      </c>
      <c r="L67" s="16">
        <f t="shared" si="30"/>
        <v>0</v>
      </c>
      <c r="M67" s="16"/>
      <c r="N67" s="16"/>
      <c r="O67" s="16"/>
      <c r="P67" s="16">
        <f t="shared" si="31"/>
        <v>0</v>
      </c>
      <c r="Q67" s="18"/>
      <c r="R67" s="18"/>
      <c r="S67" s="18"/>
      <c r="T67" s="18"/>
      <c r="U67" s="16"/>
      <c r="V67" s="16" t="e">
        <f t="shared" si="5"/>
        <v>#DIV/0!</v>
      </c>
      <c r="W67" s="16" t="e">
        <f t="shared" si="6"/>
        <v>#DIV/0!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 t="s">
        <v>46</v>
      </c>
      <c r="AE67" s="16">
        <f t="shared" si="7"/>
        <v>0</v>
      </c>
      <c r="AF67" s="16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36</v>
      </c>
      <c r="C68" s="1">
        <v>11.782999999999999</v>
      </c>
      <c r="D68" s="1">
        <v>279.04300000000001</v>
      </c>
      <c r="E68" s="1">
        <v>49.655000000000001</v>
      </c>
      <c r="F68" s="1">
        <v>211.233</v>
      </c>
      <c r="G68" s="6">
        <v>1</v>
      </c>
      <c r="H68" s="1">
        <v>30</v>
      </c>
      <c r="I68" s="1" t="s">
        <v>41</v>
      </c>
      <c r="J68" s="1">
        <v>81.099999999999994</v>
      </c>
      <c r="K68" s="1">
        <f t="shared" si="29"/>
        <v>-31.444999999999993</v>
      </c>
      <c r="L68" s="1">
        <f t="shared" si="30"/>
        <v>49.655000000000001</v>
      </c>
      <c r="M68" s="1"/>
      <c r="N68" s="1"/>
      <c r="O68" s="1"/>
      <c r="P68" s="1">
        <f t="shared" si="31"/>
        <v>9.9310000000000009</v>
      </c>
      <c r="Q68" s="5"/>
      <c r="R68" s="5"/>
      <c r="S68" s="5"/>
      <c r="T68" s="5"/>
      <c r="U68" s="1"/>
      <c r="V68" s="1">
        <f t="shared" si="5"/>
        <v>21.270063437720268</v>
      </c>
      <c r="W68" s="1">
        <f t="shared" si="6"/>
        <v>21.270063437720268</v>
      </c>
      <c r="X68" s="1">
        <v>7.6562000000000001</v>
      </c>
      <c r="Y68" s="1">
        <v>23.2516</v>
      </c>
      <c r="Z68" s="1">
        <v>24.401199999999999</v>
      </c>
      <c r="AA68" s="1">
        <v>18.327400000000001</v>
      </c>
      <c r="AB68" s="1">
        <v>14.8918</v>
      </c>
      <c r="AC68" s="1">
        <v>12.979200000000001</v>
      </c>
      <c r="AD68" s="1"/>
      <c r="AE68" s="1">
        <f t="shared" si="7"/>
        <v>0</v>
      </c>
      <c r="AF68" s="1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6" t="s">
        <v>106</v>
      </c>
      <c r="B69" s="16" t="s">
        <v>33</v>
      </c>
      <c r="C69" s="16"/>
      <c r="D69" s="16"/>
      <c r="E69" s="16"/>
      <c r="F69" s="16"/>
      <c r="G69" s="17">
        <v>0</v>
      </c>
      <c r="H69" s="16">
        <v>50</v>
      </c>
      <c r="I69" s="16" t="s">
        <v>41</v>
      </c>
      <c r="J69" s="16"/>
      <c r="K69" s="16">
        <f t="shared" si="29"/>
        <v>0</v>
      </c>
      <c r="L69" s="16">
        <f t="shared" si="30"/>
        <v>0</v>
      </c>
      <c r="M69" s="16"/>
      <c r="N69" s="16"/>
      <c r="O69" s="16"/>
      <c r="P69" s="16">
        <f t="shared" si="31"/>
        <v>0</v>
      </c>
      <c r="Q69" s="18"/>
      <c r="R69" s="18"/>
      <c r="S69" s="18"/>
      <c r="T69" s="18"/>
      <c r="U69" s="16"/>
      <c r="V69" s="16" t="e">
        <f t="shared" si="5"/>
        <v>#DIV/0!</v>
      </c>
      <c r="W69" s="16" t="e">
        <f t="shared" si="6"/>
        <v>#DIV/0!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 t="s">
        <v>46</v>
      </c>
      <c r="AE69" s="16">
        <f t="shared" si="7"/>
        <v>0</v>
      </c>
      <c r="AF69" s="16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107</v>
      </c>
      <c r="B70" s="1" t="s">
        <v>36</v>
      </c>
      <c r="C70" s="1">
        <v>95.968999999999994</v>
      </c>
      <c r="D70" s="1">
        <v>286.05099999999999</v>
      </c>
      <c r="E70" s="1">
        <v>111.82299999999999</v>
      </c>
      <c r="F70" s="1">
        <v>236.11600000000001</v>
      </c>
      <c r="G70" s="6">
        <v>1</v>
      </c>
      <c r="H70" s="1">
        <v>50</v>
      </c>
      <c r="I70" s="1" t="s">
        <v>41</v>
      </c>
      <c r="J70" s="1">
        <v>119.05</v>
      </c>
      <c r="K70" s="1">
        <f t="shared" si="29"/>
        <v>-7.2270000000000039</v>
      </c>
      <c r="L70" s="1">
        <f t="shared" si="30"/>
        <v>111.82299999999999</v>
      </c>
      <c r="M70" s="1"/>
      <c r="N70" s="1"/>
      <c r="O70" s="1"/>
      <c r="P70" s="1">
        <f t="shared" si="31"/>
        <v>22.364599999999999</v>
      </c>
      <c r="Q70" s="5">
        <f>11*P70-O70-N70-F70</f>
        <v>9.8945999999999685</v>
      </c>
      <c r="R70" s="5"/>
      <c r="S70" s="5">
        <f>Q70-R70</f>
        <v>9.8945999999999685</v>
      </c>
      <c r="T70" s="5"/>
      <c r="U70" s="1"/>
      <c r="V70" s="1">
        <f t="shared" si="5"/>
        <v>11</v>
      </c>
      <c r="W70" s="1">
        <f t="shared" si="6"/>
        <v>10.557577600314785</v>
      </c>
      <c r="X70" s="1">
        <v>23.316400000000002</v>
      </c>
      <c r="Y70" s="1">
        <v>26.1206</v>
      </c>
      <c r="Z70" s="1">
        <v>25.0334</v>
      </c>
      <c r="AA70" s="1">
        <v>20.196999999999999</v>
      </c>
      <c r="AB70" s="1">
        <v>19.021000000000001</v>
      </c>
      <c r="AC70" s="1">
        <v>23.863</v>
      </c>
      <c r="AD70" s="1"/>
      <c r="AE70" s="1">
        <f t="shared" si="7"/>
        <v>0</v>
      </c>
      <c r="AF70" s="1">
        <f t="shared" si="8"/>
        <v>10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108</v>
      </c>
      <c r="B71" s="16" t="s">
        <v>36</v>
      </c>
      <c r="C71" s="16"/>
      <c r="D71" s="16"/>
      <c r="E71" s="16"/>
      <c r="F71" s="16"/>
      <c r="G71" s="17">
        <v>0</v>
      </c>
      <c r="H71" s="16">
        <v>50</v>
      </c>
      <c r="I71" s="16" t="s">
        <v>41</v>
      </c>
      <c r="J71" s="16"/>
      <c r="K71" s="16">
        <f t="shared" si="29"/>
        <v>0</v>
      </c>
      <c r="L71" s="16">
        <f t="shared" si="30"/>
        <v>0</v>
      </c>
      <c r="M71" s="16"/>
      <c r="N71" s="16"/>
      <c r="O71" s="16"/>
      <c r="P71" s="16">
        <f t="shared" si="31"/>
        <v>0</v>
      </c>
      <c r="Q71" s="18"/>
      <c r="R71" s="18"/>
      <c r="S71" s="18"/>
      <c r="T71" s="18"/>
      <c r="U71" s="16"/>
      <c r="V71" s="16" t="e">
        <f t="shared" ref="V71:V102" si="32">(F71+N71+O71+Q71)/P71</f>
        <v>#DIV/0!</v>
      </c>
      <c r="W71" s="16" t="e">
        <f t="shared" ref="W71:W102" si="33">(F71+N71+O71)/P71</f>
        <v>#DIV/0!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 t="s">
        <v>46</v>
      </c>
      <c r="AE71" s="16">
        <f t="shared" ref="AE71:AE102" si="34">ROUND(R71*G71,0)</f>
        <v>0</v>
      </c>
      <c r="AF71" s="16">
        <f t="shared" ref="AF71:AF102" si="35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109</v>
      </c>
      <c r="B72" s="1" t="s">
        <v>33</v>
      </c>
      <c r="C72" s="1"/>
      <c r="D72" s="1">
        <v>1490</v>
      </c>
      <c r="E72" s="1">
        <v>510</v>
      </c>
      <c r="F72" s="1">
        <v>974</v>
      </c>
      <c r="G72" s="6">
        <v>0.4</v>
      </c>
      <c r="H72" s="1">
        <v>40</v>
      </c>
      <c r="I72" s="1" t="s">
        <v>41</v>
      </c>
      <c r="J72" s="1">
        <v>514</v>
      </c>
      <c r="K72" s="1">
        <f t="shared" si="29"/>
        <v>-4</v>
      </c>
      <c r="L72" s="1">
        <f t="shared" si="30"/>
        <v>510</v>
      </c>
      <c r="M72" s="1"/>
      <c r="N72" s="1"/>
      <c r="O72" s="1"/>
      <c r="P72" s="1">
        <f t="shared" si="31"/>
        <v>102</v>
      </c>
      <c r="Q72" s="5">
        <f t="shared" ref="Q72:Q76" si="36">11*P72-O72-N72-F72</f>
        <v>148</v>
      </c>
      <c r="R72" s="5"/>
      <c r="S72" s="5">
        <f>Q72-R72</f>
        <v>148</v>
      </c>
      <c r="T72" s="5"/>
      <c r="U72" s="1"/>
      <c r="V72" s="1">
        <f t="shared" si="32"/>
        <v>11</v>
      </c>
      <c r="W72" s="1">
        <f t="shared" si="33"/>
        <v>9.5490196078431371</v>
      </c>
      <c r="X72" s="1">
        <v>75</v>
      </c>
      <c r="Y72" s="1">
        <v>121.2</v>
      </c>
      <c r="Z72" s="1">
        <v>148.6</v>
      </c>
      <c r="AA72" s="1">
        <v>121.8</v>
      </c>
      <c r="AB72" s="1">
        <v>120.8</v>
      </c>
      <c r="AC72" s="1">
        <v>101.2</v>
      </c>
      <c r="AD72" s="1"/>
      <c r="AE72" s="1">
        <f t="shared" si="34"/>
        <v>0</v>
      </c>
      <c r="AF72" s="1">
        <f t="shared" si="35"/>
        <v>59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110</v>
      </c>
      <c r="B73" s="1" t="s">
        <v>33</v>
      </c>
      <c r="C73" s="1">
        <v>104</v>
      </c>
      <c r="D73" s="1">
        <v>1715</v>
      </c>
      <c r="E73" s="1">
        <v>807</v>
      </c>
      <c r="F73" s="1">
        <v>897</v>
      </c>
      <c r="G73" s="6">
        <v>0.4</v>
      </c>
      <c r="H73" s="1">
        <v>40</v>
      </c>
      <c r="I73" s="1" t="s">
        <v>41</v>
      </c>
      <c r="J73" s="1">
        <v>822</v>
      </c>
      <c r="K73" s="1">
        <f t="shared" si="29"/>
        <v>-15</v>
      </c>
      <c r="L73" s="1">
        <f t="shared" si="30"/>
        <v>387</v>
      </c>
      <c r="M73" s="1">
        <v>420</v>
      </c>
      <c r="N73" s="1"/>
      <c r="O73" s="1"/>
      <c r="P73" s="1">
        <f t="shared" si="31"/>
        <v>77.400000000000006</v>
      </c>
      <c r="Q73" s="5"/>
      <c r="R73" s="5"/>
      <c r="S73" s="5"/>
      <c r="T73" s="5"/>
      <c r="U73" s="1"/>
      <c r="V73" s="1">
        <f t="shared" si="32"/>
        <v>11.589147286821705</v>
      </c>
      <c r="W73" s="1">
        <f t="shared" si="33"/>
        <v>11.589147286821705</v>
      </c>
      <c r="X73" s="1">
        <v>77</v>
      </c>
      <c r="Y73" s="1">
        <v>115.8</v>
      </c>
      <c r="Z73" s="1">
        <v>113.4</v>
      </c>
      <c r="AA73" s="1">
        <v>99.8</v>
      </c>
      <c r="AB73" s="1">
        <v>105</v>
      </c>
      <c r="AC73" s="1">
        <v>89.4</v>
      </c>
      <c r="AD73" s="1"/>
      <c r="AE73" s="1">
        <f t="shared" si="34"/>
        <v>0</v>
      </c>
      <c r="AF73" s="1">
        <f t="shared" si="3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111</v>
      </c>
      <c r="B74" s="1" t="s">
        <v>33</v>
      </c>
      <c r="C74" s="1">
        <v>6</v>
      </c>
      <c r="D74" s="1">
        <v>1164</v>
      </c>
      <c r="E74" s="1">
        <v>459</v>
      </c>
      <c r="F74" s="1">
        <v>699</v>
      </c>
      <c r="G74" s="6">
        <v>0.4</v>
      </c>
      <c r="H74" s="1">
        <v>40</v>
      </c>
      <c r="I74" s="1" t="s">
        <v>41</v>
      </c>
      <c r="J74" s="1">
        <v>469</v>
      </c>
      <c r="K74" s="1">
        <f t="shared" si="29"/>
        <v>-10</v>
      </c>
      <c r="L74" s="1">
        <f t="shared" si="30"/>
        <v>249</v>
      </c>
      <c r="M74" s="1">
        <v>210</v>
      </c>
      <c r="N74" s="1"/>
      <c r="O74" s="1"/>
      <c r="P74" s="1">
        <f t="shared" si="31"/>
        <v>49.8</v>
      </c>
      <c r="Q74" s="5"/>
      <c r="R74" s="5"/>
      <c r="S74" s="5"/>
      <c r="T74" s="5"/>
      <c r="U74" s="1"/>
      <c r="V74" s="1">
        <f t="shared" si="32"/>
        <v>14.036144578313253</v>
      </c>
      <c r="W74" s="1">
        <f t="shared" si="33"/>
        <v>14.036144578313253</v>
      </c>
      <c r="X74" s="1">
        <v>37.200000000000003</v>
      </c>
      <c r="Y74" s="1">
        <v>86.4</v>
      </c>
      <c r="Z74" s="1">
        <v>97</v>
      </c>
      <c r="AA74" s="1">
        <v>67.400000000000006</v>
      </c>
      <c r="AB74" s="1">
        <v>68.2</v>
      </c>
      <c r="AC74" s="1">
        <v>63.2</v>
      </c>
      <c r="AD74" s="1"/>
      <c r="AE74" s="1">
        <f t="shared" si="34"/>
        <v>0</v>
      </c>
      <c r="AF74" s="1">
        <f t="shared" si="3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112</v>
      </c>
      <c r="B75" s="1" t="s">
        <v>36</v>
      </c>
      <c r="C75" s="1">
        <v>83.578000000000003</v>
      </c>
      <c r="D75" s="1">
        <v>383.51499999999999</v>
      </c>
      <c r="E75" s="1">
        <v>245.24600000000001</v>
      </c>
      <c r="F75" s="1">
        <v>202.65199999999999</v>
      </c>
      <c r="G75" s="6">
        <v>1</v>
      </c>
      <c r="H75" s="1">
        <v>40</v>
      </c>
      <c r="I75" s="1" t="s">
        <v>41</v>
      </c>
      <c r="J75" s="1">
        <v>236.43899999999999</v>
      </c>
      <c r="K75" s="1">
        <f t="shared" si="29"/>
        <v>8.8070000000000164</v>
      </c>
      <c r="L75" s="1">
        <f t="shared" si="30"/>
        <v>186.90700000000001</v>
      </c>
      <c r="M75" s="1">
        <v>58.338999999999999</v>
      </c>
      <c r="N75" s="1"/>
      <c r="O75" s="1">
        <v>132.6202000000001</v>
      </c>
      <c r="P75" s="1">
        <f t="shared" si="31"/>
        <v>37.381399999999999</v>
      </c>
      <c r="Q75" s="5">
        <f t="shared" si="36"/>
        <v>75.923199999999895</v>
      </c>
      <c r="R75" s="5"/>
      <c r="S75" s="5">
        <f t="shared" ref="S75:S76" si="37">Q75-R75</f>
        <v>75.923199999999895</v>
      </c>
      <c r="T75" s="5"/>
      <c r="U75" s="1"/>
      <c r="V75" s="1">
        <f t="shared" si="32"/>
        <v>11</v>
      </c>
      <c r="W75" s="1">
        <f t="shared" si="33"/>
        <v>8.9689578239445318</v>
      </c>
      <c r="X75" s="1">
        <v>35.431199999999997</v>
      </c>
      <c r="Y75" s="1">
        <v>33.1678</v>
      </c>
      <c r="Z75" s="1">
        <v>34.493600000000001</v>
      </c>
      <c r="AA75" s="1">
        <v>39.618399999999987</v>
      </c>
      <c r="AB75" s="1">
        <v>38.475199999999987</v>
      </c>
      <c r="AC75" s="1">
        <v>34.1648</v>
      </c>
      <c r="AD75" s="1"/>
      <c r="AE75" s="1">
        <f t="shared" si="34"/>
        <v>0</v>
      </c>
      <c r="AF75" s="1">
        <f t="shared" si="35"/>
        <v>76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113</v>
      </c>
      <c r="B76" s="1" t="s">
        <v>36</v>
      </c>
      <c r="C76" s="1">
        <v>89.832999999999998</v>
      </c>
      <c r="D76" s="1">
        <v>279.89400000000001</v>
      </c>
      <c r="E76" s="1">
        <v>196.95699999999999</v>
      </c>
      <c r="F76" s="1">
        <v>157.16900000000001</v>
      </c>
      <c r="G76" s="6">
        <v>1</v>
      </c>
      <c r="H76" s="1">
        <v>40</v>
      </c>
      <c r="I76" s="1" t="s">
        <v>41</v>
      </c>
      <c r="J76" s="1">
        <v>191.38499999999999</v>
      </c>
      <c r="K76" s="1">
        <f t="shared" si="29"/>
        <v>5.5720000000000027</v>
      </c>
      <c r="L76" s="1">
        <f t="shared" si="30"/>
        <v>138.37199999999999</v>
      </c>
      <c r="M76" s="1">
        <v>58.585000000000001</v>
      </c>
      <c r="N76" s="1"/>
      <c r="O76" s="1">
        <v>92.429799999999886</v>
      </c>
      <c r="P76" s="1">
        <f t="shared" si="31"/>
        <v>27.674399999999999</v>
      </c>
      <c r="Q76" s="5">
        <f t="shared" si="36"/>
        <v>54.819600000000065</v>
      </c>
      <c r="R76" s="5"/>
      <c r="S76" s="5">
        <f t="shared" si="37"/>
        <v>54.819600000000065</v>
      </c>
      <c r="T76" s="5"/>
      <c r="U76" s="1"/>
      <c r="V76" s="1">
        <f t="shared" si="32"/>
        <v>11</v>
      </c>
      <c r="W76" s="1">
        <f t="shared" si="33"/>
        <v>9.0191223657965445</v>
      </c>
      <c r="X76" s="1">
        <v>26.4938</v>
      </c>
      <c r="Y76" s="1">
        <v>25.1632</v>
      </c>
      <c r="Z76" s="1">
        <v>26.308199999999989</v>
      </c>
      <c r="AA76" s="1">
        <v>30.731200000000001</v>
      </c>
      <c r="AB76" s="1">
        <v>29.38280000000001</v>
      </c>
      <c r="AC76" s="1">
        <v>28.259399999999999</v>
      </c>
      <c r="AD76" s="1"/>
      <c r="AE76" s="1">
        <f t="shared" si="34"/>
        <v>0</v>
      </c>
      <c r="AF76" s="1">
        <f t="shared" si="35"/>
        <v>55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6" t="s">
        <v>114</v>
      </c>
      <c r="B77" s="16" t="s">
        <v>33</v>
      </c>
      <c r="C77" s="16"/>
      <c r="D77" s="16"/>
      <c r="E77" s="16"/>
      <c r="F77" s="16"/>
      <c r="G77" s="17">
        <v>0</v>
      </c>
      <c r="H77" s="16">
        <v>50</v>
      </c>
      <c r="I77" s="16" t="s">
        <v>41</v>
      </c>
      <c r="J77" s="16"/>
      <c r="K77" s="16">
        <f t="shared" si="29"/>
        <v>0</v>
      </c>
      <c r="L77" s="16">
        <f t="shared" si="30"/>
        <v>0</v>
      </c>
      <c r="M77" s="16"/>
      <c r="N77" s="16"/>
      <c r="O77" s="16"/>
      <c r="P77" s="16">
        <f t="shared" si="31"/>
        <v>0</v>
      </c>
      <c r="Q77" s="18"/>
      <c r="R77" s="18"/>
      <c r="S77" s="18"/>
      <c r="T77" s="18"/>
      <c r="U77" s="16"/>
      <c r="V77" s="16" t="e">
        <f t="shared" si="32"/>
        <v>#DIV/0!</v>
      </c>
      <c r="W77" s="16" t="e">
        <f t="shared" si="33"/>
        <v>#DIV/0!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 t="s">
        <v>46</v>
      </c>
      <c r="AE77" s="16">
        <f t="shared" si="34"/>
        <v>0</v>
      </c>
      <c r="AF77" s="16">
        <f t="shared" si="3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6" t="s">
        <v>115</v>
      </c>
      <c r="B78" s="16" t="s">
        <v>33</v>
      </c>
      <c r="C78" s="16"/>
      <c r="D78" s="16"/>
      <c r="E78" s="16"/>
      <c r="F78" s="16"/>
      <c r="G78" s="17">
        <v>0</v>
      </c>
      <c r="H78" s="16">
        <v>55</v>
      </c>
      <c r="I78" s="16" t="s">
        <v>41</v>
      </c>
      <c r="J78" s="16"/>
      <c r="K78" s="16">
        <f t="shared" si="29"/>
        <v>0</v>
      </c>
      <c r="L78" s="16">
        <f t="shared" si="30"/>
        <v>0</v>
      </c>
      <c r="M78" s="16"/>
      <c r="N78" s="16"/>
      <c r="O78" s="16"/>
      <c r="P78" s="16">
        <f t="shared" si="31"/>
        <v>0</v>
      </c>
      <c r="Q78" s="18"/>
      <c r="R78" s="18"/>
      <c r="S78" s="18"/>
      <c r="T78" s="18"/>
      <c r="U78" s="16"/>
      <c r="V78" s="16" t="e">
        <f t="shared" si="32"/>
        <v>#DIV/0!</v>
      </c>
      <c r="W78" s="16" t="e">
        <f t="shared" si="33"/>
        <v>#DIV/0!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 t="s">
        <v>46</v>
      </c>
      <c r="AE78" s="16">
        <f t="shared" si="34"/>
        <v>0</v>
      </c>
      <c r="AF78" s="16">
        <f t="shared" si="3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6" t="s">
        <v>116</v>
      </c>
      <c r="B79" s="16" t="s">
        <v>33</v>
      </c>
      <c r="C79" s="16"/>
      <c r="D79" s="16"/>
      <c r="E79" s="16"/>
      <c r="F79" s="16"/>
      <c r="G79" s="17">
        <v>0</v>
      </c>
      <c r="H79" s="16">
        <v>50</v>
      </c>
      <c r="I79" s="16" t="s">
        <v>41</v>
      </c>
      <c r="J79" s="16"/>
      <c r="K79" s="16">
        <f t="shared" si="29"/>
        <v>0</v>
      </c>
      <c r="L79" s="16">
        <f t="shared" si="30"/>
        <v>0</v>
      </c>
      <c r="M79" s="16"/>
      <c r="N79" s="16"/>
      <c r="O79" s="16"/>
      <c r="P79" s="16">
        <f t="shared" si="31"/>
        <v>0</v>
      </c>
      <c r="Q79" s="18"/>
      <c r="R79" s="18"/>
      <c r="S79" s="18"/>
      <c r="T79" s="18"/>
      <c r="U79" s="16"/>
      <c r="V79" s="16" t="e">
        <f t="shared" si="32"/>
        <v>#DIV/0!</v>
      </c>
      <c r="W79" s="16" t="e">
        <f t="shared" si="33"/>
        <v>#DIV/0!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 t="s">
        <v>46</v>
      </c>
      <c r="AE79" s="16">
        <f t="shared" si="34"/>
        <v>0</v>
      </c>
      <c r="AF79" s="16">
        <f t="shared" si="35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6" t="s">
        <v>117</v>
      </c>
      <c r="B80" s="16" t="s">
        <v>33</v>
      </c>
      <c r="C80" s="16"/>
      <c r="D80" s="16"/>
      <c r="E80" s="16"/>
      <c r="F80" s="16"/>
      <c r="G80" s="17">
        <v>0</v>
      </c>
      <c r="H80" s="16">
        <v>50</v>
      </c>
      <c r="I80" s="16" t="s">
        <v>41</v>
      </c>
      <c r="J80" s="16"/>
      <c r="K80" s="16">
        <f t="shared" si="29"/>
        <v>0</v>
      </c>
      <c r="L80" s="16">
        <f t="shared" si="30"/>
        <v>0</v>
      </c>
      <c r="M80" s="16"/>
      <c r="N80" s="16"/>
      <c r="O80" s="16"/>
      <c r="P80" s="16">
        <f t="shared" si="31"/>
        <v>0</v>
      </c>
      <c r="Q80" s="18"/>
      <c r="R80" s="18"/>
      <c r="S80" s="18"/>
      <c r="T80" s="18"/>
      <c r="U80" s="16"/>
      <c r="V80" s="16" t="e">
        <f t="shared" si="32"/>
        <v>#DIV/0!</v>
      </c>
      <c r="W80" s="16" t="e">
        <f t="shared" si="33"/>
        <v>#DIV/0!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 t="s">
        <v>46</v>
      </c>
      <c r="AE80" s="16">
        <f t="shared" si="34"/>
        <v>0</v>
      </c>
      <c r="AF80" s="16">
        <f t="shared" si="3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6" t="s">
        <v>118</v>
      </c>
      <c r="B81" s="16" t="s">
        <v>33</v>
      </c>
      <c r="C81" s="16"/>
      <c r="D81" s="16"/>
      <c r="E81" s="16"/>
      <c r="F81" s="16"/>
      <c r="G81" s="17">
        <v>0</v>
      </c>
      <c r="H81" s="16">
        <v>55</v>
      </c>
      <c r="I81" s="16" t="s">
        <v>41</v>
      </c>
      <c r="J81" s="16"/>
      <c r="K81" s="16">
        <f t="shared" si="29"/>
        <v>0</v>
      </c>
      <c r="L81" s="16">
        <f t="shared" si="30"/>
        <v>0</v>
      </c>
      <c r="M81" s="16"/>
      <c r="N81" s="16"/>
      <c r="O81" s="16"/>
      <c r="P81" s="16">
        <f t="shared" si="31"/>
        <v>0</v>
      </c>
      <c r="Q81" s="18"/>
      <c r="R81" s="18"/>
      <c r="S81" s="18"/>
      <c r="T81" s="18"/>
      <c r="U81" s="16"/>
      <c r="V81" s="16" t="e">
        <f t="shared" si="32"/>
        <v>#DIV/0!</v>
      </c>
      <c r="W81" s="16" t="e">
        <f t="shared" si="33"/>
        <v>#DIV/0!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 t="s">
        <v>46</v>
      </c>
      <c r="AE81" s="16">
        <f t="shared" si="34"/>
        <v>0</v>
      </c>
      <c r="AF81" s="16">
        <f t="shared" si="35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6" t="s">
        <v>119</v>
      </c>
      <c r="B82" s="16" t="s">
        <v>33</v>
      </c>
      <c r="C82" s="16"/>
      <c r="D82" s="16"/>
      <c r="E82" s="16"/>
      <c r="F82" s="16"/>
      <c r="G82" s="17">
        <v>0</v>
      </c>
      <c r="H82" s="16">
        <v>30</v>
      </c>
      <c r="I82" s="16" t="s">
        <v>41</v>
      </c>
      <c r="J82" s="16"/>
      <c r="K82" s="16">
        <f t="shared" si="29"/>
        <v>0</v>
      </c>
      <c r="L82" s="16">
        <f t="shared" si="30"/>
        <v>0</v>
      </c>
      <c r="M82" s="16"/>
      <c r="N82" s="16"/>
      <c r="O82" s="16"/>
      <c r="P82" s="16">
        <f t="shared" si="31"/>
        <v>0</v>
      </c>
      <c r="Q82" s="18"/>
      <c r="R82" s="18"/>
      <c r="S82" s="18"/>
      <c r="T82" s="18"/>
      <c r="U82" s="16"/>
      <c r="V82" s="16" t="e">
        <f t="shared" si="32"/>
        <v>#DIV/0!</v>
      </c>
      <c r="W82" s="16" t="e">
        <f t="shared" si="33"/>
        <v>#DIV/0!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 t="s">
        <v>46</v>
      </c>
      <c r="AE82" s="16">
        <f t="shared" si="34"/>
        <v>0</v>
      </c>
      <c r="AF82" s="16">
        <f t="shared" si="3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6" t="s">
        <v>120</v>
      </c>
      <c r="B83" s="16" t="s">
        <v>33</v>
      </c>
      <c r="C83" s="16"/>
      <c r="D83" s="16"/>
      <c r="E83" s="16"/>
      <c r="F83" s="16"/>
      <c r="G83" s="17">
        <v>0</v>
      </c>
      <c r="H83" s="16">
        <v>40</v>
      </c>
      <c r="I83" s="16" t="s">
        <v>41</v>
      </c>
      <c r="J83" s="16"/>
      <c r="K83" s="16">
        <f t="shared" si="29"/>
        <v>0</v>
      </c>
      <c r="L83" s="16">
        <f t="shared" si="30"/>
        <v>0</v>
      </c>
      <c r="M83" s="16"/>
      <c r="N83" s="16"/>
      <c r="O83" s="16"/>
      <c r="P83" s="16">
        <f t="shared" si="31"/>
        <v>0</v>
      </c>
      <c r="Q83" s="18"/>
      <c r="R83" s="18"/>
      <c r="S83" s="18"/>
      <c r="T83" s="18"/>
      <c r="U83" s="16"/>
      <c r="V83" s="16" t="e">
        <f t="shared" si="32"/>
        <v>#DIV/0!</v>
      </c>
      <c r="W83" s="16" t="e">
        <f t="shared" si="33"/>
        <v>#DIV/0!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 t="s">
        <v>46</v>
      </c>
      <c r="AE83" s="16">
        <f t="shared" si="34"/>
        <v>0</v>
      </c>
      <c r="AF83" s="16">
        <f t="shared" si="35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6" t="s">
        <v>121</v>
      </c>
      <c r="B84" s="16" t="s">
        <v>36</v>
      </c>
      <c r="C84" s="16"/>
      <c r="D84" s="16"/>
      <c r="E84" s="16"/>
      <c r="F84" s="16"/>
      <c r="G84" s="17">
        <v>0</v>
      </c>
      <c r="H84" s="16">
        <v>45</v>
      </c>
      <c r="I84" s="16" t="s">
        <v>41</v>
      </c>
      <c r="J84" s="16"/>
      <c r="K84" s="16">
        <f t="shared" si="29"/>
        <v>0</v>
      </c>
      <c r="L84" s="16">
        <f t="shared" si="30"/>
        <v>0</v>
      </c>
      <c r="M84" s="16"/>
      <c r="N84" s="16"/>
      <c r="O84" s="16"/>
      <c r="P84" s="16">
        <f t="shared" si="31"/>
        <v>0</v>
      </c>
      <c r="Q84" s="18"/>
      <c r="R84" s="18"/>
      <c r="S84" s="18"/>
      <c r="T84" s="18"/>
      <c r="U84" s="16"/>
      <c r="V84" s="16" t="e">
        <f t="shared" si="32"/>
        <v>#DIV/0!</v>
      </c>
      <c r="W84" s="16" t="e">
        <f t="shared" si="33"/>
        <v>#DIV/0!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 t="s">
        <v>46</v>
      </c>
      <c r="AE84" s="16">
        <f t="shared" si="34"/>
        <v>0</v>
      </c>
      <c r="AF84" s="16">
        <f t="shared" si="3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6" t="s">
        <v>122</v>
      </c>
      <c r="B85" s="16" t="s">
        <v>36</v>
      </c>
      <c r="C85" s="16"/>
      <c r="D85" s="16"/>
      <c r="E85" s="16"/>
      <c r="F85" s="16"/>
      <c r="G85" s="17">
        <v>0</v>
      </c>
      <c r="H85" s="16">
        <v>40</v>
      </c>
      <c r="I85" s="16" t="s">
        <v>41</v>
      </c>
      <c r="J85" s="16"/>
      <c r="K85" s="16">
        <f t="shared" si="29"/>
        <v>0</v>
      </c>
      <c r="L85" s="16">
        <f t="shared" si="30"/>
        <v>0</v>
      </c>
      <c r="M85" s="16"/>
      <c r="N85" s="16"/>
      <c r="O85" s="16"/>
      <c r="P85" s="16">
        <f t="shared" si="31"/>
        <v>0</v>
      </c>
      <c r="Q85" s="18"/>
      <c r="R85" s="18"/>
      <c r="S85" s="18"/>
      <c r="T85" s="18"/>
      <c r="U85" s="16"/>
      <c r="V85" s="16" t="e">
        <f t="shared" si="32"/>
        <v>#DIV/0!</v>
      </c>
      <c r="W85" s="16" t="e">
        <f t="shared" si="33"/>
        <v>#DIV/0!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 t="s">
        <v>46</v>
      </c>
      <c r="AE85" s="16">
        <f t="shared" si="34"/>
        <v>0</v>
      </c>
      <c r="AF85" s="16">
        <f t="shared" si="35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2" t="s">
        <v>123</v>
      </c>
      <c r="B86" s="12" t="s">
        <v>33</v>
      </c>
      <c r="C86" s="12"/>
      <c r="D86" s="12">
        <v>36</v>
      </c>
      <c r="E86" s="12">
        <v>36</v>
      </c>
      <c r="F86" s="12"/>
      <c r="G86" s="13">
        <v>0</v>
      </c>
      <c r="H86" s="12" t="e">
        <v>#N/A</v>
      </c>
      <c r="I86" s="12" t="s">
        <v>50</v>
      </c>
      <c r="J86" s="12">
        <v>48</v>
      </c>
      <c r="K86" s="12">
        <f t="shared" si="29"/>
        <v>-12</v>
      </c>
      <c r="L86" s="12">
        <f t="shared" si="30"/>
        <v>0</v>
      </c>
      <c r="M86" s="12">
        <v>36</v>
      </c>
      <c r="N86" s="12"/>
      <c r="O86" s="12"/>
      <c r="P86" s="12">
        <f t="shared" si="31"/>
        <v>0</v>
      </c>
      <c r="Q86" s="14"/>
      <c r="R86" s="14"/>
      <c r="S86" s="14"/>
      <c r="T86" s="14"/>
      <c r="U86" s="12"/>
      <c r="V86" s="12" t="e">
        <f t="shared" si="32"/>
        <v>#DIV/0!</v>
      </c>
      <c r="W86" s="12" t="e">
        <f t="shared" si="33"/>
        <v>#DIV/0!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 t="s">
        <v>86</v>
      </c>
      <c r="AE86" s="12">
        <f t="shared" si="34"/>
        <v>0</v>
      </c>
      <c r="AF86" s="12">
        <f t="shared" si="3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2" t="s">
        <v>124</v>
      </c>
      <c r="B87" s="12" t="s">
        <v>33</v>
      </c>
      <c r="C87" s="12"/>
      <c r="D87" s="12">
        <v>36</v>
      </c>
      <c r="E87" s="12">
        <v>36</v>
      </c>
      <c r="F87" s="12"/>
      <c r="G87" s="13">
        <v>0</v>
      </c>
      <c r="H87" s="12" t="e">
        <v>#N/A</v>
      </c>
      <c r="I87" s="12" t="s">
        <v>50</v>
      </c>
      <c r="J87" s="12">
        <v>48</v>
      </c>
      <c r="K87" s="12">
        <f t="shared" si="29"/>
        <v>-12</v>
      </c>
      <c r="L87" s="12">
        <f t="shared" si="30"/>
        <v>0</v>
      </c>
      <c r="M87" s="12">
        <v>36</v>
      </c>
      <c r="N87" s="12"/>
      <c r="O87" s="12"/>
      <c r="P87" s="12">
        <f t="shared" si="31"/>
        <v>0</v>
      </c>
      <c r="Q87" s="14"/>
      <c r="R87" s="14"/>
      <c r="S87" s="14"/>
      <c r="T87" s="14"/>
      <c r="U87" s="12"/>
      <c r="V87" s="12" t="e">
        <f t="shared" si="32"/>
        <v>#DIV/0!</v>
      </c>
      <c r="W87" s="12" t="e">
        <f t="shared" si="33"/>
        <v>#DIV/0!</v>
      </c>
      <c r="X87" s="12">
        <v>-0.2</v>
      </c>
      <c r="Y87" s="12">
        <v>8</v>
      </c>
      <c r="Z87" s="12">
        <v>9.8000000000000007</v>
      </c>
      <c r="AA87" s="12">
        <v>3.2</v>
      </c>
      <c r="AB87" s="12">
        <v>1.8</v>
      </c>
      <c r="AC87" s="12">
        <v>5.2</v>
      </c>
      <c r="AD87" s="12" t="s">
        <v>86</v>
      </c>
      <c r="AE87" s="12">
        <f t="shared" si="34"/>
        <v>0</v>
      </c>
      <c r="AF87" s="12">
        <f t="shared" si="35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2" t="s">
        <v>125</v>
      </c>
      <c r="B88" s="12" t="s">
        <v>36</v>
      </c>
      <c r="C88" s="12">
        <v>0.192</v>
      </c>
      <c r="D88" s="12"/>
      <c r="E88" s="12"/>
      <c r="F88" s="12"/>
      <c r="G88" s="13">
        <v>0</v>
      </c>
      <c r="H88" s="12" t="e">
        <v>#N/A</v>
      </c>
      <c r="I88" s="12" t="s">
        <v>50</v>
      </c>
      <c r="J88" s="12"/>
      <c r="K88" s="12">
        <f t="shared" si="29"/>
        <v>0</v>
      </c>
      <c r="L88" s="12">
        <f t="shared" si="30"/>
        <v>0</v>
      </c>
      <c r="M88" s="12"/>
      <c r="N88" s="12"/>
      <c r="O88" s="12"/>
      <c r="P88" s="12">
        <f t="shared" si="31"/>
        <v>0</v>
      </c>
      <c r="Q88" s="14"/>
      <c r="R88" s="14"/>
      <c r="S88" s="14"/>
      <c r="T88" s="14"/>
      <c r="U88" s="12"/>
      <c r="V88" s="12" t="e">
        <f t="shared" si="32"/>
        <v>#DIV/0!</v>
      </c>
      <c r="W88" s="12" t="e">
        <f t="shared" si="33"/>
        <v>#DIV/0!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/>
      <c r="AE88" s="12">
        <f t="shared" si="34"/>
        <v>0</v>
      </c>
      <c r="AF88" s="12">
        <f t="shared" si="35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2" t="s">
        <v>126</v>
      </c>
      <c r="B89" s="12" t="s">
        <v>33</v>
      </c>
      <c r="C89" s="12"/>
      <c r="D89" s="12">
        <v>48</v>
      </c>
      <c r="E89" s="12">
        <v>48</v>
      </c>
      <c r="F89" s="12"/>
      <c r="G89" s="13">
        <v>0</v>
      </c>
      <c r="H89" s="12" t="e">
        <v>#N/A</v>
      </c>
      <c r="I89" s="12" t="s">
        <v>50</v>
      </c>
      <c r="J89" s="12">
        <v>51</v>
      </c>
      <c r="K89" s="12">
        <f t="shared" si="29"/>
        <v>-3</v>
      </c>
      <c r="L89" s="12">
        <f t="shared" si="30"/>
        <v>0</v>
      </c>
      <c r="M89" s="12">
        <v>48</v>
      </c>
      <c r="N89" s="12"/>
      <c r="O89" s="12"/>
      <c r="P89" s="12">
        <f t="shared" si="31"/>
        <v>0</v>
      </c>
      <c r="Q89" s="14"/>
      <c r="R89" s="14"/>
      <c r="S89" s="14"/>
      <c r="T89" s="14"/>
      <c r="U89" s="12"/>
      <c r="V89" s="12" t="e">
        <f t="shared" si="32"/>
        <v>#DIV/0!</v>
      </c>
      <c r="W89" s="12" t="e">
        <f t="shared" si="33"/>
        <v>#DIV/0!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/>
      <c r="AE89" s="12">
        <f t="shared" si="34"/>
        <v>0</v>
      </c>
      <c r="AF89" s="12">
        <f t="shared" si="35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2" t="s">
        <v>127</v>
      </c>
      <c r="B90" s="12" t="s">
        <v>33</v>
      </c>
      <c r="C90" s="12"/>
      <c r="D90" s="12">
        <v>120</v>
      </c>
      <c r="E90" s="12">
        <v>120</v>
      </c>
      <c r="F90" s="12"/>
      <c r="G90" s="13">
        <v>0</v>
      </c>
      <c r="H90" s="12" t="e">
        <v>#N/A</v>
      </c>
      <c r="I90" s="12" t="s">
        <v>50</v>
      </c>
      <c r="J90" s="12">
        <v>120</v>
      </c>
      <c r="K90" s="12">
        <f t="shared" si="29"/>
        <v>0</v>
      </c>
      <c r="L90" s="12">
        <f t="shared" si="30"/>
        <v>0</v>
      </c>
      <c r="M90" s="12">
        <v>120</v>
      </c>
      <c r="N90" s="12"/>
      <c r="O90" s="12"/>
      <c r="P90" s="12">
        <f t="shared" si="31"/>
        <v>0</v>
      </c>
      <c r="Q90" s="14"/>
      <c r="R90" s="14"/>
      <c r="S90" s="14"/>
      <c r="T90" s="14"/>
      <c r="U90" s="12"/>
      <c r="V90" s="12" t="e">
        <f t="shared" si="32"/>
        <v>#DIV/0!</v>
      </c>
      <c r="W90" s="12" t="e">
        <f t="shared" si="33"/>
        <v>#DIV/0!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/>
      <c r="AE90" s="12">
        <f t="shared" si="34"/>
        <v>0</v>
      </c>
      <c r="AF90" s="12">
        <f t="shared" si="35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6" t="s">
        <v>128</v>
      </c>
      <c r="B91" s="16" t="s">
        <v>36</v>
      </c>
      <c r="C91" s="16"/>
      <c r="D91" s="16"/>
      <c r="E91" s="16"/>
      <c r="F91" s="16"/>
      <c r="G91" s="17">
        <v>0</v>
      </c>
      <c r="H91" s="16">
        <v>50</v>
      </c>
      <c r="I91" s="16" t="s">
        <v>41</v>
      </c>
      <c r="J91" s="16"/>
      <c r="K91" s="16">
        <f t="shared" si="29"/>
        <v>0</v>
      </c>
      <c r="L91" s="16">
        <f t="shared" si="30"/>
        <v>0</v>
      </c>
      <c r="M91" s="16"/>
      <c r="N91" s="16"/>
      <c r="O91" s="16"/>
      <c r="P91" s="16">
        <f t="shared" si="31"/>
        <v>0</v>
      </c>
      <c r="Q91" s="18"/>
      <c r="R91" s="18"/>
      <c r="S91" s="18"/>
      <c r="T91" s="18"/>
      <c r="U91" s="16"/>
      <c r="V91" s="16" t="e">
        <f t="shared" si="32"/>
        <v>#DIV/0!</v>
      </c>
      <c r="W91" s="16" t="e">
        <f t="shared" si="33"/>
        <v>#DIV/0!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 t="s">
        <v>46</v>
      </c>
      <c r="AE91" s="16">
        <f t="shared" si="34"/>
        <v>0</v>
      </c>
      <c r="AF91" s="16">
        <f t="shared" si="3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129</v>
      </c>
      <c r="B92" s="1" t="s">
        <v>33</v>
      </c>
      <c r="C92" s="1">
        <v>15</v>
      </c>
      <c r="D92" s="1">
        <v>220</v>
      </c>
      <c r="E92" s="1">
        <v>7</v>
      </c>
      <c r="F92" s="1">
        <v>213</v>
      </c>
      <c r="G92" s="6">
        <v>0.06</v>
      </c>
      <c r="H92" s="1">
        <v>60</v>
      </c>
      <c r="I92" s="1" t="s">
        <v>41</v>
      </c>
      <c r="J92" s="1">
        <v>7</v>
      </c>
      <c r="K92" s="1">
        <f t="shared" si="29"/>
        <v>0</v>
      </c>
      <c r="L92" s="1">
        <f t="shared" si="30"/>
        <v>7</v>
      </c>
      <c r="M92" s="1"/>
      <c r="N92" s="1"/>
      <c r="O92" s="1"/>
      <c r="P92" s="1">
        <f t="shared" si="31"/>
        <v>1.4</v>
      </c>
      <c r="Q92" s="5"/>
      <c r="R92" s="5"/>
      <c r="S92" s="5"/>
      <c r="T92" s="5"/>
      <c r="U92" s="1"/>
      <c r="V92" s="1">
        <f t="shared" si="32"/>
        <v>152.14285714285714</v>
      </c>
      <c r="W92" s="1">
        <f t="shared" si="33"/>
        <v>152.14285714285714</v>
      </c>
      <c r="X92" s="1">
        <v>3</v>
      </c>
      <c r="Y92" s="1">
        <v>15.6</v>
      </c>
      <c r="Z92" s="1">
        <v>13</v>
      </c>
      <c r="AA92" s="1">
        <v>0.4</v>
      </c>
      <c r="AB92" s="1">
        <v>0</v>
      </c>
      <c r="AC92" s="1">
        <v>0</v>
      </c>
      <c r="AD92" s="1" t="s">
        <v>130</v>
      </c>
      <c r="AE92" s="1">
        <f t="shared" si="34"/>
        <v>0</v>
      </c>
      <c r="AF92" s="1">
        <f t="shared" si="3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131</v>
      </c>
      <c r="B93" s="1" t="s">
        <v>36</v>
      </c>
      <c r="C93" s="1">
        <v>98.492000000000004</v>
      </c>
      <c r="D93" s="1">
        <v>80.061000000000007</v>
      </c>
      <c r="E93" s="1">
        <v>82.632000000000005</v>
      </c>
      <c r="F93" s="1">
        <v>80.075000000000003</v>
      </c>
      <c r="G93" s="6">
        <v>1</v>
      </c>
      <c r="H93" s="1">
        <v>55</v>
      </c>
      <c r="I93" s="1" t="s">
        <v>41</v>
      </c>
      <c r="J93" s="1">
        <v>80.599999999999994</v>
      </c>
      <c r="K93" s="1">
        <f t="shared" si="29"/>
        <v>2.0320000000000107</v>
      </c>
      <c r="L93" s="1">
        <f t="shared" si="30"/>
        <v>82.632000000000005</v>
      </c>
      <c r="M93" s="1"/>
      <c r="N93" s="1"/>
      <c r="O93" s="1">
        <v>74.757199999999926</v>
      </c>
      <c r="P93" s="1">
        <f t="shared" si="31"/>
        <v>16.526400000000002</v>
      </c>
      <c r="Q93" s="5">
        <f t="shared" ref="Q93:Q96" si="38">11*P93-O93-N93-F93</f>
        <v>26.958200000000105</v>
      </c>
      <c r="R93" s="5"/>
      <c r="S93" s="5">
        <f t="shared" ref="S93:S98" si="39">Q93-R93</f>
        <v>26.958200000000105</v>
      </c>
      <c r="T93" s="5"/>
      <c r="U93" s="1"/>
      <c r="V93" s="1">
        <f t="shared" si="32"/>
        <v>11</v>
      </c>
      <c r="W93" s="1">
        <f t="shared" si="33"/>
        <v>9.3687796495304436</v>
      </c>
      <c r="X93" s="1">
        <v>16.205200000000001</v>
      </c>
      <c r="Y93" s="1">
        <v>12.726800000000001</v>
      </c>
      <c r="Z93" s="1">
        <v>12.4368</v>
      </c>
      <c r="AA93" s="1">
        <v>16.226800000000001</v>
      </c>
      <c r="AB93" s="1">
        <v>15.643599999999999</v>
      </c>
      <c r="AC93" s="1">
        <v>14.41</v>
      </c>
      <c r="AD93" s="1"/>
      <c r="AE93" s="1">
        <f t="shared" si="34"/>
        <v>0</v>
      </c>
      <c r="AF93" s="1">
        <f t="shared" si="35"/>
        <v>27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132</v>
      </c>
      <c r="B94" s="1" t="s">
        <v>36</v>
      </c>
      <c r="C94" s="1">
        <v>126.363</v>
      </c>
      <c r="D94" s="1">
        <v>58.17</v>
      </c>
      <c r="E94" s="1">
        <v>93.623999999999995</v>
      </c>
      <c r="F94" s="1">
        <v>75.337999999999994</v>
      </c>
      <c r="G94" s="6">
        <v>1</v>
      </c>
      <c r="H94" s="1">
        <v>55</v>
      </c>
      <c r="I94" s="1" t="s">
        <v>41</v>
      </c>
      <c r="J94" s="1">
        <v>94.3</v>
      </c>
      <c r="K94" s="1">
        <f t="shared" si="29"/>
        <v>-0.67600000000000193</v>
      </c>
      <c r="L94" s="1">
        <f t="shared" si="30"/>
        <v>93.623999999999995</v>
      </c>
      <c r="M94" s="1"/>
      <c r="N94" s="1"/>
      <c r="O94" s="1">
        <v>81.946200000000033</v>
      </c>
      <c r="P94" s="1">
        <f t="shared" si="31"/>
        <v>18.724799999999998</v>
      </c>
      <c r="Q94" s="5">
        <f t="shared" si="38"/>
        <v>48.688599999999951</v>
      </c>
      <c r="R94" s="5"/>
      <c r="S94" s="5">
        <f t="shared" si="39"/>
        <v>48.688599999999951</v>
      </c>
      <c r="T94" s="5"/>
      <c r="U94" s="1"/>
      <c r="V94" s="1">
        <f t="shared" si="32"/>
        <v>11</v>
      </c>
      <c r="W94" s="1">
        <f t="shared" si="33"/>
        <v>8.3997799709476233</v>
      </c>
      <c r="X94" s="1">
        <v>17.287600000000001</v>
      </c>
      <c r="Y94" s="1">
        <v>13.8134</v>
      </c>
      <c r="Z94" s="1">
        <v>14.673400000000001</v>
      </c>
      <c r="AA94" s="1">
        <v>17.639600000000002</v>
      </c>
      <c r="AB94" s="1">
        <v>15.948399999999999</v>
      </c>
      <c r="AC94" s="1">
        <v>16.261199999999999</v>
      </c>
      <c r="AD94" s="1"/>
      <c r="AE94" s="1">
        <f t="shared" si="34"/>
        <v>0</v>
      </c>
      <c r="AF94" s="1">
        <f t="shared" si="35"/>
        <v>49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133</v>
      </c>
      <c r="B95" s="1" t="s">
        <v>33</v>
      </c>
      <c r="C95" s="1">
        <v>91</v>
      </c>
      <c r="D95" s="1">
        <v>70</v>
      </c>
      <c r="E95" s="1">
        <v>52</v>
      </c>
      <c r="F95" s="1">
        <v>100</v>
      </c>
      <c r="G95" s="6">
        <v>0.4</v>
      </c>
      <c r="H95" s="1">
        <v>55</v>
      </c>
      <c r="I95" s="1" t="s">
        <v>41</v>
      </c>
      <c r="J95" s="1">
        <v>52</v>
      </c>
      <c r="K95" s="1">
        <f t="shared" ref="K95:K102" si="40">E95-J95</f>
        <v>0</v>
      </c>
      <c r="L95" s="1">
        <f t="shared" si="30"/>
        <v>52</v>
      </c>
      <c r="M95" s="1"/>
      <c r="N95" s="1"/>
      <c r="O95" s="1"/>
      <c r="P95" s="1">
        <f t="shared" si="31"/>
        <v>10.4</v>
      </c>
      <c r="Q95" s="5">
        <f t="shared" si="38"/>
        <v>14.400000000000006</v>
      </c>
      <c r="R95" s="5"/>
      <c r="S95" s="5">
        <f t="shared" si="39"/>
        <v>14.400000000000006</v>
      </c>
      <c r="T95" s="5"/>
      <c r="U95" s="1"/>
      <c r="V95" s="1">
        <f t="shared" si="32"/>
        <v>11</v>
      </c>
      <c r="W95" s="1">
        <f t="shared" si="33"/>
        <v>9.615384615384615</v>
      </c>
      <c r="X95" s="1">
        <v>10</v>
      </c>
      <c r="Y95" s="1">
        <v>12</v>
      </c>
      <c r="Z95" s="1">
        <v>13.6</v>
      </c>
      <c r="AA95" s="1">
        <v>10.4</v>
      </c>
      <c r="AB95" s="1">
        <v>8.6</v>
      </c>
      <c r="AC95" s="1">
        <v>13.2</v>
      </c>
      <c r="AD95" s="1"/>
      <c r="AE95" s="1">
        <f t="shared" si="34"/>
        <v>0</v>
      </c>
      <c r="AF95" s="1">
        <f t="shared" si="35"/>
        <v>6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134</v>
      </c>
      <c r="B96" s="1" t="s">
        <v>33</v>
      </c>
      <c r="C96" s="1">
        <v>72</v>
      </c>
      <c r="D96" s="1">
        <v>30</v>
      </c>
      <c r="E96" s="1">
        <v>48</v>
      </c>
      <c r="F96" s="1">
        <v>49</v>
      </c>
      <c r="G96" s="6">
        <v>0.4</v>
      </c>
      <c r="H96" s="1">
        <v>55</v>
      </c>
      <c r="I96" s="1" t="s">
        <v>41</v>
      </c>
      <c r="J96" s="1">
        <v>48</v>
      </c>
      <c r="K96" s="1">
        <f t="shared" si="40"/>
        <v>0</v>
      </c>
      <c r="L96" s="1">
        <f t="shared" si="30"/>
        <v>48</v>
      </c>
      <c r="M96" s="1"/>
      <c r="N96" s="1"/>
      <c r="O96" s="1">
        <v>33</v>
      </c>
      <c r="P96" s="1">
        <f t="shared" si="31"/>
        <v>9.6</v>
      </c>
      <c r="Q96" s="5">
        <f t="shared" si="38"/>
        <v>23.599999999999994</v>
      </c>
      <c r="R96" s="5"/>
      <c r="S96" s="5">
        <f t="shared" si="39"/>
        <v>23.599999999999994</v>
      </c>
      <c r="T96" s="5"/>
      <c r="U96" s="1"/>
      <c r="V96" s="1">
        <f t="shared" si="32"/>
        <v>11</v>
      </c>
      <c r="W96" s="1">
        <f t="shared" si="33"/>
        <v>8.5416666666666679</v>
      </c>
      <c r="X96" s="1">
        <v>9</v>
      </c>
      <c r="Y96" s="1">
        <v>4.5999999999999996</v>
      </c>
      <c r="Z96" s="1">
        <v>7.6</v>
      </c>
      <c r="AA96" s="1">
        <v>10.4</v>
      </c>
      <c r="AB96" s="1">
        <v>7</v>
      </c>
      <c r="AC96" s="1">
        <v>11</v>
      </c>
      <c r="AD96" s="1"/>
      <c r="AE96" s="1">
        <f t="shared" si="34"/>
        <v>0</v>
      </c>
      <c r="AF96" s="1">
        <f t="shared" si="35"/>
        <v>9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135</v>
      </c>
      <c r="B97" s="1" t="s">
        <v>33</v>
      </c>
      <c r="C97" s="1"/>
      <c r="D97" s="1">
        <v>66</v>
      </c>
      <c r="E97" s="1">
        <v>40</v>
      </c>
      <c r="F97" s="1">
        <v>26</v>
      </c>
      <c r="G97" s="6">
        <v>0.3</v>
      </c>
      <c r="H97" s="1">
        <v>30</v>
      </c>
      <c r="I97" s="1" t="s">
        <v>41</v>
      </c>
      <c r="J97" s="1">
        <v>52</v>
      </c>
      <c r="K97" s="1">
        <f t="shared" si="40"/>
        <v>-12</v>
      </c>
      <c r="L97" s="1">
        <f t="shared" si="30"/>
        <v>40</v>
      </c>
      <c r="M97" s="1"/>
      <c r="N97" s="1"/>
      <c r="O97" s="1">
        <v>10</v>
      </c>
      <c r="P97" s="1">
        <f t="shared" si="31"/>
        <v>8</v>
      </c>
      <c r="Q97" s="5">
        <f t="shared" ref="Q97:Q98" si="41">10*P97-O97-N97-F97</f>
        <v>44</v>
      </c>
      <c r="R97" s="5"/>
      <c r="S97" s="5">
        <f t="shared" si="39"/>
        <v>44</v>
      </c>
      <c r="T97" s="5"/>
      <c r="U97" s="1"/>
      <c r="V97" s="1">
        <f t="shared" si="32"/>
        <v>10</v>
      </c>
      <c r="W97" s="1">
        <f t="shared" si="33"/>
        <v>4.5</v>
      </c>
      <c r="X97" s="1">
        <v>4.8</v>
      </c>
      <c r="Y97" s="1">
        <v>0.4</v>
      </c>
      <c r="Z97" s="1">
        <v>2.8</v>
      </c>
      <c r="AA97" s="1">
        <v>6</v>
      </c>
      <c r="AB97" s="1">
        <v>3.2</v>
      </c>
      <c r="AC97" s="1">
        <v>0</v>
      </c>
      <c r="AD97" s="1" t="s">
        <v>130</v>
      </c>
      <c r="AE97" s="1">
        <f t="shared" si="34"/>
        <v>0</v>
      </c>
      <c r="AF97" s="1">
        <f t="shared" si="35"/>
        <v>13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136</v>
      </c>
      <c r="B98" s="1" t="s">
        <v>33</v>
      </c>
      <c r="C98" s="1">
        <v>2</v>
      </c>
      <c r="D98" s="1">
        <v>66</v>
      </c>
      <c r="E98" s="1">
        <v>42</v>
      </c>
      <c r="F98" s="1">
        <v>24</v>
      </c>
      <c r="G98" s="6">
        <v>0.3</v>
      </c>
      <c r="H98" s="1">
        <v>30</v>
      </c>
      <c r="I98" s="1" t="s">
        <v>41</v>
      </c>
      <c r="J98" s="1">
        <v>57</v>
      </c>
      <c r="K98" s="1">
        <f t="shared" si="40"/>
        <v>-15</v>
      </c>
      <c r="L98" s="1">
        <f t="shared" si="30"/>
        <v>42</v>
      </c>
      <c r="M98" s="1"/>
      <c r="N98" s="1"/>
      <c r="O98" s="1"/>
      <c r="P98" s="1">
        <f t="shared" si="31"/>
        <v>8.4</v>
      </c>
      <c r="Q98" s="5">
        <f t="shared" si="41"/>
        <v>60</v>
      </c>
      <c r="R98" s="5"/>
      <c r="S98" s="5">
        <f t="shared" si="39"/>
        <v>60</v>
      </c>
      <c r="T98" s="5"/>
      <c r="U98" s="1"/>
      <c r="V98" s="1">
        <f t="shared" si="32"/>
        <v>10</v>
      </c>
      <c r="W98" s="1">
        <f t="shared" si="33"/>
        <v>2.8571428571428572</v>
      </c>
      <c r="X98" s="1">
        <v>4.4000000000000004</v>
      </c>
      <c r="Y98" s="1">
        <v>0.4</v>
      </c>
      <c r="Z98" s="1">
        <v>3.2</v>
      </c>
      <c r="AA98" s="1">
        <v>6</v>
      </c>
      <c r="AB98" s="1">
        <v>2.4</v>
      </c>
      <c r="AC98" s="1">
        <v>0</v>
      </c>
      <c r="AD98" s="1" t="s">
        <v>130</v>
      </c>
      <c r="AE98" s="1">
        <f t="shared" si="34"/>
        <v>0</v>
      </c>
      <c r="AF98" s="1">
        <f t="shared" si="35"/>
        <v>18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137</v>
      </c>
      <c r="B99" s="1" t="s">
        <v>33</v>
      </c>
      <c r="C99" s="1"/>
      <c r="D99" s="1">
        <v>200</v>
      </c>
      <c r="E99" s="1">
        <v>21</v>
      </c>
      <c r="F99" s="1">
        <v>179</v>
      </c>
      <c r="G99" s="6">
        <v>0.15</v>
      </c>
      <c r="H99" s="1">
        <v>60</v>
      </c>
      <c r="I99" s="1" t="s">
        <v>41</v>
      </c>
      <c r="J99" s="1">
        <v>21</v>
      </c>
      <c r="K99" s="1">
        <f t="shared" si="40"/>
        <v>0</v>
      </c>
      <c r="L99" s="1">
        <f t="shared" si="30"/>
        <v>21</v>
      </c>
      <c r="M99" s="1"/>
      <c r="N99" s="1"/>
      <c r="O99" s="1"/>
      <c r="P99" s="1">
        <f t="shared" si="31"/>
        <v>4.2</v>
      </c>
      <c r="Q99" s="5"/>
      <c r="R99" s="5"/>
      <c r="S99" s="5"/>
      <c r="T99" s="5"/>
      <c r="U99" s="1"/>
      <c r="V99" s="1">
        <f t="shared" si="32"/>
        <v>42.61904761904762</v>
      </c>
      <c r="W99" s="1">
        <f t="shared" si="33"/>
        <v>42.61904761904762</v>
      </c>
      <c r="X99" s="1">
        <v>-0.2</v>
      </c>
      <c r="Y99" s="1">
        <v>15.4</v>
      </c>
      <c r="Z99" s="1">
        <v>20</v>
      </c>
      <c r="AA99" s="1">
        <v>4.4000000000000004</v>
      </c>
      <c r="AB99" s="1">
        <v>0</v>
      </c>
      <c r="AC99" s="1">
        <v>0</v>
      </c>
      <c r="AD99" s="1" t="s">
        <v>130</v>
      </c>
      <c r="AE99" s="1">
        <f t="shared" si="34"/>
        <v>0</v>
      </c>
      <c r="AF99" s="1">
        <f t="shared" si="35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138</v>
      </c>
      <c r="B100" s="1" t="s">
        <v>36</v>
      </c>
      <c r="C100" s="1"/>
      <c r="D100" s="1">
        <v>10896.655000000001</v>
      </c>
      <c r="E100" s="20">
        <f>7968.199+E33</f>
        <v>8092.1439999999993</v>
      </c>
      <c r="F100" s="1">
        <v>2804.145</v>
      </c>
      <c r="G100" s="6">
        <v>1</v>
      </c>
      <c r="H100" s="1">
        <v>60</v>
      </c>
      <c r="I100" s="1" t="s">
        <v>41</v>
      </c>
      <c r="J100" s="1">
        <v>7931.2150000000001</v>
      </c>
      <c r="K100" s="1">
        <f t="shared" si="40"/>
        <v>160.92899999999918</v>
      </c>
      <c r="L100" s="1">
        <f t="shared" si="30"/>
        <v>1063.9289999999992</v>
      </c>
      <c r="M100" s="1">
        <v>7028.2150000000001</v>
      </c>
      <c r="N100" s="1"/>
      <c r="O100" s="1"/>
      <c r="P100" s="1">
        <f t="shared" si="31"/>
        <v>212.78579999999982</v>
      </c>
      <c r="Q100" s="5"/>
      <c r="R100" s="5"/>
      <c r="S100" s="5"/>
      <c r="T100" s="5"/>
      <c r="U100" s="1"/>
      <c r="V100" s="1">
        <f t="shared" si="32"/>
        <v>13.178252496172218</v>
      </c>
      <c r="W100" s="1">
        <f t="shared" si="33"/>
        <v>13.178252496172218</v>
      </c>
      <c r="X100" s="1">
        <v>146.96760000000009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62</v>
      </c>
      <c r="AE100" s="1">
        <f t="shared" si="34"/>
        <v>0</v>
      </c>
      <c r="AF100" s="1">
        <f t="shared" si="35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139</v>
      </c>
      <c r="B101" s="1" t="s">
        <v>36</v>
      </c>
      <c r="C101" s="1"/>
      <c r="D101" s="1">
        <v>4136.1099999999997</v>
      </c>
      <c r="E101" s="20">
        <f>3517.255+E29</f>
        <v>6649.0110000000004</v>
      </c>
      <c r="F101" s="20">
        <f>618.855+F29</f>
        <v>3062.7980000000002</v>
      </c>
      <c r="G101" s="6">
        <v>1</v>
      </c>
      <c r="H101" s="1">
        <v>60</v>
      </c>
      <c r="I101" s="1" t="s">
        <v>41</v>
      </c>
      <c r="J101" s="1">
        <v>3517.2550000000001</v>
      </c>
      <c r="K101" s="1">
        <f t="shared" si="40"/>
        <v>3131.7560000000003</v>
      </c>
      <c r="L101" s="1">
        <f t="shared" si="30"/>
        <v>3131.7560000000003</v>
      </c>
      <c r="M101" s="1">
        <v>3517.2550000000001</v>
      </c>
      <c r="N101" s="20">
        <v>800</v>
      </c>
      <c r="O101" s="1">
        <v>2483.6922000000009</v>
      </c>
      <c r="P101" s="1">
        <f t="shared" si="31"/>
        <v>626.35120000000006</v>
      </c>
      <c r="Q101" s="5">
        <f>12*P101-O101-N101-F101</f>
        <v>1169.7241999999992</v>
      </c>
      <c r="R101" s="5">
        <v>700</v>
      </c>
      <c r="S101" s="5">
        <f>Q101-R101</f>
        <v>469.7241999999992</v>
      </c>
      <c r="T101" s="5"/>
      <c r="U101" s="1"/>
      <c r="V101" s="1">
        <f t="shared" si="32"/>
        <v>12</v>
      </c>
      <c r="W101" s="1">
        <f t="shared" si="33"/>
        <v>10.132478711623767</v>
      </c>
      <c r="X101" s="1">
        <v>620.08199999999999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 t="s">
        <v>62</v>
      </c>
      <c r="AE101" s="1">
        <f t="shared" si="34"/>
        <v>700</v>
      </c>
      <c r="AF101" s="1">
        <f t="shared" si="35"/>
        <v>470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1" t="s">
        <v>140</v>
      </c>
      <c r="B102" s="1" t="s">
        <v>33</v>
      </c>
      <c r="C102" s="1"/>
      <c r="D102" s="1"/>
      <c r="E102" s="1"/>
      <c r="F102" s="1"/>
      <c r="G102" s="6">
        <v>0.1</v>
      </c>
      <c r="H102" s="1">
        <v>60</v>
      </c>
      <c r="I102" s="1" t="s">
        <v>41</v>
      </c>
      <c r="J102" s="1"/>
      <c r="K102" s="1">
        <f t="shared" si="40"/>
        <v>0</v>
      </c>
      <c r="L102" s="1">
        <f t="shared" si="30"/>
        <v>0</v>
      </c>
      <c r="M102" s="1"/>
      <c r="N102" s="1"/>
      <c r="O102" s="1">
        <v>50</v>
      </c>
      <c r="P102" s="1">
        <f t="shared" si="31"/>
        <v>0</v>
      </c>
      <c r="Q102" s="5"/>
      <c r="R102" s="5"/>
      <c r="S102" s="5"/>
      <c r="T102" s="5"/>
      <c r="U102" s="1"/>
      <c r="V102" s="1" t="e">
        <f t="shared" si="32"/>
        <v>#DIV/0!</v>
      </c>
      <c r="W102" s="1" t="e">
        <f t="shared" si="33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141</v>
      </c>
      <c r="AE102" s="1">
        <f t="shared" si="34"/>
        <v>0</v>
      </c>
      <c r="AF102" s="1">
        <f t="shared" si="35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E102" xr:uid="{3FC90955-EFD9-460A-B845-49166126A19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2024-05-30T13:24:37Z</dcterms:created>
  <dcterms:modified xsi:type="dcterms:W3CDTF">2024-05-31T07:06:14Z</dcterms:modified>
</cp:coreProperties>
</file>