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E16BA8-745A-4641-9CBA-15D5598FAC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O481" i="1"/>
  <c r="W479" i="1"/>
  <c r="W478" i="1"/>
  <c r="BO477" i="1"/>
  <c r="BN477" i="1"/>
  <c r="BM477" i="1"/>
  <c r="BL477" i="1"/>
  <c r="Y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W555" i="1" s="1"/>
  <c r="O461" i="1"/>
  <c r="W457" i="1"/>
  <c r="X456" i="1"/>
  <c r="W456" i="1"/>
  <c r="BO455" i="1"/>
  <c r="BN455" i="1"/>
  <c r="BM455" i="1"/>
  <c r="BL455" i="1"/>
  <c r="Y455" i="1"/>
  <c r="Y456" i="1" s="1"/>
  <c r="X455" i="1"/>
  <c r="V555" i="1" s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X420" i="1" s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X369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BO348" i="1"/>
  <c r="BN348" i="1"/>
  <c r="BM348" i="1"/>
  <c r="BL348" i="1"/>
  <c r="Y348" i="1"/>
  <c r="X348" i="1"/>
  <c r="X351" i="1" s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X316" i="1" s="1"/>
  <c r="O313" i="1"/>
  <c r="W311" i="1"/>
  <c r="W310" i="1"/>
  <c r="BN309" i="1"/>
  <c r="BL309" i="1"/>
  <c r="X309" i="1"/>
  <c r="P555" i="1" s="1"/>
  <c r="O309" i="1"/>
  <c r="W306" i="1"/>
  <c r="W305" i="1"/>
  <c r="BN304" i="1"/>
  <c r="BL304" i="1"/>
  <c r="X304" i="1"/>
  <c r="BO304" i="1" s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BO287" i="1" s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N555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N206" i="1"/>
  <c r="BL206" i="1"/>
  <c r="X206" i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X148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O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O92" i="1"/>
  <c r="BO91" i="1"/>
  <c r="BN91" i="1"/>
  <c r="BM91" i="1"/>
  <c r="BL91" i="1"/>
  <c r="Y91" i="1"/>
  <c r="X91" i="1"/>
  <c r="O91" i="1"/>
  <c r="BN90" i="1"/>
  <c r="BL90" i="1"/>
  <c r="X90" i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X53" i="1"/>
  <c r="W53" i="1"/>
  <c r="BO52" i="1"/>
  <c r="BN52" i="1"/>
  <c r="BM52" i="1"/>
  <c r="BL52" i="1"/>
  <c r="Y52" i="1"/>
  <c r="X52" i="1"/>
  <c r="O52" i="1"/>
  <c r="BN51" i="1"/>
  <c r="BL51" i="1"/>
  <c r="X51" i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4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5" i="1"/>
  <c r="W546" i="1"/>
  <c r="W547" i="1"/>
  <c r="Y23" i="1"/>
  <c r="Y24" i="1" s="1"/>
  <c r="BM23" i="1"/>
  <c r="BO23" i="1"/>
  <c r="X24" i="1"/>
  <c r="W545" i="1"/>
  <c r="Y27" i="1"/>
  <c r="Y34" i="1" s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7" i="1"/>
  <c r="X545" i="1" s="1"/>
  <c r="C555" i="1"/>
  <c r="X54" i="1"/>
  <c r="BO51" i="1"/>
  <c r="BM51" i="1"/>
  <c r="Y51" i="1"/>
  <c r="Y53" i="1" s="1"/>
  <c r="BO66" i="1"/>
  <c r="BM66" i="1"/>
  <c r="Y66" i="1"/>
  <c r="Y86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X86" i="1"/>
  <c r="BO90" i="1"/>
  <c r="BM90" i="1"/>
  <c r="Y90" i="1"/>
  <c r="BO98" i="1"/>
  <c r="BM98" i="1"/>
  <c r="Y98" i="1"/>
  <c r="BO102" i="1"/>
  <c r="BM102" i="1"/>
  <c r="Y102" i="1"/>
  <c r="X121" i="1"/>
  <c r="BO106" i="1"/>
  <c r="BM106" i="1"/>
  <c r="Y106" i="1"/>
  <c r="BO110" i="1"/>
  <c r="BM110" i="1"/>
  <c r="Y110" i="1"/>
  <c r="BO114" i="1"/>
  <c r="BM114" i="1"/>
  <c r="Y114" i="1"/>
  <c r="BO118" i="1"/>
  <c r="BM118" i="1"/>
  <c r="Y118" i="1"/>
  <c r="X131" i="1"/>
  <c r="BO126" i="1"/>
  <c r="BM126" i="1"/>
  <c r="Y126" i="1"/>
  <c r="BO135" i="1"/>
  <c r="BM135" i="1"/>
  <c r="Y135" i="1"/>
  <c r="X139" i="1"/>
  <c r="BO145" i="1"/>
  <c r="BM145" i="1"/>
  <c r="Y145" i="1"/>
  <c r="Y147" i="1" s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9" i="1"/>
  <c r="BM189" i="1"/>
  <c r="Y189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Y220" i="1" s="1"/>
  <c r="X221" i="1"/>
  <c r="F9" i="1"/>
  <c r="J9" i="1"/>
  <c r="BO58" i="1"/>
  <c r="X547" i="1" s="1"/>
  <c r="BM58" i="1"/>
  <c r="X546" i="1" s="1"/>
  <c r="X548" i="1" s="1"/>
  <c r="Y58" i="1"/>
  <c r="Y61" i="1" s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6" i="1"/>
  <c r="BM116" i="1"/>
  <c r="Y116" i="1"/>
  <c r="X120" i="1"/>
  <c r="BO124" i="1"/>
  <c r="BM124" i="1"/>
  <c r="Y124" i="1"/>
  <c r="Y130" i="1" s="1"/>
  <c r="BO128" i="1"/>
  <c r="BM128" i="1"/>
  <c r="Y128" i="1"/>
  <c r="BO137" i="1"/>
  <c r="BM137" i="1"/>
  <c r="Y137" i="1"/>
  <c r="Y139" i="1" s="1"/>
  <c r="BO152" i="1"/>
  <c r="BM152" i="1"/>
  <c r="Y152" i="1"/>
  <c r="Y160" i="1" s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201" i="1"/>
  <c r="BO181" i="1"/>
  <c r="BM181" i="1"/>
  <c r="Y181" i="1"/>
  <c r="BO186" i="1"/>
  <c r="BM186" i="1"/>
  <c r="Y186" i="1"/>
  <c r="BO191" i="1"/>
  <c r="BM191" i="1"/>
  <c r="Y191" i="1"/>
  <c r="BO196" i="1"/>
  <c r="BM196" i="1"/>
  <c r="Y196" i="1"/>
  <c r="BO200" i="1"/>
  <c r="BM200" i="1"/>
  <c r="Y200" i="1"/>
  <c r="X202" i="1"/>
  <c r="X211" i="1"/>
  <c r="BO204" i="1"/>
  <c r="BM204" i="1"/>
  <c r="Y204" i="1"/>
  <c r="BO207" i="1"/>
  <c r="BM207" i="1"/>
  <c r="Y207" i="1"/>
  <c r="BO217" i="1"/>
  <c r="BM217" i="1"/>
  <c r="Y217" i="1"/>
  <c r="X225" i="1"/>
  <c r="X236" i="1"/>
  <c r="X253" i="1"/>
  <c r="X259" i="1"/>
  <c r="X271" i="1"/>
  <c r="X277" i="1"/>
  <c r="X283" i="1"/>
  <c r="X289" i="1"/>
  <c r="X300" i="1"/>
  <c r="X306" i="1"/>
  <c r="X311" i="1"/>
  <c r="X317" i="1"/>
  <c r="BO331" i="1"/>
  <c r="BM331" i="1"/>
  <c r="Y331" i="1"/>
  <c r="BO334" i="1"/>
  <c r="BM334" i="1"/>
  <c r="Y334" i="1"/>
  <c r="BO343" i="1"/>
  <c r="BM343" i="1"/>
  <c r="Y343" i="1"/>
  <c r="BO361" i="1"/>
  <c r="BM361" i="1"/>
  <c r="Y361" i="1"/>
  <c r="BO373" i="1"/>
  <c r="BM373" i="1"/>
  <c r="Y373" i="1"/>
  <c r="Y376" i="1" s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BO432" i="1"/>
  <c r="BM432" i="1"/>
  <c r="Y432" i="1"/>
  <c r="BO449" i="1"/>
  <c r="BM449" i="1"/>
  <c r="Y449" i="1"/>
  <c r="Y451" i="1" s="1"/>
  <c r="BO464" i="1"/>
  <c r="BM464" i="1"/>
  <c r="Y464" i="1"/>
  <c r="BO468" i="1"/>
  <c r="BM468" i="1"/>
  <c r="Y468" i="1"/>
  <c r="BO472" i="1"/>
  <c r="BM472" i="1"/>
  <c r="Y472" i="1"/>
  <c r="X474" i="1"/>
  <c r="X479" i="1"/>
  <c r="BO476" i="1"/>
  <c r="BM476" i="1"/>
  <c r="Y476" i="1"/>
  <c r="Y478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G555" i="1"/>
  <c r="Q555" i="1"/>
  <c r="D555" i="1"/>
  <c r="X62" i="1"/>
  <c r="E555" i="1"/>
  <c r="X87" i="1"/>
  <c r="F555" i="1"/>
  <c r="X140" i="1"/>
  <c r="H555" i="1"/>
  <c r="X161" i="1"/>
  <c r="I555" i="1"/>
  <c r="X166" i="1"/>
  <c r="J555" i="1"/>
  <c r="Y219" i="1"/>
  <c r="BM219" i="1"/>
  <c r="X220" i="1"/>
  <c r="Y223" i="1"/>
  <c r="Y225" i="1" s="1"/>
  <c r="BM223" i="1"/>
  <c r="BO223" i="1"/>
  <c r="Y230" i="1"/>
  <c r="Y235" i="1" s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Y263" i="1"/>
  <c r="Y271" i="1" s="1"/>
  <c r="BM263" i="1"/>
  <c r="Y265" i="1"/>
  <c r="BM265" i="1"/>
  <c r="Y267" i="1"/>
  <c r="BM267" i="1"/>
  <c r="Y269" i="1"/>
  <c r="BM269" i="1"/>
  <c r="Y275" i="1"/>
  <c r="Y277" i="1" s="1"/>
  <c r="BM275" i="1"/>
  <c r="Y280" i="1"/>
  <c r="Y283" i="1" s="1"/>
  <c r="BM280" i="1"/>
  <c r="BO280" i="1"/>
  <c r="Y281" i="1"/>
  <c r="BM281" i="1"/>
  <c r="Y287" i="1"/>
  <c r="Y289" i="1" s="1"/>
  <c r="BM287" i="1"/>
  <c r="O555" i="1"/>
  <c r="Y294" i="1"/>
  <c r="Y300" i="1" s="1"/>
  <c r="BM294" i="1"/>
  <c r="Y296" i="1"/>
  <c r="BM296" i="1"/>
  <c r="Y298" i="1"/>
  <c r="BM298" i="1"/>
  <c r="X301" i="1"/>
  <c r="Y304" i="1"/>
  <c r="Y305" i="1" s="1"/>
  <c r="BM304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X320" i="1"/>
  <c r="X338" i="1"/>
  <c r="BO329" i="1"/>
  <c r="BM329" i="1"/>
  <c r="Y329" i="1"/>
  <c r="BO333" i="1"/>
  <c r="BM333" i="1"/>
  <c r="Y333" i="1"/>
  <c r="BO337" i="1"/>
  <c r="BM337" i="1"/>
  <c r="Y337" i="1"/>
  <c r="X339" i="1"/>
  <c r="X346" i="1"/>
  <c r="BO341" i="1"/>
  <c r="BM341" i="1"/>
  <c r="Y341" i="1"/>
  <c r="Y345" i="1" s="1"/>
  <c r="X345" i="1"/>
  <c r="BO350" i="1"/>
  <c r="BM350" i="1"/>
  <c r="Y350" i="1"/>
  <c r="Y351" i="1" s="1"/>
  <c r="X352" i="1"/>
  <c r="X355" i="1"/>
  <c r="BO354" i="1"/>
  <c r="BM354" i="1"/>
  <c r="Y354" i="1"/>
  <c r="Y355" i="1" s="1"/>
  <c r="X356" i="1"/>
  <c r="R555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S555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Y419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X452" i="1"/>
  <c r="X451" i="1"/>
  <c r="BO462" i="1"/>
  <c r="BM462" i="1"/>
  <c r="Y462" i="1"/>
  <c r="BO466" i="1"/>
  <c r="BM466" i="1"/>
  <c r="Y466" i="1"/>
  <c r="BO470" i="1"/>
  <c r="BM470" i="1"/>
  <c r="Y470" i="1"/>
  <c r="X478" i="1"/>
  <c r="BO483" i="1"/>
  <c r="BM483" i="1"/>
  <c r="Y483" i="1"/>
  <c r="X487" i="1"/>
  <c r="BO491" i="1"/>
  <c r="BM491" i="1"/>
  <c r="Y491" i="1"/>
  <c r="Y493" i="1" s="1"/>
  <c r="X493" i="1"/>
  <c r="L555" i="1"/>
  <c r="U555" i="1"/>
  <c r="T555" i="1"/>
  <c r="X425" i="1"/>
  <c r="X457" i="1"/>
  <c r="X473" i="1"/>
  <c r="X488" i="1"/>
  <c r="BO481" i="1"/>
  <c r="BO485" i="1"/>
  <c r="BM485" i="1"/>
  <c r="Y485" i="1"/>
  <c r="Y487" i="1" s="1"/>
  <c r="X494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511" i="1" l="1"/>
  <c r="Y536" i="1"/>
  <c r="Y201" i="1"/>
  <c r="Y120" i="1"/>
  <c r="Y93" i="1"/>
  <c r="Y550" i="1" s="1"/>
  <c r="X549" i="1"/>
  <c r="Y473" i="1"/>
  <c r="Y364" i="1"/>
  <c r="Y338" i="1"/>
  <c r="Y316" i="1"/>
  <c r="Y259" i="1"/>
  <c r="Y252" i="1"/>
  <c r="Y435" i="1"/>
  <c r="Y210" i="1"/>
  <c r="Y103" i="1"/>
  <c r="Y178" i="1"/>
  <c r="W54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<sst xmlns="http://schemas.openxmlformats.org/spreadsheetml/2006/main" count="2379" uniqueCount="789">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</sst>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F532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12.820512820512821</v>
      </c>
      <c r="X277" s="382">
        <f>IFERROR(X274/H274,"0")+IFERROR(X275/H275,"0")+IFERROR(X276/H276,"0")</f>
        <v>13</v>
      </c>
      <c r="Y277" s="382">
        <f>IFERROR(IF(Y274="",0,Y274),"0")+IFERROR(IF(Y275="",0,Y275),"0")+IFERROR(IF(Y276="",0,Y276),"0")</f>
        <v>0.28275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100</v>
      </c>
      <c r="X278" s="382">
        <f>IFERROR(SUM(X274:X276),"0")</f>
        <v>101.39999999999999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900</v>
      </c>
      <c r="X331" s="381">
        <f t="shared" si="71"/>
        <v>900</v>
      </c>
      <c r="Y331" s="36">
        <f>IFERROR(IF(X331=0,"",ROUNDUP(X331/H331,0)*0.02175),"")</f>
        <v>1.3049999999999999</v>
      </c>
      <c r="Z331" s="56"/>
      <c r="AA331" s="57"/>
      <c r="AE331" s="64"/>
      <c r="BB331" s="253" t="s">
        <v>1</v>
      </c>
      <c r="BL331" s="64">
        <f t="shared" si="72"/>
        <v>928.8</v>
      </c>
      <c r="BM331" s="64">
        <f t="shared" si="73"/>
        <v>928.8</v>
      </c>
      <c r="BN331" s="64">
        <f t="shared" si="74"/>
        <v>1.25</v>
      </c>
      <c r="BO331" s="64">
        <f t="shared" si="75"/>
        <v>1.25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106.66666666666666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107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2.3272499999999998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1600</v>
      </c>
      <c r="X339" s="382">
        <f>IFERROR(SUM(X329:X337),"0")</f>
        <v>1605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400</v>
      </c>
      <c r="X341" s="381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64"/>
      <c r="BB341" s="260" t="s">
        <v>1</v>
      </c>
      <c r="BL341" s="64">
        <f>IFERROR(W341*I341/H341,"0")</f>
        <v>412.8</v>
      </c>
      <c r="BM341" s="64">
        <f>IFERROR(X341*I341/H341,"0")</f>
        <v>417.96000000000004</v>
      </c>
      <c r="BN341" s="64">
        <f>IFERROR(1/J341*(W341/H341),"0")</f>
        <v>0.55555555555555558</v>
      </c>
      <c r="BO341" s="64">
        <f>IFERROR(1/J341*(X341/H341),"0")</f>
        <v>0.5625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26.666666666666668</v>
      </c>
      <c r="X345" s="382">
        <f>IFERROR(X341/H341,"0")+IFERROR(X342/H342,"0")+IFERROR(X343/H343,"0")+IFERROR(X344/H344,"0")</f>
        <v>27</v>
      </c>
      <c r="Y345" s="382">
        <f>IFERROR(IF(Y341="",0,Y341),"0")+IFERROR(IF(Y342="",0,Y342),"0")+IFERROR(IF(Y343="",0,Y343),"0")+IFERROR(IF(Y344="",0,Y344),"0")</f>
        <v>0.58724999999999994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400</v>
      </c>
      <c r="X346" s="382">
        <f>IFERROR(SUM(X341:X344),"0")</f>
        <v>405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</v>
      </c>
      <c r="X372" s="381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5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12.820512820512821</v>
      </c>
      <c r="X376" s="382">
        <f>IFERROR(X372/H372,"0")+IFERROR(X373/H373,"0")+IFERROR(X374/H374,"0")+IFERROR(X375/H375,"0")</f>
        <v>13</v>
      </c>
      <c r="Y376" s="382">
        <f>IFERROR(IF(Y372="",0,Y372),"0")+IFERROR(IF(Y373="",0,Y373),"0")+IFERROR(IF(Y374="",0,Y374),"0")+IFERROR(IF(Y375="",0,Y375),"0")</f>
        <v>0.28275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100</v>
      </c>
      <c r="X377" s="382">
        <f>IFERROR(SUM(X372:X375),"0")</f>
        <v>101.39999999999999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100</v>
      </c>
      <c r="X476" s="381">
        <f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30" t="s">
        <v>1</v>
      </c>
      <c r="BL476" s="64">
        <f>IFERROR(W476*I476/H476,"0")</f>
        <v>106.81818181818181</v>
      </c>
      <c r="BM476" s="64">
        <f>IFERROR(X476*I476/H476,"0")</f>
        <v>107.16</v>
      </c>
      <c r="BN476" s="64">
        <f>IFERROR(1/J476*(W476/H476),"0")</f>
        <v>0.18210955710955709</v>
      </c>
      <c r="BO476" s="64">
        <f>IFERROR(1/J476*(X476/H476),"0")</f>
        <v>0.18269230769230771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18.939393939393938</v>
      </c>
      <c r="X478" s="382">
        <f>IFERROR(X476/H476,"0")+IFERROR(X477/H477,"0")</f>
        <v>19</v>
      </c>
      <c r="Y478" s="382">
        <f>IFERROR(IF(Y476="",0,Y476),"0")+IFERROR(IF(Y477="",0,Y477),"0")</f>
        <v>0.22724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100</v>
      </c>
      <c r="X479" s="382">
        <f>IFERROR(SUM(X476:X477),"0")</f>
        <v>100.32000000000001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2500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2515.9200000000005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2599.7412587412591</v>
      </c>
      <c r="X546" s="382">
        <f>IFERROR(SUM(BM22:BM542),"0")</f>
        <v>2616.4079999999994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4</v>
      </c>
      <c r="X547" s="38">
        <f>ROUNDUP(SUM(BO22:BO542),0)</f>
        <v>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2699.7412587412591</v>
      </c>
      <c r="X548" s="382">
        <f>GrossWeightTotalR+PalletQtyTotalR*25</f>
        <v>2716.4079999999994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203.55477855477852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205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4.2727399999999998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101.39999999999999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101.39999999999999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2010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100.32000000000001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202.79999999999998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