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4,24 Симф КИ\"/>
    </mc:Choice>
  </mc:AlternateContent>
  <xr:revisionPtr revIDLastSave="0" documentId="13_ncr:1_{59F9BDA9-ECD7-4BA9-8FC7-1DA688E5B63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12" i="1"/>
  <c r="AJ16" i="1"/>
  <c r="AJ20" i="1"/>
  <c r="AJ24" i="1"/>
  <c r="AJ28" i="1"/>
  <c r="AJ32" i="1"/>
  <c r="AJ36" i="1"/>
  <c r="AJ40" i="1"/>
  <c r="AJ44" i="1"/>
  <c r="AJ48" i="1"/>
  <c r="AJ52" i="1"/>
  <c r="AJ56" i="1"/>
  <c r="AJ60" i="1"/>
  <c r="AJ64" i="1"/>
  <c r="AJ68" i="1"/>
  <c r="AJ72" i="1"/>
  <c r="AJ76" i="1"/>
  <c r="AJ80" i="1"/>
  <c r="AJ84" i="1"/>
  <c r="AJ88" i="1"/>
  <c r="AJ92" i="1"/>
  <c r="AJ96" i="1"/>
  <c r="AJ100" i="1"/>
  <c r="AJ104" i="1"/>
  <c r="AJ108" i="1"/>
  <c r="AJ112" i="1"/>
  <c r="AJ116" i="1"/>
  <c r="AJ9" i="1"/>
  <c r="AJ10" i="1"/>
  <c r="AJ11" i="1"/>
  <c r="AJ13" i="1"/>
  <c r="AJ14" i="1"/>
  <c r="AJ15" i="1"/>
  <c r="AJ17" i="1"/>
  <c r="AJ18" i="1"/>
  <c r="AJ19" i="1"/>
  <c r="AJ21" i="1"/>
  <c r="AJ22" i="1"/>
  <c r="AJ23" i="1"/>
  <c r="AJ25" i="1"/>
  <c r="AJ26" i="1"/>
  <c r="AJ27" i="1"/>
  <c r="AJ29" i="1"/>
  <c r="AJ30" i="1"/>
  <c r="AJ31" i="1"/>
  <c r="AJ33" i="1"/>
  <c r="AJ34" i="1"/>
  <c r="AJ35" i="1"/>
  <c r="AJ37" i="1"/>
  <c r="AJ38" i="1"/>
  <c r="AJ39" i="1"/>
  <c r="AJ41" i="1"/>
  <c r="AJ42" i="1"/>
  <c r="AJ43" i="1"/>
  <c r="AJ45" i="1"/>
  <c r="AJ46" i="1"/>
  <c r="AJ47" i="1"/>
  <c r="AJ49" i="1"/>
  <c r="AJ50" i="1"/>
  <c r="AJ51" i="1"/>
  <c r="AJ53" i="1"/>
  <c r="AJ54" i="1"/>
  <c r="AJ55" i="1"/>
  <c r="AJ57" i="1"/>
  <c r="AJ58" i="1"/>
  <c r="AJ59" i="1"/>
  <c r="AJ61" i="1"/>
  <c r="AJ62" i="1"/>
  <c r="AJ63" i="1"/>
  <c r="AJ65" i="1"/>
  <c r="AJ66" i="1"/>
  <c r="AJ67" i="1"/>
  <c r="AJ69" i="1"/>
  <c r="AJ70" i="1"/>
  <c r="AJ71" i="1"/>
  <c r="AJ73" i="1"/>
  <c r="AJ74" i="1"/>
  <c r="AJ75" i="1"/>
  <c r="AJ77" i="1"/>
  <c r="AJ78" i="1"/>
  <c r="AJ79" i="1"/>
  <c r="AJ81" i="1"/>
  <c r="AJ82" i="1"/>
  <c r="AJ83" i="1"/>
  <c r="AJ85" i="1"/>
  <c r="AJ86" i="1"/>
  <c r="AJ87" i="1"/>
  <c r="AJ89" i="1"/>
  <c r="AJ90" i="1"/>
  <c r="AJ91" i="1"/>
  <c r="AJ93" i="1"/>
  <c r="AJ94" i="1"/>
  <c r="AJ95" i="1"/>
  <c r="AJ97" i="1"/>
  <c r="AJ98" i="1"/>
  <c r="AJ99" i="1"/>
  <c r="AJ101" i="1"/>
  <c r="AJ102" i="1"/>
  <c r="AJ103" i="1"/>
  <c r="AJ105" i="1"/>
  <c r="AJ106" i="1"/>
  <c r="AJ107" i="1"/>
  <c r="AJ109" i="1"/>
  <c r="AJ110" i="1"/>
  <c r="AJ111" i="1"/>
  <c r="AJ113" i="1"/>
  <c r="AJ114" i="1"/>
  <c r="AJ115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W8" i="1"/>
  <c r="Z8" i="1" s="1"/>
  <c r="W9" i="1"/>
  <c r="Z9" i="1" s="1"/>
  <c r="W10" i="1"/>
  <c r="Z10" i="1" s="1"/>
  <c r="W11" i="1"/>
  <c r="Z11" i="1" s="1"/>
  <c r="W12" i="1"/>
  <c r="Z12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4" i="1"/>
  <c r="Z74" i="1" s="1"/>
  <c r="W75" i="1"/>
  <c r="Z75" i="1" s="1"/>
  <c r="W76" i="1"/>
  <c r="Z76" i="1" s="1"/>
  <c r="W77" i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7" i="1"/>
  <c r="Z7" i="1" s="1"/>
  <c r="AD13" i="1"/>
  <c r="W13" i="1" s="1"/>
  <c r="Z13" i="1" s="1"/>
  <c r="AD14" i="1"/>
  <c r="W14" i="1" s="1"/>
  <c r="Z14" i="1" s="1"/>
  <c r="AD15" i="1"/>
  <c r="W15" i="1" s="1"/>
  <c r="Z15" i="1" s="1"/>
  <c r="AD26" i="1"/>
  <c r="AD54" i="1"/>
  <c r="W54" i="1" s="1"/>
  <c r="Z54" i="1" s="1"/>
  <c r="AD55" i="1"/>
  <c r="W55" i="1" s="1"/>
  <c r="Z55" i="1" s="1"/>
  <c r="AD73" i="1"/>
  <c r="W73" i="1" s="1"/>
  <c r="Z73" i="1" s="1"/>
  <c r="AD80" i="1"/>
  <c r="AD98" i="1"/>
  <c r="W98" i="1" s="1"/>
  <c r="Z98" i="1" s="1"/>
  <c r="AD99" i="1"/>
  <c r="W99" i="1" s="1"/>
  <c r="Z99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L25" i="1"/>
  <c r="Y25" i="1" s="1"/>
  <c r="L26" i="1"/>
  <c r="Y26" i="1" s="1"/>
  <c r="L27" i="1"/>
  <c r="Y27" i="1" s="1"/>
  <c r="L28" i="1"/>
  <c r="L29" i="1"/>
  <c r="Y29" i="1" s="1"/>
  <c r="L30" i="1"/>
  <c r="Y30" i="1" s="1"/>
  <c r="L31" i="1"/>
  <c r="Y31" i="1" s="1"/>
  <c r="L32" i="1"/>
  <c r="L33" i="1"/>
  <c r="Y33" i="1" s="1"/>
  <c r="L34" i="1"/>
  <c r="Y34" i="1" s="1"/>
  <c r="L35" i="1"/>
  <c r="Y35" i="1" s="1"/>
  <c r="L36" i="1"/>
  <c r="L37" i="1"/>
  <c r="Y37" i="1" s="1"/>
  <c r="L38" i="1"/>
  <c r="Y38" i="1" s="1"/>
  <c r="L39" i="1"/>
  <c r="Y39" i="1" s="1"/>
  <c r="L40" i="1"/>
  <c r="L41" i="1"/>
  <c r="Y41" i="1" s="1"/>
  <c r="L42" i="1"/>
  <c r="Y42" i="1" s="1"/>
  <c r="L43" i="1"/>
  <c r="Y43" i="1" s="1"/>
  <c r="L44" i="1"/>
  <c r="L45" i="1"/>
  <c r="Y45" i="1" s="1"/>
  <c r="L46" i="1"/>
  <c r="Y46" i="1" s="1"/>
  <c r="L47" i="1"/>
  <c r="Y47" i="1" s="1"/>
  <c r="L48" i="1"/>
  <c r="L49" i="1"/>
  <c r="Y49" i="1" s="1"/>
  <c r="L50" i="1"/>
  <c r="Y50" i="1" s="1"/>
  <c r="L51" i="1"/>
  <c r="Y51" i="1" s="1"/>
  <c r="L52" i="1"/>
  <c r="L53" i="1"/>
  <c r="L54" i="1"/>
  <c r="L55" i="1"/>
  <c r="L56" i="1"/>
  <c r="L57" i="1"/>
  <c r="Y57" i="1" s="1"/>
  <c r="L58" i="1"/>
  <c r="Y58" i="1" s="1"/>
  <c r="L59" i="1"/>
  <c r="Y59" i="1" s="1"/>
  <c r="L60" i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L85" i="1"/>
  <c r="Y85" i="1" s="1"/>
  <c r="L86" i="1"/>
  <c r="Y86" i="1" s="1"/>
  <c r="L87" i="1"/>
  <c r="Y87" i="1" s="1"/>
  <c r="L88" i="1"/>
  <c r="L89" i="1"/>
  <c r="Y89" i="1" s="1"/>
  <c r="L90" i="1"/>
  <c r="Y90" i="1" s="1"/>
  <c r="L91" i="1"/>
  <c r="Y91" i="1" s="1"/>
  <c r="L92" i="1"/>
  <c r="L93" i="1"/>
  <c r="Y93" i="1" s="1"/>
  <c r="L94" i="1"/>
  <c r="Y94" i="1" s="1"/>
  <c r="L95" i="1"/>
  <c r="Y95" i="1" s="1"/>
  <c r="L96" i="1"/>
  <c r="L97" i="1"/>
  <c r="Y97" i="1" s="1"/>
  <c r="L98" i="1"/>
  <c r="L99" i="1"/>
  <c r="L100" i="1"/>
  <c r="L101" i="1"/>
  <c r="Y101" i="1" s="1"/>
  <c r="L102" i="1"/>
  <c r="Y102" i="1" s="1"/>
  <c r="L103" i="1"/>
  <c r="Y103" i="1" s="1"/>
  <c r="L104" i="1"/>
  <c r="L105" i="1"/>
  <c r="Y105" i="1" s="1"/>
  <c r="L106" i="1"/>
  <c r="Y106" i="1" s="1"/>
  <c r="L107" i="1"/>
  <c r="Y107" i="1" s="1"/>
  <c r="L108" i="1"/>
  <c r="L109" i="1"/>
  <c r="Y109" i="1" s="1"/>
  <c r="L110" i="1"/>
  <c r="Y110" i="1" s="1"/>
  <c r="L111" i="1"/>
  <c r="Y111" i="1" s="1"/>
  <c r="L112" i="1"/>
  <c r="L113" i="1"/>
  <c r="Y113" i="1" s="1"/>
  <c r="L114" i="1"/>
  <c r="Y114" i="1" s="1"/>
  <c r="L115" i="1"/>
  <c r="Y115" i="1" s="1"/>
  <c r="L116" i="1"/>
  <c r="L117" i="1"/>
  <c r="Y117" i="1" s="1"/>
  <c r="L118" i="1"/>
  <c r="Y118" i="1" s="1"/>
  <c r="L7" i="1"/>
  <c r="Y7" i="1" s="1"/>
  <c r="Y99" i="1" l="1"/>
  <c r="Y73" i="1"/>
  <c r="Y55" i="1"/>
  <c r="Y77" i="1"/>
  <c r="Y98" i="1"/>
  <c r="Y14" i="1"/>
  <c r="Y116" i="1"/>
  <c r="Y112" i="1"/>
  <c r="Y108" i="1"/>
  <c r="Y104" i="1"/>
  <c r="Y100" i="1"/>
  <c r="Y96" i="1"/>
  <c r="Y92" i="1"/>
  <c r="Y88" i="1"/>
  <c r="Y84" i="1"/>
  <c r="Y80" i="1"/>
  <c r="Y52" i="1"/>
  <c r="Y48" i="1"/>
  <c r="Y44" i="1"/>
  <c r="Y40" i="1"/>
  <c r="Y36" i="1"/>
  <c r="Y32" i="1"/>
  <c r="Y28" i="1"/>
  <c r="Y24" i="1"/>
  <c r="Y64" i="1"/>
  <c r="Y60" i="1"/>
  <c r="Y56" i="1"/>
  <c r="AJ7" i="1"/>
  <c r="Y53" i="1"/>
  <c r="Y20" i="1"/>
  <c r="Z77" i="1"/>
  <c r="Y54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E6" i="1"/>
  <c r="AF6" i="1"/>
  <c r="AG6" i="1"/>
  <c r="AH6" i="1"/>
  <c r="AJ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J6" i="1" l="1"/>
  <c r="K11" i="1"/>
  <c r="AK7" i="1"/>
  <c r="AK6" i="1" s="1"/>
  <c r="K6" i="1"/>
</calcChain>
</file>

<file path=xl/sharedStrings.xml><?xml version="1.0" encoding="utf-8"?>
<sst xmlns="http://schemas.openxmlformats.org/spreadsheetml/2006/main" count="276" uniqueCount="150">
  <si>
    <t>Период: 10.04.2024 - 17.04.2024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</si>
  <si>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</si>
  <si>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</si>
  <si>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</si>
  <si>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</si>
  <si>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</si>
  <si>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</si>
  <si>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</si>
  <si>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</si>
  <si>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</si>
  <si>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</si>
  <si>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</si>
  <si>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</si>
  <si>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</si>
  <si>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</si>
  <si>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</si>
  <si>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</si>
  <si>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</si>
  <si>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</si>
  <si>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</si>
  <si>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</si>
  <si>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</si>
  <si>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</si>
  <si>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</si>
  <si>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</si>
  <si>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</si>
  <si>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</si>
  <si>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</si>
  <si>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</si>
  <si>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</si>
  <si>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</si>
  <si>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</si>
  <si>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</si>
  <si>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</si>
  <si>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</si>
  <si>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</si>
  <si>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</si>
  <si>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</si>
  <si>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</si>
  <si>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</si>
  <si>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</si>
  <si>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</si>
  <si>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</si>
  <si>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</si>
  <si>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</si>
  <si>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</si>
  <si>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</si>
  <si>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</si>
  <si>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</si>
  <si>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</si>
  <si>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</si>
  <si>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</si>
  <si>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</si>
  <si>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</si>
  <si>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</si>
  <si>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</si>
  <si>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</si>
  <si>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</si>
  <si>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</si>
  <si>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</si>
  <si>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</si>
  <si>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</si>
  <si>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</si>
  <si>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</si>
  <si>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</si>
  <si>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</si>
  <si>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</si>
  <si>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</si>
  <si>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</si>
  <si>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</si>
  <si>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</si>
  <si>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</si>
  <si>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</si>
  <si>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</si>
  <si>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</si>
  <si>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</si>
  <si>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</si>
  <si>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</si>
  <si>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</si>
  <si>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</si>
  <si>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</si>
  <si>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</si>
  <si>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</si>
  <si>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</si>
  <si>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</si>
  <si>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</si>
  <si>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</si>
  <si>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</si>
  <si>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</si>
  <si>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</si>
  <si>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</si>
  <si>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</si>
  <si>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</si>
  <si>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</si>
  <si>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</si>
  <si>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</si>
  <si>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</si>
  <si>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</si>
  <si>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</si>
  <si>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</si>
  <si>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</si>
  <si>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</si>
  <si>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</si>
  <si>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</si>
  <si>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</si>
  <si>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</si>
  <si>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</si>
  <si>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</si>
  <si>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</si>
  <si>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</si>
  <si>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</si>
  <si>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</si>
  <si>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</si>
  <si>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</si>
  <si>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</si>
  <si>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</si>
  <si>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</si>
  <si>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</si>
  <si>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</si>
  <si>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</si>
  <si>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</si>
  <si>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</si>
  <si>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</si>
  <si>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</si>
  <si>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</si>
  <si>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</si>
  <si>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</si>
  <si>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</si>
  <si>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</si>
  <si>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</si>
  <si>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</si>
  <si>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</si>
  <si>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</si>
  <si>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</si>
  <si>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</si>
  <si>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</si>
  <si>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</si>
  <si>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</si>
  <si>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</si>
  <si>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16,04,</t>
  </si>
  <si>
    <t>17,04м</t>
  </si>
  <si>
    <t>17,04-2</t>
  </si>
  <si>
    <t>18,04,</t>
  </si>
  <si>
    <t>19,04,</t>
  </si>
  <si>
    <t>22,04,</t>
  </si>
  <si>
    <t>29,03,</t>
  </si>
  <si>
    <t>05,04,</t>
  </si>
  <si>
    <t>12,04,</t>
  </si>
  <si>
    <t>17,04,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</si>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</sst>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4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05.04.2024 - 12.04.2024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12,04,</v>
          </cell>
          <cell r="M5" t="str">
            <v>15,04,</v>
          </cell>
          <cell r="N5" t="str">
            <v>16,04,</v>
          </cell>
          <cell r="S5" t="str">
            <v>17,04-м</v>
          </cell>
          <cell r="U5" t="str">
            <v>17,04-2</v>
          </cell>
          <cell r="V5" t="str">
            <v>18,04,</v>
          </cell>
          <cell r="X5" t="str">
            <v>19,04,</v>
          </cell>
          <cell r="AE5" t="str">
            <v>22,03,</v>
          </cell>
          <cell r="AF5" t="str">
            <v>29,03,</v>
          </cell>
          <cell r="AG5" t="str">
            <v>05,04,</v>
          </cell>
          <cell r="AH5" t="str">
            <v>12,04,</v>
          </cell>
        </row>
        <row r="6">
          <cell r="E6">
            <v>158182.26200000002</v>
          </cell>
          <cell r="F6">
            <v>38833.195</v>
          </cell>
          <cell r="J6">
            <v>157732.47500000006</v>
          </cell>
          <cell r="K6">
            <v>449.78699999999901</v>
          </cell>
          <cell r="L6">
            <v>28560</v>
          </cell>
          <cell r="M6">
            <v>25210</v>
          </cell>
          <cell r="N6">
            <v>30860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3600</v>
          </cell>
          <cell r="T6">
            <v>0</v>
          </cell>
          <cell r="U6">
            <v>30820</v>
          </cell>
          <cell r="V6">
            <v>7600</v>
          </cell>
          <cell r="W6">
            <v>22610.301799999994</v>
          </cell>
          <cell r="X6">
            <v>31360</v>
          </cell>
          <cell r="AA6">
            <v>2988.4300000000003</v>
          </cell>
          <cell r="AB6">
            <v>0</v>
          </cell>
          <cell r="AC6">
            <v>31520.323</v>
          </cell>
          <cell r="AD6">
            <v>10622</v>
          </cell>
          <cell r="AE6">
            <v>21103.712000000007</v>
          </cell>
          <cell r="AF6">
            <v>21033.070800000009</v>
          </cell>
          <cell r="AG6">
            <v>22517.073800000009</v>
          </cell>
          <cell r="AH6">
            <v>23608.846000000012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17.724</v>
          </cell>
          <cell r="D7">
            <v>137.751</v>
          </cell>
          <cell r="E7">
            <v>43.277000000000001</v>
          </cell>
          <cell r="F7">
            <v>33.134</v>
          </cell>
          <cell r="G7" t="str">
            <v>н</v>
          </cell>
          <cell r="H7">
            <v>1</v>
          </cell>
          <cell r="I7">
            <v>45</v>
          </cell>
          <cell r="J7">
            <v>46.801000000000002</v>
          </cell>
          <cell r="K7">
            <v>-3.5240000000000009</v>
          </cell>
          <cell r="L7">
            <v>20</v>
          </cell>
          <cell r="M7">
            <v>0</v>
          </cell>
          <cell r="N7">
            <v>0</v>
          </cell>
          <cell r="U7">
            <v>20</v>
          </cell>
          <cell r="W7">
            <v>8.6554000000000002</v>
          </cell>
          <cell r="X7">
            <v>10</v>
          </cell>
          <cell r="Y7">
            <v>9.6048709476165168</v>
          </cell>
          <cell r="Z7">
            <v>3.8281304156942486</v>
          </cell>
          <cell r="AA7">
            <v>0</v>
          </cell>
          <cell r="AC7">
            <v>0</v>
          </cell>
          <cell r="AD7">
            <v>0</v>
          </cell>
          <cell r="AE7">
            <v>11.354000000000001</v>
          </cell>
          <cell r="AF7">
            <v>9.8013999999999992</v>
          </cell>
          <cell r="AG7">
            <v>10.101000000000001</v>
          </cell>
          <cell r="AH7">
            <v>12.974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378.65300000000002</v>
          </cell>
          <cell r="D8">
            <v>2118.2339999999999</v>
          </cell>
          <cell r="E8">
            <v>638.28399999999999</v>
          </cell>
          <cell r="F8">
            <v>212.535</v>
          </cell>
          <cell r="G8" t="str">
            <v>н</v>
          </cell>
          <cell r="H8">
            <v>1</v>
          </cell>
          <cell r="I8">
            <v>45</v>
          </cell>
          <cell r="J8">
            <v>658.65300000000002</v>
          </cell>
          <cell r="K8">
            <v>-20.369000000000028</v>
          </cell>
          <cell r="L8">
            <v>150</v>
          </cell>
          <cell r="M8">
            <v>200</v>
          </cell>
          <cell r="N8">
            <v>150</v>
          </cell>
          <cell r="U8">
            <v>200</v>
          </cell>
          <cell r="W8">
            <v>106.2076</v>
          </cell>
          <cell r="X8">
            <v>100</v>
          </cell>
          <cell r="Y8">
            <v>9.5335456219705552</v>
          </cell>
          <cell r="Z8">
            <v>2.0011279795419536</v>
          </cell>
          <cell r="AA8">
            <v>0</v>
          </cell>
          <cell r="AC8">
            <v>107.246</v>
          </cell>
          <cell r="AD8">
            <v>0</v>
          </cell>
          <cell r="AE8">
            <v>80.465799999999987</v>
          </cell>
          <cell r="AF8">
            <v>77.996600000000001</v>
          </cell>
          <cell r="AG8">
            <v>113.6632</v>
          </cell>
          <cell r="AH8">
            <v>138.761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132.26499999999999</v>
          </cell>
          <cell r="D9">
            <v>1645.567</v>
          </cell>
          <cell r="E9">
            <v>848.95399999999995</v>
          </cell>
          <cell r="F9">
            <v>83.536000000000001</v>
          </cell>
          <cell r="G9" t="str">
            <v>ябл</v>
          </cell>
          <cell r="H9">
            <v>1</v>
          </cell>
          <cell r="I9">
            <v>45</v>
          </cell>
          <cell r="J9">
            <v>857.89400000000001</v>
          </cell>
          <cell r="K9">
            <v>-8.9400000000000546</v>
          </cell>
          <cell r="L9">
            <v>140</v>
          </cell>
          <cell r="M9">
            <v>90</v>
          </cell>
          <cell r="N9">
            <v>160</v>
          </cell>
          <cell r="U9">
            <v>200</v>
          </cell>
          <cell r="W9">
            <v>98.1648</v>
          </cell>
          <cell r="X9">
            <v>190</v>
          </cell>
          <cell r="Y9">
            <v>8.7967988525418495</v>
          </cell>
          <cell r="Z9">
            <v>0.85097713233256733</v>
          </cell>
          <cell r="AA9">
            <v>103.416</v>
          </cell>
          <cell r="AC9">
            <v>254.714</v>
          </cell>
          <cell r="AD9">
            <v>0</v>
          </cell>
          <cell r="AE9">
            <v>79.196399999999997</v>
          </cell>
          <cell r="AF9">
            <v>85.59</v>
          </cell>
          <cell r="AG9">
            <v>91.53</v>
          </cell>
          <cell r="AH9">
            <v>131.07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167.81</v>
          </cell>
          <cell r="D10">
            <v>2724.8670000000002</v>
          </cell>
          <cell r="E10">
            <v>2105.3049999999998</v>
          </cell>
          <cell r="F10">
            <v>305.52300000000002</v>
          </cell>
          <cell r="G10" t="str">
            <v>н</v>
          </cell>
          <cell r="H10">
            <v>1</v>
          </cell>
          <cell r="I10">
            <v>45</v>
          </cell>
          <cell r="J10">
            <v>2087.7800000000002</v>
          </cell>
          <cell r="K10">
            <v>17.524999999999636</v>
          </cell>
          <cell r="L10">
            <v>400</v>
          </cell>
          <cell r="M10">
            <v>500</v>
          </cell>
          <cell r="N10">
            <v>360</v>
          </cell>
          <cell r="U10">
            <v>700</v>
          </cell>
          <cell r="W10">
            <v>323.84619999999995</v>
          </cell>
          <cell r="X10">
            <v>600</v>
          </cell>
          <cell r="Y10">
            <v>8.848407052483557</v>
          </cell>
          <cell r="Z10">
            <v>0.94342005556958852</v>
          </cell>
          <cell r="AA10">
            <v>0</v>
          </cell>
          <cell r="AC10">
            <v>486.07400000000001</v>
          </cell>
          <cell r="AD10">
            <v>0</v>
          </cell>
          <cell r="AE10">
            <v>254.72659999999996</v>
          </cell>
          <cell r="AF10">
            <v>282.88200000000001</v>
          </cell>
          <cell r="AG10">
            <v>290.47560000000004</v>
          </cell>
          <cell r="AH10">
            <v>462.48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38.901000000000003</v>
          </cell>
          <cell r="D11">
            <v>514.36699999999996</v>
          </cell>
          <cell r="E11">
            <v>271.85599999999999</v>
          </cell>
          <cell r="F11">
            <v>30.251000000000001</v>
          </cell>
          <cell r="G11">
            <v>0</v>
          </cell>
          <cell r="H11">
            <v>1</v>
          </cell>
          <cell r="I11">
            <v>40</v>
          </cell>
          <cell r="J11">
            <v>282.26100000000002</v>
          </cell>
          <cell r="K11">
            <v>-10.40500000000003</v>
          </cell>
          <cell r="L11">
            <v>50</v>
          </cell>
          <cell r="M11">
            <v>110</v>
          </cell>
          <cell r="N11">
            <v>50</v>
          </cell>
          <cell r="U11">
            <v>40</v>
          </cell>
          <cell r="W11">
            <v>40.814599999999999</v>
          </cell>
          <cell r="X11">
            <v>80</v>
          </cell>
          <cell r="Y11">
            <v>8.8265228619170593</v>
          </cell>
          <cell r="Z11">
            <v>0.74118085195003758</v>
          </cell>
          <cell r="AA11">
            <v>0</v>
          </cell>
          <cell r="AC11">
            <v>67.783000000000001</v>
          </cell>
          <cell r="AD11">
            <v>0</v>
          </cell>
          <cell r="AE11">
            <v>27.806999999999999</v>
          </cell>
          <cell r="AF11">
            <v>28.993200000000002</v>
          </cell>
          <cell r="AG11">
            <v>32.118999999999993</v>
          </cell>
          <cell r="AH11">
            <v>32.174999999999997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31</v>
          </cell>
          <cell r="D12">
            <v>618</v>
          </cell>
          <cell r="E12">
            <v>247</v>
          </cell>
          <cell r="F12">
            <v>42</v>
          </cell>
          <cell r="G12">
            <v>0</v>
          </cell>
          <cell r="H12">
            <v>0.5</v>
          </cell>
          <cell r="I12">
            <v>45</v>
          </cell>
          <cell r="J12">
            <v>255</v>
          </cell>
          <cell r="K12">
            <v>-8</v>
          </cell>
          <cell r="L12">
            <v>40</v>
          </cell>
          <cell r="M12">
            <v>20</v>
          </cell>
          <cell r="N12">
            <v>40</v>
          </cell>
          <cell r="U12">
            <v>70</v>
          </cell>
          <cell r="W12">
            <v>30.2</v>
          </cell>
          <cell r="X12">
            <v>60</v>
          </cell>
          <cell r="Y12">
            <v>9.0066225165562912</v>
          </cell>
          <cell r="Z12">
            <v>1.3907284768211921</v>
          </cell>
          <cell r="AA12">
            <v>0</v>
          </cell>
          <cell r="AC12">
            <v>96</v>
          </cell>
          <cell r="AD12">
            <v>0</v>
          </cell>
          <cell r="AE12">
            <v>31.6</v>
          </cell>
          <cell r="AF12">
            <v>29.2</v>
          </cell>
          <cell r="AG12">
            <v>28.2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236</v>
          </cell>
          <cell r="D13">
            <v>3356</v>
          </cell>
          <cell r="E13">
            <v>2501</v>
          </cell>
          <cell r="F13">
            <v>518</v>
          </cell>
          <cell r="G13" t="str">
            <v>ябл</v>
          </cell>
          <cell r="H13">
            <v>0.4</v>
          </cell>
          <cell r="I13">
            <v>45</v>
          </cell>
          <cell r="J13">
            <v>2534</v>
          </cell>
          <cell r="K13">
            <v>-33</v>
          </cell>
          <cell r="L13">
            <v>400</v>
          </cell>
          <cell r="M13">
            <v>400</v>
          </cell>
          <cell r="N13">
            <v>300</v>
          </cell>
          <cell r="U13">
            <v>260</v>
          </cell>
          <cell r="W13">
            <v>268.2</v>
          </cell>
          <cell r="X13">
            <v>500</v>
          </cell>
          <cell r="Y13">
            <v>8.8665175242356451</v>
          </cell>
          <cell r="Z13">
            <v>1.9313944817300523</v>
          </cell>
          <cell r="AA13">
            <v>0</v>
          </cell>
          <cell r="AC13">
            <v>500</v>
          </cell>
          <cell r="AD13">
            <v>660</v>
          </cell>
          <cell r="AE13">
            <v>253.8</v>
          </cell>
          <cell r="AF13">
            <v>252.4</v>
          </cell>
          <cell r="AG13">
            <v>282.39999999999998</v>
          </cell>
          <cell r="AH13">
            <v>335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767</v>
          </cell>
          <cell r="D14">
            <v>4852</v>
          </cell>
          <cell r="E14">
            <v>3197</v>
          </cell>
          <cell r="F14">
            <v>1788</v>
          </cell>
          <cell r="G14">
            <v>0</v>
          </cell>
          <cell r="H14">
            <v>0.45</v>
          </cell>
          <cell r="I14">
            <v>45</v>
          </cell>
          <cell r="J14">
            <v>3225</v>
          </cell>
          <cell r="K14">
            <v>-28</v>
          </cell>
          <cell r="L14">
            <v>800</v>
          </cell>
          <cell r="M14">
            <v>0</v>
          </cell>
          <cell r="N14">
            <v>0</v>
          </cell>
          <cell r="U14">
            <v>200</v>
          </cell>
          <cell r="W14">
            <v>401.8</v>
          </cell>
          <cell r="X14">
            <v>800</v>
          </cell>
          <cell r="Y14">
            <v>8.9298158287705327</v>
          </cell>
          <cell r="Z14">
            <v>4.449975111996018</v>
          </cell>
          <cell r="AA14">
            <v>0</v>
          </cell>
          <cell r="AC14">
            <v>252</v>
          </cell>
          <cell r="AD14">
            <v>936</v>
          </cell>
          <cell r="AE14">
            <v>676</v>
          </cell>
          <cell r="AF14">
            <v>664.8</v>
          </cell>
          <cell r="AG14">
            <v>579.6</v>
          </cell>
          <cell r="AH14">
            <v>393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366</v>
          </cell>
          <cell r="D15">
            <v>6897</v>
          </cell>
          <cell r="E15">
            <v>5139</v>
          </cell>
          <cell r="F15">
            <v>817</v>
          </cell>
          <cell r="G15">
            <v>0</v>
          </cell>
          <cell r="H15">
            <v>0.45</v>
          </cell>
          <cell r="I15">
            <v>45</v>
          </cell>
          <cell r="J15">
            <v>5198</v>
          </cell>
          <cell r="K15">
            <v>-59</v>
          </cell>
          <cell r="L15">
            <v>1100</v>
          </cell>
          <cell r="M15">
            <v>1500</v>
          </cell>
          <cell r="N15">
            <v>1200</v>
          </cell>
          <cell r="U15">
            <v>1500</v>
          </cell>
          <cell r="W15">
            <v>877.8</v>
          </cell>
          <cell r="X15">
            <v>1500</v>
          </cell>
          <cell r="Y15">
            <v>8.677375256322625</v>
          </cell>
          <cell r="Z15">
            <v>0.93073593073593075</v>
          </cell>
          <cell r="AA15">
            <v>0</v>
          </cell>
          <cell r="AC15">
            <v>258</v>
          </cell>
          <cell r="AD15">
            <v>492</v>
          </cell>
          <cell r="AE15">
            <v>569.4</v>
          </cell>
          <cell r="AF15">
            <v>521.6</v>
          </cell>
          <cell r="AG15">
            <v>792.2</v>
          </cell>
          <cell r="AH15">
            <v>1116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</v>
          </cell>
          <cell r="D16">
            <v>655</v>
          </cell>
          <cell r="E16">
            <v>300</v>
          </cell>
          <cell r="F16">
            <v>56</v>
          </cell>
          <cell r="G16">
            <v>0</v>
          </cell>
          <cell r="H16">
            <v>0.5</v>
          </cell>
          <cell r="I16">
            <v>40</v>
          </cell>
          <cell r="J16">
            <v>345</v>
          </cell>
          <cell r="K16">
            <v>-45</v>
          </cell>
          <cell r="L16">
            <v>50</v>
          </cell>
          <cell r="M16">
            <v>30</v>
          </cell>
          <cell r="N16">
            <v>30</v>
          </cell>
          <cell r="U16">
            <v>90</v>
          </cell>
          <cell r="W16">
            <v>37.200000000000003</v>
          </cell>
          <cell r="X16">
            <v>70</v>
          </cell>
          <cell r="Y16">
            <v>8.763440860215054</v>
          </cell>
          <cell r="Z16">
            <v>1.5053763440860215</v>
          </cell>
          <cell r="AA16">
            <v>0</v>
          </cell>
          <cell r="AC16">
            <v>114</v>
          </cell>
          <cell r="AD16">
            <v>0</v>
          </cell>
          <cell r="AE16">
            <v>36.4</v>
          </cell>
          <cell r="AF16">
            <v>29.2</v>
          </cell>
          <cell r="AG16">
            <v>36</v>
          </cell>
          <cell r="AH16">
            <v>37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170</v>
          </cell>
          <cell r="E17">
            <v>74</v>
          </cell>
          <cell r="F17">
            <v>46</v>
          </cell>
          <cell r="G17">
            <v>0</v>
          </cell>
          <cell r="H17">
            <v>0.4</v>
          </cell>
          <cell r="I17">
            <v>50</v>
          </cell>
          <cell r="J17">
            <v>86</v>
          </cell>
          <cell r="K17">
            <v>-12</v>
          </cell>
          <cell r="L17">
            <v>20</v>
          </cell>
          <cell r="M17">
            <v>0</v>
          </cell>
          <cell r="N17">
            <v>0</v>
          </cell>
          <cell r="U17">
            <v>40</v>
          </cell>
          <cell r="W17">
            <v>14.8</v>
          </cell>
          <cell r="X17">
            <v>30</v>
          </cell>
          <cell r="Y17">
            <v>9.1891891891891895</v>
          </cell>
          <cell r="Z17">
            <v>3.1081081081081079</v>
          </cell>
          <cell r="AA17">
            <v>0</v>
          </cell>
          <cell r="AC17">
            <v>0</v>
          </cell>
          <cell r="AD17">
            <v>0</v>
          </cell>
          <cell r="AE17">
            <v>17.399999999999999</v>
          </cell>
          <cell r="AF17">
            <v>15.8</v>
          </cell>
          <cell r="AG17">
            <v>16.399999999999999</v>
          </cell>
          <cell r="AH17">
            <v>24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42</v>
          </cell>
          <cell r="D18">
            <v>473</v>
          </cell>
          <cell r="E18">
            <v>145</v>
          </cell>
          <cell r="F18">
            <v>189</v>
          </cell>
          <cell r="G18">
            <v>0</v>
          </cell>
          <cell r="H18">
            <v>0.17</v>
          </cell>
          <cell r="I18">
            <v>180</v>
          </cell>
          <cell r="J18">
            <v>147</v>
          </cell>
          <cell r="K18">
            <v>-2</v>
          </cell>
          <cell r="L18">
            <v>0</v>
          </cell>
          <cell r="M18">
            <v>0</v>
          </cell>
          <cell r="N18">
            <v>150</v>
          </cell>
          <cell r="W18">
            <v>29</v>
          </cell>
          <cell r="Y18">
            <v>11.689655172413794</v>
          </cell>
          <cell r="Z18">
            <v>6.5172413793103452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20.8</v>
          </cell>
          <cell r="AG18">
            <v>33.799999999999997</v>
          </cell>
          <cell r="AH18">
            <v>25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10</v>
          </cell>
          <cell r="D19">
            <v>1166</v>
          </cell>
          <cell r="E19">
            <v>74</v>
          </cell>
          <cell r="F19">
            <v>106</v>
          </cell>
          <cell r="G19">
            <v>0</v>
          </cell>
          <cell r="H19">
            <v>0.45</v>
          </cell>
          <cell r="I19">
            <v>45</v>
          </cell>
          <cell r="J19">
            <v>86</v>
          </cell>
          <cell r="K19">
            <v>-12</v>
          </cell>
          <cell r="L19">
            <v>40</v>
          </cell>
          <cell r="M19">
            <v>0</v>
          </cell>
          <cell r="N19">
            <v>0</v>
          </cell>
          <cell r="W19">
            <v>14.8</v>
          </cell>
          <cell r="Y19">
            <v>9.8648648648648649</v>
          </cell>
          <cell r="Z19">
            <v>7.1621621621621614</v>
          </cell>
          <cell r="AA19">
            <v>0</v>
          </cell>
          <cell r="AC19">
            <v>0</v>
          </cell>
          <cell r="AD19">
            <v>0</v>
          </cell>
          <cell r="AE19">
            <v>38.6</v>
          </cell>
          <cell r="AF19">
            <v>44.6</v>
          </cell>
          <cell r="AG19">
            <v>27.2</v>
          </cell>
          <cell r="AH19">
            <v>14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917</v>
          </cell>
          <cell r="D20">
            <v>1025</v>
          </cell>
          <cell r="E20">
            <v>758</v>
          </cell>
          <cell r="F20">
            <v>223</v>
          </cell>
          <cell r="G20">
            <v>0</v>
          </cell>
          <cell r="H20">
            <v>0.5</v>
          </cell>
          <cell r="I20">
            <v>60</v>
          </cell>
          <cell r="J20">
            <v>331</v>
          </cell>
          <cell r="K20">
            <v>427</v>
          </cell>
          <cell r="L20">
            <v>180</v>
          </cell>
          <cell r="M20">
            <v>100</v>
          </cell>
          <cell r="N20">
            <v>200</v>
          </cell>
          <cell r="U20">
            <v>220</v>
          </cell>
          <cell r="W20">
            <v>131.6</v>
          </cell>
          <cell r="X20">
            <v>250</v>
          </cell>
          <cell r="Y20">
            <v>8.9133738601823715</v>
          </cell>
          <cell r="Z20">
            <v>1.6945288753799392</v>
          </cell>
          <cell r="AA20">
            <v>0</v>
          </cell>
          <cell r="AC20">
            <v>100</v>
          </cell>
          <cell r="AD20">
            <v>0</v>
          </cell>
          <cell r="AE20">
            <v>117.8</v>
          </cell>
          <cell r="AF20">
            <v>116.8</v>
          </cell>
          <cell r="AG20">
            <v>124</v>
          </cell>
          <cell r="AH20">
            <v>68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</v>
          </cell>
          <cell r="D21">
            <v>886</v>
          </cell>
          <cell r="E21">
            <v>255</v>
          </cell>
          <cell r="F21">
            <v>100</v>
          </cell>
          <cell r="G21">
            <v>0</v>
          </cell>
          <cell r="H21">
            <v>0.3</v>
          </cell>
          <cell r="I21">
            <v>40</v>
          </cell>
          <cell r="J21">
            <v>279</v>
          </cell>
          <cell r="K21">
            <v>-24</v>
          </cell>
          <cell r="L21">
            <v>70</v>
          </cell>
          <cell r="M21">
            <v>0</v>
          </cell>
          <cell r="N21">
            <v>60</v>
          </cell>
          <cell r="U21">
            <v>90</v>
          </cell>
          <cell r="W21">
            <v>46.2</v>
          </cell>
          <cell r="X21">
            <v>90</v>
          </cell>
          <cell r="Y21">
            <v>8.8744588744588739</v>
          </cell>
          <cell r="Z21">
            <v>2.1645021645021645</v>
          </cell>
          <cell r="AA21">
            <v>0</v>
          </cell>
          <cell r="AC21">
            <v>24</v>
          </cell>
          <cell r="AD21">
            <v>0</v>
          </cell>
          <cell r="AE21">
            <v>50.2</v>
          </cell>
          <cell r="AF21">
            <v>42</v>
          </cell>
          <cell r="AG21">
            <v>49.4</v>
          </cell>
          <cell r="AH21">
            <v>44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-1</v>
          </cell>
          <cell r="D22">
            <v>229</v>
          </cell>
          <cell r="E22">
            <v>76</v>
          </cell>
          <cell r="F22">
            <v>106</v>
          </cell>
          <cell r="G22">
            <v>0</v>
          </cell>
          <cell r="H22">
            <v>0.5</v>
          </cell>
          <cell r="I22">
            <v>60</v>
          </cell>
          <cell r="J22">
            <v>79</v>
          </cell>
          <cell r="K22">
            <v>-3</v>
          </cell>
          <cell r="L22">
            <v>20</v>
          </cell>
          <cell r="M22">
            <v>0</v>
          </cell>
          <cell r="N22">
            <v>0</v>
          </cell>
          <cell r="W22">
            <v>15.2</v>
          </cell>
          <cell r="X22">
            <v>20</v>
          </cell>
          <cell r="Y22">
            <v>9.6052631578947381</v>
          </cell>
          <cell r="Z22">
            <v>6.9736842105263159</v>
          </cell>
          <cell r="AA22">
            <v>0</v>
          </cell>
          <cell r="AC22">
            <v>0</v>
          </cell>
          <cell r="AD22">
            <v>0</v>
          </cell>
          <cell r="AE22">
            <v>14.2</v>
          </cell>
          <cell r="AF22">
            <v>11.2</v>
          </cell>
          <cell r="AG22">
            <v>18.2</v>
          </cell>
          <cell r="AH22">
            <v>22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1458</v>
          </cell>
          <cell r="D23">
            <v>1027</v>
          </cell>
          <cell r="E23">
            <v>1162</v>
          </cell>
          <cell r="F23">
            <v>753</v>
          </cell>
          <cell r="G23">
            <v>0</v>
          </cell>
          <cell r="H23">
            <v>0.17</v>
          </cell>
          <cell r="I23">
            <v>180</v>
          </cell>
          <cell r="J23">
            <v>1178</v>
          </cell>
          <cell r="K23">
            <v>-16</v>
          </cell>
          <cell r="L23">
            <v>300</v>
          </cell>
          <cell r="M23">
            <v>500</v>
          </cell>
          <cell r="N23">
            <v>1000</v>
          </cell>
          <cell r="W23">
            <v>187.4</v>
          </cell>
          <cell r="Y23">
            <v>13.623265741728922</v>
          </cell>
          <cell r="Z23">
            <v>4.0181430096051223</v>
          </cell>
          <cell r="AA23">
            <v>0</v>
          </cell>
          <cell r="AC23">
            <v>225</v>
          </cell>
          <cell r="AD23">
            <v>0</v>
          </cell>
          <cell r="AE23">
            <v>191</v>
          </cell>
          <cell r="AF23">
            <v>170.2</v>
          </cell>
          <cell r="AG23">
            <v>227.6</v>
          </cell>
          <cell r="AH23">
            <v>153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18</v>
          </cell>
          <cell r="D24">
            <v>1177</v>
          </cell>
          <cell r="E24">
            <v>324</v>
          </cell>
          <cell r="F24">
            <v>140</v>
          </cell>
          <cell r="G24">
            <v>0</v>
          </cell>
          <cell r="H24">
            <v>0.38</v>
          </cell>
          <cell r="I24">
            <v>40</v>
          </cell>
          <cell r="J24">
            <v>358</v>
          </cell>
          <cell r="K24">
            <v>-34</v>
          </cell>
          <cell r="L24">
            <v>70</v>
          </cell>
          <cell r="M24">
            <v>0</v>
          </cell>
          <cell r="N24">
            <v>60</v>
          </cell>
          <cell r="U24">
            <v>40</v>
          </cell>
          <cell r="W24">
            <v>44.4</v>
          </cell>
          <cell r="X24">
            <v>90</v>
          </cell>
          <cell r="Y24">
            <v>9.0090090090090094</v>
          </cell>
          <cell r="Z24">
            <v>3.1531531531531534</v>
          </cell>
          <cell r="AA24">
            <v>0</v>
          </cell>
          <cell r="AC24">
            <v>102</v>
          </cell>
          <cell r="AD24">
            <v>0</v>
          </cell>
          <cell r="AE24">
            <v>40.200000000000003</v>
          </cell>
          <cell r="AF24">
            <v>38.799999999999997</v>
          </cell>
          <cell r="AG24">
            <v>50.4</v>
          </cell>
          <cell r="AH24">
            <v>36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84.2</v>
          </cell>
          <cell r="D25">
            <v>4600.8</v>
          </cell>
          <cell r="E25">
            <v>1186</v>
          </cell>
          <cell r="F25">
            <v>400</v>
          </cell>
          <cell r="G25">
            <v>0</v>
          </cell>
          <cell r="H25">
            <v>0.35</v>
          </cell>
          <cell r="I25">
            <v>45</v>
          </cell>
          <cell r="J25">
            <v>1253</v>
          </cell>
          <cell r="K25">
            <v>-67</v>
          </cell>
          <cell r="L25">
            <v>200</v>
          </cell>
          <cell r="M25">
            <v>250</v>
          </cell>
          <cell r="N25">
            <v>200</v>
          </cell>
          <cell r="U25">
            <v>450</v>
          </cell>
          <cell r="W25">
            <v>210.8</v>
          </cell>
          <cell r="X25">
            <v>400</v>
          </cell>
          <cell r="Y25">
            <v>9.0132827324478182</v>
          </cell>
          <cell r="Z25">
            <v>1.8975332068311195</v>
          </cell>
          <cell r="AA25">
            <v>0</v>
          </cell>
          <cell r="AC25">
            <v>132</v>
          </cell>
          <cell r="AD25">
            <v>0</v>
          </cell>
          <cell r="AE25">
            <v>188.6</v>
          </cell>
          <cell r="AF25">
            <v>160.19999999999999</v>
          </cell>
          <cell r="AG25">
            <v>177.35999999999999</v>
          </cell>
          <cell r="AH25">
            <v>256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142</v>
          </cell>
          <cell r="D26">
            <v>1661</v>
          </cell>
          <cell r="E26">
            <v>264</v>
          </cell>
          <cell r="F26">
            <v>36</v>
          </cell>
          <cell r="G26" t="str">
            <v>н</v>
          </cell>
          <cell r="H26">
            <v>0.35</v>
          </cell>
          <cell r="I26">
            <v>45</v>
          </cell>
          <cell r="J26">
            <v>279</v>
          </cell>
          <cell r="K26">
            <v>-15</v>
          </cell>
          <cell r="L26">
            <v>40</v>
          </cell>
          <cell r="M26">
            <v>100</v>
          </cell>
          <cell r="N26">
            <v>50</v>
          </cell>
          <cell r="U26">
            <v>60</v>
          </cell>
          <cell r="W26">
            <v>40.799999999999997</v>
          </cell>
          <cell r="X26">
            <v>80</v>
          </cell>
          <cell r="Y26">
            <v>8.9705882352941178</v>
          </cell>
          <cell r="Z26">
            <v>0.88235294117647067</v>
          </cell>
          <cell r="AA26">
            <v>0</v>
          </cell>
          <cell r="AC26">
            <v>0</v>
          </cell>
          <cell r="AD26">
            <v>60</v>
          </cell>
          <cell r="AE26">
            <v>46.4</v>
          </cell>
          <cell r="AF26">
            <v>47.4</v>
          </cell>
          <cell r="AG26">
            <v>35</v>
          </cell>
          <cell r="AH26">
            <v>36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166</v>
          </cell>
          <cell r="D27">
            <v>2712</v>
          </cell>
          <cell r="E27">
            <v>446</v>
          </cell>
          <cell r="F27">
            <v>179</v>
          </cell>
          <cell r="G27">
            <v>0</v>
          </cell>
          <cell r="H27">
            <v>0.35</v>
          </cell>
          <cell r="I27">
            <v>45</v>
          </cell>
          <cell r="J27">
            <v>465</v>
          </cell>
          <cell r="K27">
            <v>-19</v>
          </cell>
          <cell r="L27">
            <v>100</v>
          </cell>
          <cell r="M27">
            <v>0</v>
          </cell>
          <cell r="N27">
            <v>60</v>
          </cell>
          <cell r="U27">
            <v>60</v>
          </cell>
          <cell r="W27">
            <v>56.8</v>
          </cell>
          <cell r="X27">
            <v>100</v>
          </cell>
          <cell r="Y27">
            <v>8.785211267605634</v>
          </cell>
          <cell r="Z27">
            <v>3.1514084507042255</v>
          </cell>
          <cell r="AA27">
            <v>0</v>
          </cell>
          <cell r="AC27">
            <v>162</v>
          </cell>
          <cell r="AD27">
            <v>0</v>
          </cell>
          <cell r="AE27">
            <v>111.2</v>
          </cell>
          <cell r="AF27">
            <v>91.8</v>
          </cell>
          <cell r="AG27">
            <v>85</v>
          </cell>
          <cell r="AH27">
            <v>41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157</v>
          </cell>
          <cell r="D28">
            <v>2640</v>
          </cell>
          <cell r="E28">
            <v>1037</v>
          </cell>
          <cell r="F28">
            <v>324</v>
          </cell>
          <cell r="G28">
            <v>0</v>
          </cell>
          <cell r="H28">
            <v>0.35</v>
          </cell>
          <cell r="I28">
            <v>45</v>
          </cell>
          <cell r="J28">
            <v>1149</v>
          </cell>
          <cell r="K28">
            <v>-112</v>
          </cell>
          <cell r="L28">
            <v>200</v>
          </cell>
          <cell r="M28">
            <v>250</v>
          </cell>
          <cell r="N28">
            <v>250</v>
          </cell>
          <cell r="U28">
            <v>350</v>
          </cell>
          <cell r="W28">
            <v>181</v>
          </cell>
          <cell r="X28">
            <v>250</v>
          </cell>
          <cell r="Y28">
            <v>8.9723756906077341</v>
          </cell>
          <cell r="Z28">
            <v>1.7900552486187846</v>
          </cell>
          <cell r="AA28">
            <v>0</v>
          </cell>
          <cell r="AC28">
            <v>132</v>
          </cell>
          <cell r="AD28">
            <v>0</v>
          </cell>
          <cell r="AE28">
            <v>155</v>
          </cell>
          <cell r="AF28">
            <v>138</v>
          </cell>
          <cell r="AG28">
            <v>166.8</v>
          </cell>
          <cell r="AH28">
            <v>156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94.102999999999994</v>
          </cell>
          <cell r="D29">
            <v>1236.9290000000001</v>
          </cell>
          <cell r="E29">
            <v>806.03800000000001</v>
          </cell>
          <cell r="F29">
            <v>180.31700000000001</v>
          </cell>
          <cell r="G29">
            <v>0</v>
          </cell>
          <cell r="H29">
            <v>1</v>
          </cell>
          <cell r="I29">
            <v>50</v>
          </cell>
          <cell r="J29">
            <v>810.07100000000003</v>
          </cell>
          <cell r="K29">
            <v>-4.0330000000000155</v>
          </cell>
          <cell r="L29">
            <v>130</v>
          </cell>
          <cell r="M29">
            <v>50</v>
          </cell>
          <cell r="N29">
            <v>100</v>
          </cell>
          <cell r="U29">
            <v>150</v>
          </cell>
          <cell r="W29">
            <v>88.3536</v>
          </cell>
          <cell r="X29">
            <v>180</v>
          </cell>
          <cell r="Y29">
            <v>8.944932634323898</v>
          </cell>
          <cell r="Z29">
            <v>2.0408562865576503</v>
          </cell>
          <cell r="AA29">
            <v>254.03</v>
          </cell>
          <cell r="AC29">
            <v>110.24</v>
          </cell>
          <cell r="AD29">
            <v>0</v>
          </cell>
          <cell r="AE29">
            <v>77.06519999999999</v>
          </cell>
          <cell r="AF29">
            <v>86.941400000000002</v>
          </cell>
          <cell r="AG29">
            <v>85.873199999999997</v>
          </cell>
          <cell r="AH29">
            <v>106.488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1290.4860000000001</v>
          </cell>
          <cell r="D30">
            <v>15315.376</v>
          </cell>
          <cell r="E30">
            <v>8015.67</v>
          </cell>
          <cell r="F30">
            <v>2287.0909999999999</v>
          </cell>
          <cell r="G30">
            <v>0</v>
          </cell>
          <cell r="H30">
            <v>1</v>
          </cell>
          <cell r="I30">
            <v>50</v>
          </cell>
          <cell r="J30">
            <v>8201.1910000000007</v>
          </cell>
          <cell r="K30">
            <v>-185.52100000000064</v>
          </cell>
          <cell r="L30">
            <v>1300</v>
          </cell>
          <cell r="M30">
            <v>1200</v>
          </cell>
          <cell r="N30">
            <v>1100</v>
          </cell>
          <cell r="S30">
            <v>1200</v>
          </cell>
          <cell r="U30">
            <v>800</v>
          </cell>
          <cell r="V30">
            <v>1500</v>
          </cell>
          <cell r="W30">
            <v>1106.5178000000001</v>
          </cell>
          <cell r="X30">
            <v>500</v>
          </cell>
          <cell r="Y30">
            <v>8.9353203355608013</v>
          </cell>
          <cell r="Z30">
            <v>2.066926532948679</v>
          </cell>
          <cell r="AA30">
            <v>0</v>
          </cell>
          <cell r="AC30">
            <v>2483.0810000000001</v>
          </cell>
          <cell r="AD30">
            <v>0</v>
          </cell>
          <cell r="AE30">
            <v>1093.0262</v>
          </cell>
          <cell r="AF30">
            <v>1124.8902</v>
          </cell>
          <cell r="AG30">
            <v>1145.748</v>
          </cell>
          <cell r="AH30">
            <v>1329.3140000000001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198.107</v>
          </cell>
          <cell r="D31">
            <v>1041.759</v>
          </cell>
          <cell r="E31">
            <v>369.79700000000003</v>
          </cell>
          <cell r="F31">
            <v>93.33</v>
          </cell>
          <cell r="G31">
            <v>0</v>
          </cell>
          <cell r="H31">
            <v>1</v>
          </cell>
          <cell r="I31">
            <v>50</v>
          </cell>
          <cell r="J31">
            <v>370.279</v>
          </cell>
          <cell r="K31">
            <v>-0.4819999999999709</v>
          </cell>
          <cell r="L31">
            <v>90</v>
          </cell>
          <cell r="M31">
            <v>70</v>
          </cell>
          <cell r="N31">
            <v>130</v>
          </cell>
          <cell r="U31">
            <v>60</v>
          </cell>
          <cell r="W31">
            <v>63.3414</v>
          </cell>
          <cell r="X31">
            <v>110</v>
          </cell>
          <cell r="Y31">
            <v>8.7356768243202705</v>
          </cell>
          <cell r="Z31">
            <v>1.4734439087232047</v>
          </cell>
          <cell r="AA31">
            <v>0</v>
          </cell>
          <cell r="AC31">
            <v>53.09</v>
          </cell>
          <cell r="AD31">
            <v>0</v>
          </cell>
          <cell r="AE31">
            <v>63.379999999999995</v>
          </cell>
          <cell r="AF31">
            <v>70.622399999999999</v>
          </cell>
          <cell r="AG31">
            <v>62.244000000000007</v>
          </cell>
          <cell r="AH31">
            <v>49.56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-20.02</v>
          </cell>
          <cell r="D32">
            <v>1338.18</v>
          </cell>
          <cell r="E32">
            <v>1139.4829999999999</v>
          </cell>
          <cell r="F32">
            <v>80.650999999999996</v>
          </cell>
          <cell r="G32">
            <v>0</v>
          </cell>
          <cell r="H32">
            <v>1</v>
          </cell>
          <cell r="I32">
            <v>50</v>
          </cell>
          <cell r="J32">
            <v>1142.1099999999999</v>
          </cell>
          <cell r="K32">
            <v>-2.6269999999999527</v>
          </cell>
          <cell r="L32">
            <v>170</v>
          </cell>
          <cell r="M32">
            <v>0</v>
          </cell>
          <cell r="N32">
            <v>300</v>
          </cell>
          <cell r="U32">
            <v>380</v>
          </cell>
          <cell r="W32">
            <v>132.70859999999999</v>
          </cell>
          <cell r="X32">
            <v>220</v>
          </cell>
          <cell r="Y32">
            <v>8.6705081660118495</v>
          </cell>
          <cell r="Z32">
            <v>0.60773001900404344</v>
          </cell>
          <cell r="AA32">
            <v>0</v>
          </cell>
          <cell r="AC32">
            <v>475.94</v>
          </cell>
          <cell r="AD32">
            <v>0</v>
          </cell>
          <cell r="AE32">
            <v>109.7766</v>
          </cell>
          <cell r="AF32">
            <v>109.07599999999999</v>
          </cell>
          <cell r="AG32">
            <v>109.96020000000001</v>
          </cell>
          <cell r="AH32">
            <v>160.18199999999999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114.54600000000001</v>
          </cell>
          <cell r="D33">
            <v>636.13099999999997</v>
          </cell>
          <cell r="E33">
            <v>364.815</v>
          </cell>
          <cell r="F33">
            <v>151.82499999999999</v>
          </cell>
          <cell r="G33">
            <v>0</v>
          </cell>
          <cell r="H33">
            <v>1</v>
          </cell>
          <cell r="I33">
            <v>60</v>
          </cell>
          <cell r="J33">
            <v>364.73599999999999</v>
          </cell>
          <cell r="K33">
            <v>7.9000000000007731E-2</v>
          </cell>
          <cell r="L33">
            <v>60</v>
          </cell>
          <cell r="M33">
            <v>0</v>
          </cell>
          <cell r="N33">
            <v>70</v>
          </cell>
          <cell r="U33">
            <v>60</v>
          </cell>
          <cell r="W33">
            <v>49.084000000000003</v>
          </cell>
          <cell r="X33">
            <v>90</v>
          </cell>
          <cell r="Y33">
            <v>8.7976733762529538</v>
          </cell>
          <cell r="Z33">
            <v>3.0931668160704096</v>
          </cell>
          <cell r="AA33">
            <v>119.395</v>
          </cell>
          <cell r="AC33">
            <v>0</v>
          </cell>
          <cell r="AD33">
            <v>0</v>
          </cell>
          <cell r="AE33">
            <v>44.308</v>
          </cell>
          <cell r="AF33">
            <v>49.246400000000001</v>
          </cell>
          <cell r="AG33">
            <v>47.782400000000003</v>
          </cell>
          <cell r="AH33">
            <v>55.89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3909.26</v>
          </cell>
          <cell r="D34">
            <v>23396.633000000002</v>
          </cell>
          <cell r="E34">
            <v>11555.26</v>
          </cell>
          <cell r="F34">
            <v>3869.2379999999998</v>
          </cell>
          <cell r="G34">
            <v>0</v>
          </cell>
          <cell r="H34">
            <v>1</v>
          </cell>
          <cell r="I34">
            <v>60</v>
          </cell>
          <cell r="J34">
            <v>11539.052</v>
          </cell>
          <cell r="K34">
            <v>16.208000000000538</v>
          </cell>
          <cell r="L34">
            <v>2600</v>
          </cell>
          <cell r="M34">
            <v>0</v>
          </cell>
          <cell r="N34">
            <v>1900</v>
          </cell>
          <cell r="S34">
            <v>1200</v>
          </cell>
          <cell r="U34">
            <v>1500</v>
          </cell>
          <cell r="V34">
            <v>2600</v>
          </cell>
          <cell r="W34">
            <v>1557.6659999999999</v>
          </cell>
          <cell r="Y34">
            <v>8.7754614917447</v>
          </cell>
          <cell r="Z34">
            <v>2.4839972112121598</v>
          </cell>
          <cell r="AA34">
            <v>0</v>
          </cell>
          <cell r="AC34">
            <v>3766.93</v>
          </cell>
          <cell r="AD34">
            <v>0</v>
          </cell>
          <cell r="AE34">
            <v>1930.4482</v>
          </cell>
          <cell r="AF34">
            <v>1923.7186000000002</v>
          </cell>
          <cell r="AG34">
            <v>1757.8169999999998</v>
          </cell>
          <cell r="AH34">
            <v>1752.5840000000001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46.41</v>
          </cell>
          <cell r="D35">
            <v>149.08000000000001</v>
          </cell>
          <cell r="E35">
            <v>66.888000000000005</v>
          </cell>
          <cell r="F35">
            <v>43.512</v>
          </cell>
          <cell r="G35">
            <v>0</v>
          </cell>
          <cell r="H35">
            <v>1</v>
          </cell>
          <cell r="I35">
            <v>50</v>
          </cell>
          <cell r="J35">
            <v>68.513000000000005</v>
          </cell>
          <cell r="K35">
            <v>-1.625</v>
          </cell>
          <cell r="L35">
            <v>0</v>
          </cell>
          <cell r="M35">
            <v>30</v>
          </cell>
          <cell r="N35">
            <v>0</v>
          </cell>
          <cell r="U35">
            <v>20</v>
          </cell>
          <cell r="W35">
            <v>13.377600000000001</v>
          </cell>
          <cell r="X35">
            <v>20</v>
          </cell>
          <cell r="Y35">
            <v>8.4852290395885657</v>
          </cell>
          <cell r="Z35">
            <v>3.2526013634732687</v>
          </cell>
          <cell r="AA35">
            <v>0</v>
          </cell>
          <cell r="AC35">
            <v>0</v>
          </cell>
          <cell r="AD35">
            <v>0</v>
          </cell>
          <cell r="AE35">
            <v>12.793200000000001</v>
          </cell>
          <cell r="AF35">
            <v>12.84</v>
          </cell>
          <cell r="AG35">
            <v>13.203200000000001</v>
          </cell>
          <cell r="AH35">
            <v>10.568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-6.16</v>
          </cell>
          <cell r="D36">
            <v>941.87</v>
          </cell>
          <cell r="E36">
            <v>716.91399999999999</v>
          </cell>
          <cell r="F36">
            <v>117.07599999999999</v>
          </cell>
          <cell r="G36">
            <v>0</v>
          </cell>
          <cell r="H36">
            <v>1</v>
          </cell>
          <cell r="I36">
            <v>50</v>
          </cell>
          <cell r="J36">
            <v>726.96199999999999</v>
          </cell>
          <cell r="K36">
            <v>-10.048000000000002</v>
          </cell>
          <cell r="L36">
            <v>60</v>
          </cell>
          <cell r="M36">
            <v>0</v>
          </cell>
          <cell r="N36">
            <v>300</v>
          </cell>
          <cell r="U36">
            <v>300</v>
          </cell>
          <cell r="W36">
            <v>111.76479999999999</v>
          </cell>
          <cell r="X36">
            <v>200</v>
          </cell>
          <cell r="Y36">
            <v>8.7422515854723493</v>
          </cell>
          <cell r="Z36">
            <v>1.0475212231400226</v>
          </cell>
          <cell r="AA36">
            <v>0</v>
          </cell>
          <cell r="AC36">
            <v>158.09</v>
          </cell>
          <cell r="AD36">
            <v>0</v>
          </cell>
          <cell r="AE36">
            <v>93.994599999999991</v>
          </cell>
          <cell r="AF36">
            <v>101.1948</v>
          </cell>
          <cell r="AG36">
            <v>89.417600000000007</v>
          </cell>
          <cell r="AH36">
            <v>129.38399999999999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1436.4</v>
          </cell>
          <cell r="D37">
            <v>11565.992</v>
          </cell>
          <cell r="E37">
            <v>7374.3919999999998</v>
          </cell>
          <cell r="F37">
            <v>1604.057</v>
          </cell>
          <cell r="G37">
            <v>0</v>
          </cell>
          <cell r="H37">
            <v>1</v>
          </cell>
          <cell r="I37">
            <v>60</v>
          </cell>
          <cell r="J37">
            <v>7365.05</v>
          </cell>
          <cell r="K37">
            <v>9.3419999999996435</v>
          </cell>
          <cell r="L37">
            <v>1100</v>
          </cell>
          <cell r="M37">
            <v>1100</v>
          </cell>
          <cell r="N37">
            <v>900</v>
          </cell>
          <cell r="S37">
            <v>1200</v>
          </cell>
          <cell r="U37">
            <v>1000</v>
          </cell>
          <cell r="V37">
            <v>1300</v>
          </cell>
          <cell r="W37">
            <v>919.14840000000004</v>
          </cell>
          <cell r="X37">
            <v>200</v>
          </cell>
          <cell r="Y37">
            <v>9.1433080882260143</v>
          </cell>
          <cell r="Z37">
            <v>1.745155624488929</v>
          </cell>
          <cell r="AA37">
            <v>1012.95</v>
          </cell>
          <cell r="AC37">
            <v>1765.7</v>
          </cell>
          <cell r="AD37">
            <v>0</v>
          </cell>
          <cell r="AE37">
            <v>583.34179999999992</v>
          </cell>
          <cell r="AF37">
            <v>596.49720000000002</v>
          </cell>
          <cell r="AG37">
            <v>887.11879999999996</v>
          </cell>
          <cell r="AH37">
            <v>1293.01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1849.171</v>
          </cell>
          <cell r="D38">
            <v>12101.763000000001</v>
          </cell>
          <cell r="E38">
            <v>6488.5069999999996</v>
          </cell>
          <cell r="F38">
            <v>1981.1759999999999</v>
          </cell>
          <cell r="G38">
            <v>0</v>
          </cell>
          <cell r="H38">
            <v>1</v>
          </cell>
          <cell r="I38">
            <v>60</v>
          </cell>
          <cell r="J38">
            <v>6484.5469999999996</v>
          </cell>
          <cell r="K38">
            <v>3.9600000000000364</v>
          </cell>
          <cell r="L38">
            <v>900</v>
          </cell>
          <cell r="M38">
            <v>1100</v>
          </cell>
          <cell r="N38">
            <v>1100</v>
          </cell>
          <cell r="U38">
            <v>1100</v>
          </cell>
          <cell r="V38">
            <v>1800</v>
          </cell>
          <cell r="W38">
            <v>900.55340000000001</v>
          </cell>
          <cell r="X38">
            <v>200</v>
          </cell>
          <cell r="Y38">
            <v>9.0846095300956051</v>
          </cell>
          <cell r="Z38">
            <v>2.1999539394332417</v>
          </cell>
          <cell r="AA38">
            <v>0</v>
          </cell>
          <cell r="AC38">
            <v>1985.74</v>
          </cell>
          <cell r="AD38">
            <v>0</v>
          </cell>
          <cell r="AE38">
            <v>694.89580000000001</v>
          </cell>
          <cell r="AF38">
            <v>775.02120000000002</v>
          </cell>
          <cell r="AG38">
            <v>900.46859999999992</v>
          </cell>
          <cell r="AH38">
            <v>981.77200000000005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51.951000000000001</v>
          </cell>
          <cell r="D39">
            <v>1056.809</v>
          </cell>
          <cell r="E39">
            <v>391.33800000000002</v>
          </cell>
          <cell r="F39">
            <v>163.18</v>
          </cell>
          <cell r="G39">
            <v>0</v>
          </cell>
          <cell r="H39">
            <v>1</v>
          </cell>
          <cell r="I39">
            <v>60</v>
          </cell>
          <cell r="J39">
            <v>379.505</v>
          </cell>
          <cell r="K39">
            <v>11.833000000000027</v>
          </cell>
          <cell r="L39">
            <v>80</v>
          </cell>
          <cell r="M39">
            <v>60</v>
          </cell>
          <cell r="N39">
            <v>50</v>
          </cell>
          <cell r="U39">
            <v>40</v>
          </cell>
          <cell r="W39">
            <v>56.42560000000001</v>
          </cell>
          <cell r="X39">
            <v>110</v>
          </cell>
          <cell r="Y39">
            <v>8.9175835081948609</v>
          </cell>
          <cell r="Z39">
            <v>2.8919497533034648</v>
          </cell>
          <cell r="AA39">
            <v>0</v>
          </cell>
          <cell r="AC39">
            <v>109.21</v>
          </cell>
          <cell r="AD39">
            <v>0</v>
          </cell>
          <cell r="AE39">
            <v>57.4876</v>
          </cell>
          <cell r="AF39">
            <v>58.131799999999998</v>
          </cell>
          <cell r="AG39">
            <v>60.6126</v>
          </cell>
          <cell r="AH39">
            <v>35.448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134.45500000000001</v>
          </cell>
          <cell r="D40">
            <v>947.91300000000001</v>
          </cell>
          <cell r="E40">
            <v>369.05500000000001</v>
          </cell>
          <cell r="F40">
            <v>40.801000000000002</v>
          </cell>
          <cell r="G40">
            <v>0</v>
          </cell>
          <cell r="H40">
            <v>1</v>
          </cell>
          <cell r="I40">
            <v>60</v>
          </cell>
          <cell r="J40">
            <v>445.09500000000003</v>
          </cell>
          <cell r="K40">
            <v>-76.04000000000002</v>
          </cell>
          <cell r="L40">
            <v>50</v>
          </cell>
          <cell r="M40">
            <v>150</v>
          </cell>
          <cell r="N40">
            <v>90</v>
          </cell>
          <cell r="U40">
            <v>70</v>
          </cell>
          <cell r="W40">
            <v>58.084799999999994</v>
          </cell>
          <cell r="X40">
            <v>120</v>
          </cell>
          <cell r="Y40">
            <v>8.9662183566096463</v>
          </cell>
          <cell r="Z40">
            <v>0.70243850370492811</v>
          </cell>
          <cell r="AA40">
            <v>0</v>
          </cell>
          <cell r="AC40">
            <v>78.631</v>
          </cell>
          <cell r="AD40">
            <v>0</v>
          </cell>
          <cell r="AE40">
            <v>53.621799999999993</v>
          </cell>
          <cell r="AF40">
            <v>63.531799999999997</v>
          </cell>
          <cell r="AG40">
            <v>48.940800000000003</v>
          </cell>
          <cell r="AH40">
            <v>42.264000000000003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12.561999999999999</v>
          </cell>
          <cell r="D41">
            <v>68.284999999999997</v>
          </cell>
          <cell r="E41">
            <v>30.844999999999999</v>
          </cell>
          <cell r="F41">
            <v>25.574999999999999</v>
          </cell>
          <cell r="G41">
            <v>0</v>
          </cell>
          <cell r="H41">
            <v>1</v>
          </cell>
          <cell r="I41">
            <v>180</v>
          </cell>
          <cell r="J41">
            <v>29.782</v>
          </cell>
          <cell r="K41">
            <v>1.0629999999999988</v>
          </cell>
          <cell r="L41">
            <v>30</v>
          </cell>
          <cell r="M41">
            <v>0</v>
          </cell>
          <cell r="N41">
            <v>0</v>
          </cell>
          <cell r="U41">
            <v>50</v>
          </cell>
          <cell r="W41">
            <v>4.4249999999999998</v>
          </cell>
          <cell r="Y41">
            <v>23.858757062146893</v>
          </cell>
          <cell r="Z41">
            <v>5.7796610169491522</v>
          </cell>
          <cell r="AA41">
            <v>0</v>
          </cell>
          <cell r="AC41">
            <v>8.7200000000000006</v>
          </cell>
          <cell r="AD41">
            <v>0</v>
          </cell>
          <cell r="AE41">
            <v>3.9694000000000003</v>
          </cell>
          <cell r="AF41">
            <v>5.4</v>
          </cell>
          <cell r="AG41">
            <v>5.093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307.42399999999998</v>
          </cell>
          <cell r="D42">
            <v>2213.5940000000001</v>
          </cell>
          <cell r="E42">
            <v>935.64300000000003</v>
          </cell>
          <cell r="F42">
            <v>386.99299999999999</v>
          </cell>
          <cell r="G42">
            <v>0</v>
          </cell>
          <cell r="H42">
            <v>1</v>
          </cell>
          <cell r="I42">
            <v>60</v>
          </cell>
          <cell r="J42">
            <v>923.02599999999995</v>
          </cell>
          <cell r="K42">
            <v>12.617000000000075</v>
          </cell>
          <cell r="L42">
            <v>120</v>
          </cell>
          <cell r="M42">
            <v>0</v>
          </cell>
          <cell r="N42">
            <v>200</v>
          </cell>
          <cell r="U42">
            <v>100</v>
          </cell>
          <cell r="W42">
            <v>115.52500000000001</v>
          </cell>
          <cell r="X42">
            <v>220</v>
          </cell>
          <cell r="Y42">
            <v>8.889790088725384</v>
          </cell>
          <cell r="Z42">
            <v>3.3498636658731873</v>
          </cell>
          <cell r="AA42">
            <v>158.29900000000001</v>
          </cell>
          <cell r="AC42">
            <v>199.71899999999999</v>
          </cell>
          <cell r="AD42">
            <v>0</v>
          </cell>
          <cell r="AE42">
            <v>113.69739999999999</v>
          </cell>
          <cell r="AF42">
            <v>121.8416</v>
          </cell>
          <cell r="AG42">
            <v>114.7518</v>
          </cell>
          <cell r="AH42">
            <v>92.61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1.5489999999999999</v>
          </cell>
          <cell r="D43">
            <v>553.59900000000005</v>
          </cell>
          <cell r="E43">
            <v>379.78800000000001</v>
          </cell>
          <cell r="F43">
            <v>66.325000000000003</v>
          </cell>
          <cell r="G43" t="str">
            <v>н</v>
          </cell>
          <cell r="H43">
            <v>1</v>
          </cell>
          <cell r="I43">
            <v>35</v>
          </cell>
          <cell r="J43">
            <v>380.09899999999999</v>
          </cell>
          <cell r="K43">
            <v>-0.31099999999997863</v>
          </cell>
          <cell r="L43">
            <v>10</v>
          </cell>
          <cell r="M43">
            <v>0</v>
          </cell>
          <cell r="N43">
            <v>0</v>
          </cell>
          <cell r="W43">
            <v>1.8980000000000046</v>
          </cell>
          <cell r="Y43">
            <v>40.213382507902963</v>
          </cell>
          <cell r="Z43">
            <v>34.944678609062088</v>
          </cell>
          <cell r="AA43">
            <v>252.97399999999999</v>
          </cell>
          <cell r="AC43">
            <v>117.324</v>
          </cell>
          <cell r="AD43">
            <v>0</v>
          </cell>
          <cell r="AE43">
            <v>7.497399999999999</v>
          </cell>
          <cell r="AF43">
            <v>10.512</v>
          </cell>
          <cell r="AG43">
            <v>7.3</v>
          </cell>
          <cell r="AH43">
            <v>4.38</v>
          </cell>
          <cell r="AI43" t="str">
            <v>увел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22.4</v>
          </cell>
          <cell r="D44">
            <v>410.53800000000001</v>
          </cell>
          <cell r="E44">
            <v>240.636</v>
          </cell>
          <cell r="F44">
            <v>20.419</v>
          </cell>
          <cell r="G44">
            <v>0</v>
          </cell>
          <cell r="H44">
            <v>1</v>
          </cell>
          <cell r="I44">
            <v>30</v>
          </cell>
          <cell r="J44">
            <v>256.42399999999998</v>
          </cell>
          <cell r="K44">
            <v>-15.787999999999982</v>
          </cell>
          <cell r="L44">
            <v>20</v>
          </cell>
          <cell r="M44">
            <v>30</v>
          </cell>
          <cell r="N44">
            <v>50</v>
          </cell>
          <cell r="U44">
            <v>90</v>
          </cell>
          <cell r="W44">
            <v>30.717999999999996</v>
          </cell>
          <cell r="X44">
            <v>50</v>
          </cell>
          <cell r="Y44">
            <v>8.4777329253206588</v>
          </cell>
          <cell r="Z44">
            <v>0.66472426590272815</v>
          </cell>
          <cell r="AA44">
            <v>0</v>
          </cell>
          <cell r="AC44">
            <v>87.046000000000006</v>
          </cell>
          <cell r="AD44">
            <v>0</v>
          </cell>
          <cell r="AE44">
            <v>19.704999999999998</v>
          </cell>
          <cell r="AF44">
            <v>23.736000000000001</v>
          </cell>
          <cell r="AG44">
            <v>18.339199999999998</v>
          </cell>
          <cell r="AH44">
            <v>27.09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1.946</v>
          </cell>
          <cell r="D45">
            <v>548.99300000000005</v>
          </cell>
          <cell r="E45">
            <v>251.63900000000001</v>
          </cell>
          <cell r="F45">
            <v>69.787000000000006</v>
          </cell>
          <cell r="G45" t="str">
            <v>н</v>
          </cell>
          <cell r="H45">
            <v>1</v>
          </cell>
          <cell r="I45">
            <v>30</v>
          </cell>
          <cell r="J45">
            <v>278.79199999999997</v>
          </cell>
          <cell r="K45">
            <v>-27.152999999999963</v>
          </cell>
          <cell r="L45">
            <v>40</v>
          </cell>
          <cell r="M45">
            <v>0</v>
          </cell>
          <cell r="N45">
            <v>40</v>
          </cell>
          <cell r="U45">
            <v>60</v>
          </cell>
          <cell r="W45">
            <v>29.484000000000002</v>
          </cell>
          <cell r="X45">
            <v>40</v>
          </cell>
          <cell r="Y45">
            <v>8.4719508886175543</v>
          </cell>
          <cell r="Z45">
            <v>2.3669447836114506</v>
          </cell>
          <cell r="AA45">
            <v>55.793999999999997</v>
          </cell>
          <cell r="AC45">
            <v>48.424999999999997</v>
          </cell>
          <cell r="AD45">
            <v>0</v>
          </cell>
          <cell r="AE45">
            <v>26.876200000000001</v>
          </cell>
          <cell r="AF45">
            <v>28.727999999999998</v>
          </cell>
          <cell r="AG45">
            <v>30.744</v>
          </cell>
          <cell r="AH45">
            <v>34.020000000000003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-15.723000000000001</v>
          </cell>
          <cell r="D46">
            <v>3243.953</v>
          </cell>
          <cell r="E46">
            <v>1636.7360000000001</v>
          </cell>
          <cell r="F46">
            <v>703.726</v>
          </cell>
          <cell r="G46">
            <v>0</v>
          </cell>
          <cell r="H46">
            <v>1</v>
          </cell>
          <cell r="I46">
            <v>30</v>
          </cell>
          <cell r="J46">
            <v>1639.075</v>
          </cell>
          <cell r="K46">
            <v>-2.3389999999999418</v>
          </cell>
          <cell r="L46">
            <v>350</v>
          </cell>
          <cell r="M46">
            <v>100</v>
          </cell>
          <cell r="N46">
            <v>300</v>
          </cell>
          <cell r="U46">
            <v>350</v>
          </cell>
          <cell r="W46">
            <v>257.3664</v>
          </cell>
          <cell r="X46">
            <v>380</v>
          </cell>
          <cell r="Y46">
            <v>8.4848915786986954</v>
          </cell>
          <cell r="Z46">
            <v>2.7343351735113832</v>
          </cell>
          <cell r="AA46">
            <v>0</v>
          </cell>
          <cell r="AC46">
            <v>349.904</v>
          </cell>
          <cell r="AD46">
            <v>0</v>
          </cell>
          <cell r="AE46">
            <v>253.68339999999998</v>
          </cell>
          <cell r="AF46">
            <v>263.07820000000004</v>
          </cell>
          <cell r="AG46">
            <v>290.38119999999998</v>
          </cell>
          <cell r="AH46">
            <v>278.505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30.481999999999999</v>
          </cell>
          <cell r="D47">
            <v>209.73</v>
          </cell>
          <cell r="E47">
            <v>91.126999999999995</v>
          </cell>
          <cell r="F47">
            <v>66.712999999999994</v>
          </cell>
          <cell r="G47">
            <v>0</v>
          </cell>
          <cell r="H47">
            <v>1</v>
          </cell>
          <cell r="I47">
            <v>40</v>
          </cell>
          <cell r="J47">
            <v>108.44199999999999</v>
          </cell>
          <cell r="K47">
            <v>-17.314999999999998</v>
          </cell>
          <cell r="L47">
            <v>30</v>
          </cell>
          <cell r="M47">
            <v>20</v>
          </cell>
          <cell r="N47">
            <v>30</v>
          </cell>
          <cell r="W47">
            <v>18.2254</v>
          </cell>
          <cell r="X47">
            <v>20</v>
          </cell>
          <cell r="Y47">
            <v>9.1472889483907061</v>
          </cell>
          <cell r="Z47">
            <v>3.6604409231073114</v>
          </cell>
          <cell r="AA47">
            <v>0</v>
          </cell>
          <cell r="AC47">
            <v>0</v>
          </cell>
          <cell r="AD47">
            <v>0</v>
          </cell>
          <cell r="AE47">
            <v>14.950399999999998</v>
          </cell>
          <cell r="AF47">
            <v>15.276</v>
          </cell>
          <cell r="AG47">
            <v>19.295999999999999</v>
          </cell>
          <cell r="AH47">
            <v>16.087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-6.85</v>
          </cell>
          <cell r="D48">
            <v>325.12799999999999</v>
          </cell>
          <cell r="E48">
            <v>207.232</v>
          </cell>
          <cell r="F48">
            <v>93.119</v>
          </cell>
          <cell r="G48" t="str">
            <v>н</v>
          </cell>
          <cell r="H48">
            <v>1</v>
          </cell>
          <cell r="I48">
            <v>35</v>
          </cell>
          <cell r="J48">
            <v>217.37</v>
          </cell>
          <cell r="K48">
            <v>-10.138000000000005</v>
          </cell>
          <cell r="L48">
            <v>20</v>
          </cell>
          <cell r="M48">
            <v>0</v>
          </cell>
          <cell r="N48">
            <v>80</v>
          </cell>
          <cell r="U48">
            <v>40</v>
          </cell>
          <cell r="W48">
            <v>33.427999999999997</v>
          </cell>
          <cell r="X48">
            <v>60</v>
          </cell>
          <cell r="Y48">
            <v>8.7686669857604418</v>
          </cell>
          <cell r="Z48">
            <v>2.7856587292090467</v>
          </cell>
          <cell r="AA48">
            <v>0</v>
          </cell>
          <cell r="AC48">
            <v>40.091999999999999</v>
          </cell>
          <cell r="AD48">
            <v>0</v>
          </cell>
          <cell r="AE48">
            <v>26.314599999999995</v>
          </cell>
          <cell r="AF48">
            <v>27.157999999999998</v>
          </cell>
          <cell r="AG48">
            <v>30.681999999999999</v>
          </cell>
          <cell r="AH48">
            <v>27.4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46.851999999999997</v>
          </cell>
          <cell r="D49">
            <v>389.36399999999998</v>
          </cell>
          <cell r="E49">
            <v>135.49</v>
          </cell>
          <cell r="F49">
            <v>93.284999999999997</v>
          </cell>
          <cell r="G49">
            <v>0</v>
          </cell>
          <cell r="H49">
            <v>1</v>
          </cell>
          <cell r="I49">
            <v>30</v>
          </cell>
          <cell r="J49">
            <v>135.999</v>
          </cell>
          <cell r="K49">
            <v>-0.50899999999998613</v>
          </cell>
          <cell r="L49">
            <v>30</v>
          </cell>
          <cell r="M49">
            <v>0</v>
          </cell>
          <cell r="N49">
            <v>20</v>
          </cell>
          <cell r="U49">
            <v>20</v>
          </cell>
          <cell r="W49">
            <v>23.736000000000001</v>
          </cell>
          <cell r="X49">
            <v>40</v>
          </cell>
          <cell r="Y49">
            <v>8.5644169194472521</v>
          </cell>
          <cell r="Z49">
            <v>3.9301061678463092</v>
          </cell>
          <cell r="AA49">
            <v>0</v>
          </cell>
          <cell r="AC49">
            <v>16.809999999999999</v>
          </cell>
          <cell r="AD49">
            <v>0</v>
          </cell>
          <cell r="AE49">
            <v>35.092599999999997</v>
          </cell>
          <cell r="AF49">
            <v>22.246400000000001</v>
          </cell>
          <cell r="AG49">
            <v>29.808</v>
          </cell>
          <cell r="AH49">
            <v>23.46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91.372</v>
          </cell>
          <cell r="D50">
            <v>901.02</v>
          </cell>
          <cell r="E50">
            <v>452.48700000000002</v>
          </cell>
          <cell r="F50">
            <v>122.069</v>
          </cell>
          <cell r="G50" t="str">
            <v>н</v>
          </cell>
          <cell r="H50">
            <v>1</v>
          </cell>
          <cell r="I50">
            <v>45</v>
          </cell>
          <cell r="J50">
            <v>457.13600000000002</v>
          </cell>
          <cell r="K50">
            <v>-4.6490000000000009</v>
          </cell>
          <cell r="L50">
            <v>100</v>
          </cell>
          <cell r="M50">
            <v>80</v>
          </cell>
          <cell r="N50">
            <v>110</v>
          </cell>
          <cell r="U50">
            <v>60</v>
          </cell>
          <cell r="W50">
            <v>67.63900000000001</v>
          </cell>
          <cell r="X50">
            <v>130</v>
          </cell>
          <cell r="Y50">
            <v>8.901210839900056</v>
          </cell>
          <cell r="Z50">
            <v>1.8047132571445466</v>
          </cell>
          <cell r="AA50">
            <v>0</v>
          </cell>
          <cell r="AC50">
            <v>114.292</v>
          </cell>
          <cell r="AD50">
            <v>0</v>
          </cell>
          <cell r="AE50">
            <v>57.761400000000002</v>
          </cell>
          <cell r="AF50">
            <v>61.503999999999998</v>
          </cell>
          <cell r="AG50">
            <v>67.780999999999992</v>
          </cell>
          <cell r="AH50">
            <v>53.625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63.11</v>
          </cell>
          <cell r="D51">
            <v>865.19799999999998</v>
          </cell>
          <cell r="E51">
            <v>469.64600000000002</v>
          </cell>
          <cell r="F51">
            <v>44.03</v>
          </cell>
          <cell r="G51" t="str">
            <v>н</v>
          </cell>
          <cell r="H51">
            <v>1</v>
          </cell>
          <cell r="I51">
            <v>45</v>
          </cell>
          <cell r="J51">
            <v>500.94400000000002</v>
          </cell>
          <cell r="K51">
            <v>-31.298000000000002</v>
          </cell>
          <cell r="L51">
            <v>80</v>
          </cell>
          <cell r="M51">
            <v>120</v>
          </cell>
          <cell r="N51">
            <v>110</v>
          </cell>
          <cell r="U51">
            <v>50</v>
          </cell>
          <cell r="W51">
            <v>56.100999999999999</v>
          </cell>
          <cell r="X51">
            <v>100</v>
          </cell>
          <cell r="Y51">
            <v>8.9843318300921542</v>
          </cell>
          <cell r="Z51">
            <v>0.78483449492878921</v>
          </cell>
          <cell r="AA51">
            <v>0</v>
          </cell>
          <cell r="AC51">
            <v>189.14099999999999</v>
          </cell>
          <cell r="AD51">
            <v>0</v>
          </cell>
          <cell r="AE51">
            <v>50.899799999999999</v>
          </cell>
          <cell r="AF51">
            <v>53.127800000000001</v>
          </cell>
          <cell r="AG51">
            <v>53.391999999999996</v>
          </cell>
          <cell r="AH51">
            <v>38.340000000000003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102.623</v>
          </cell>
          <cell r="D52">
            <v>590.24400000000003</v>
          </cell>
          <cell r="E52">
            <v>360.23099999999999</v>
          </cell>
          <cell r="F52">
            <v>37.316000000000003</v>
          </cell>
          <cell r="G52" t="str">
            <v>н</v>
          </cell>
          <cell r="H52">
            <v>1</v>
          </cell>
          <cell r="I52">
            <v>45</v>
          </cell>
          <cell r="J52">
            <v>384.11399999999998</v>
          </cell>
          <cell r="K52">
            <v>-23.882999999999981</v>
          </cell>
          <cell r="L52">
            <v>70</v>
          </cell>
          <cell r="M52">
            <v>150</v>
          </cell>
          <cell r="N52">
            <v>80</v>
          </cell>
          <cell r="U52">
            <v>50</v>
          </cell>
          <cell r="W52">
            <v>51.262</v>
          </cell>
          <cell r="X52">
            <v>70</v>
          </cell>
          <cell r="Y52">
            <v>8.9211501697163591</v>
          </cell>
          <cell r="Z52">
            <v>0.72794662713120839</v>
          </cell>
          <cell r="AA52">
            <v>0</v>
          </cell>
          <cell r="AC52">
            <v>103.92100000000001</v>
          </cell>
          <cell r="AD52">
            <v>0</v>
          </cell>
          <cell r="AE52">
            <v>48.003</v>
          </cell>
          <cell r="AF52">
            <v>47.872199999999999</v>
          </cell>
          <cell r="AG52">
            <v>48.847999999999999</v>
          </cell>
          <cell r="AH52">
            <v>36.92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1152</v>
          </cell>
          <cell r="D53">
            <v>4203</v>
          </cell>
          <cell r="E53">
            <v>2454</v>
          </cell>
          <cell r="F53">
            <v>618</v>
          </cell>
          <cell r="G53" t="str">
            <v>акк</v>
          </cell>
          <cell r="H53">
            <v>0.35</v>
          </cell>
          <cell r="I53">
            <v>40</v>
          </cell>
          <cell r="J53">
            <v>1925</v>
          </cell>
          <cell r="K53">
            <v>529</v>
          </cell>
          <cell r="L53">
            <v>450</v>
          </cell>
          <cell r="M53">
            <v>600</v>
          </cell>
          <cell r="N53">
            <v>600</v>
          </cell>
          <cell r="U53">
            <v>600</v>
          </cell>
          <cell r="W53">
            <v>411.6</v>
          </cell>
          <cell r="X53">
            <v>800</v>
          </cell>
          <cell r="Y53">
            <v>8.9115646258503389</v>
          </cell>
          <cell r="Z53">
            <v>1.5014577259475217</v>
          </cell>
          <cell r="AA53">
            <v>0</v>
          </cell>
          <cell r="AC53">
            <v>396</v>
          </cell>
          <cell r="AD53">
            <v>0</v>
          </cell>
          <cell r="AE53">
            <v>369.4</v>
          </cell>
          <cell r="AF53">
            <v>340</v>
          </cell>
          <cell r="AG53">
            <v>387</v>
          </cell>
          <cell r="AH53">
            <v>284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2840</v>
          </cell>
          <cell r="D54">
            <v>11192</v>
          </cell>
          <cell r="E54">
            <v>6515</v>
          </cell>
          <cell r="F54">
            <v>1292</v>
          </cell>
          <cell r="G54" t="str">
            <v>акк</v>
          </cell>
          <cell r="H54">
            <v>0.4</v>
          </cell>
          <cell r="I54">
            <v>40</v>
          </cell>
          <cell r="J54">
            <v>5167</v>
          </cell>
          <cell r="K54">
            <v>1348</v>
          </cell>
          <cell r="L54">
            <v>1200</v>
          </cell>
          <cell r="M54">
            <v>1500</v>
          </cell>
          <cell r="N54">
            <v>1600</v>
          </cell>
          <cell r="U54">
            <v>1300</v>
          </cell>
          <cell r="W54">
            <v>991</v>
          </cell>
          <cell r="X54">
            <v>1900</v>
          </cell>
          <cell r="Y54">
            <v>8.8718466195761856</v>
          </cell>
          <cell r="Z54">
            <v>1.3037336024217963</v>
          </cell>
          <cell r="AA54">
            <v>0</v>
          </cell>
          <cell r="AC54">
            <v>540</v>
          </cell>
          <cell r="AD54">
            <v>1020</v>
          </cell>
          <cell r="AE54">
            <v>881.2</v>
          </cell>
          <cell r="AF54">
            <v>937.8</v>
          </cell>
          <cell r="AG54">
            <v>941</v>
          </cell>
          <cell r="AH54">
            <v>725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1784</v>
          </cell>
          <cell r="D55">
            <v>14510</v>
          </cell>
          <cell r="E55">
            <v>5570</v>
          </cell>
          <cell r="F55">
            <v>732</v>
          </cell>
          <cell r="G55">
            <v>0</v>
          </cell>
          <cell r="H55">
            <v>0.45</v>
          </cell>
          <cell r="I55">
            <v>45</v>
          </cell>
          <cell r="J55">
            <v>5565</v>
          </cell>
          <cell r="K55">
            <v>5</v>
          </cell>
          <cell r="L55">
            <v>1000</v>
          </cell>
          <cell r="M55">
            <v>1300</v>
          </cell>
          <cell r="N55">
            <v>1000</v>
          </cell>
          <cell r="U55">
            <v>900</v>
          </cell>
          <cell r="W55">
            <v>712</v>
          </cell>
          <cell r="X55">
            <v>1300</v>
          </cell>
          <cell r="Y55">
            <v>8.7528089887640448</v>
          </cell>
          <cell r="Z55">
            <v>1.0280898876404494</v>
          </cell>
          <cell r="AA55">
            <v>0</v>
          </cell>
          <cell r="AC55">
            <v>500</v>
          </cell>
          <cell r="AD55">
            <v>1510</v>
          </cell>
          <cell r="AE55">
            <v>788.2</v>
          </cell>
          <cell r="AF55">
            <v>704.4</v>
          </cell>
          <cell r="AG55">
            <v>678</v>
          </cell>
          <cell r="AH55">
            <v>761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741.95100000000002</v>
          </cell>
          <cell r="D56">
            <v>851.91200000000003</v>
          </cell>
          <cell r="E56">
            <v>680.57500000000005</v>
          </cell>
          <cell r="F56">
            <v>111.672</v>
          </cell>
          <cell r="G56" t="str">
            <v>оконч</v>
          </cell>
          <cell r="H56">
            <v>1</v>
          </cell>
          <cell r="I56">
            <v>40</v>
          </cell>
          <cell r="J56">
            <v>753.41800000000001</v>
          </cell>
          <cell r="K56">
            <v>-72.842999999999961</v>
          </cell>
          <cell r="L56">
            <v>180</v>
          </cell>
          <cell r="M56">
            <v>150</v>
          </cell>
          <cell r="N56">
            <v>200</v>
          </cell>
          <cell r="U56">
            <v>150</v>
          </cell>
          <cell r="W56">
            <v>113.80100000000002</v>
          </cell>
          <cell r="X56">
            <v>200</v>
          </cell>
          <cell r="Y56">
            <v>8.7140886283951797</v>
          </cell>
          <cell r="Z56">
            <v>0.98129190428906587</v>
          </cell>
          <cell r="AA56">
            <v>0</v>
          </cell>
          <cell r="AC56">
            <v>111.57</v>
          </cell>
          <cell r="AD56">
            <v>0</v>
          </cell>
          <cell r="AE56">
            <v>167.58539999999999</v>
          </cell>
          <cell r="AF56">
            <v>185.2</v>
          </cell>
          <cell r="AG56">
            <v>111.1058</v>
          </cell>
          <cell r="AH56">
            <v>122.85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1003</v>
          </cell>
          <cell r="D57">
            <v>221</v>
          </cell>
          <cell r="E57">
            <v>547</v>
          </cell>
          <cell r="F57">
            <v>432</v>
          </cell>
          <cell r="G57">
            <v>0</v>
          </cell>
          <cell r="H57">
            <v>0.1</v>
          </cell>
          <cell r="I57">
            <v>730</v>
          </cell>
          <cell r="J57">
            <v>560</v>
          </cell>
          <cell r="K57">
            <v>-13</v>
          </cell>
          <cell r="L57">
            <v>0</v>
          </cell>
          <cell r="M57">
            <v>0</v>
          </cell>
          <cell r="N57">
            <v>700</v>
          </cell>
          <cell r="W57">
            <v>109.4</v>
          </cell>
          <cell r="Y57">
            <v>10.347349177330896</v>
          </cell>
          <cell r="Z57">
            <v>3.9488117001828154</v>
          </cell>
          <cell r="AA57">
            <v>0</v>
          </cell>
          <cell r="AC57">
            <v>0</v>
          </cell>
          <cell r="AD57">
            <v>0</v>
          </cell>
          <cell r="AE57">
            <v>64</v>
          </cell>
          <cell r="AF57">
            <v>89.4</v>
          </cell>
          <cell r="AG57">
            <v>91</v>
          </cell>
          <cell r="AH57">
            <v>130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62</v>
          </cell>
          <cell r="D58">
            <v>100</v>
          </cell>
          <cell r="E58">
            <v>91</v>
          </cell>
          <cell r="F58">
            <v>40</v>
          </cell>
          <cell r="G58" t="str">
            <v>нов</v>
          </cell>
          <cell r="H58">
            <v>0.4</v>
          </cell>
          <cell r="I58" t="e">
            <v>#N/A</v>
          </cell>
          <cell r="J58">
            <v>94</v>
          </cell>
          <cell r="K58">
            <v>-3</v>
          </cell>
          <cell r="L58">
            <v>20</v>
          </cell>
          <cell r="M58">
            <v>0</v>
          </cell>
          <cell r="N58">
            <v>0</v>
          </cell>
          <cell r="W58">
            <v>4.2</v>
          </cell>
          <cell r="Y58">
            <v>14.285714285714285</v>
          </cell>
          <cell r="Z58">
            <v>9.5238095238095237</v>
          </cell>
          <cell r="AA58">
            <v>0</v>
          </cell>
          <cell r="AC58">
            <v>70</v>
          </cell>
          <cell r="AD58">
            <v>0</v>
          </cell>
          <cell r="AE58">
            <v>14.8</v>
          </cell>
          <cell r="AF58">
            <v>5.2</v>
          </cell>
          <cell r="AG58">
            <v>9.6</v>
          </cell>
          <cell r="AH58">
            <v>2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131</v>
          </cell>
          <cell r="D59">
            <v>4203</v>
          </cell>
          <cell r="E59">
            <v>1446</v>
          </cell>
          <cell r="F59">
            <v>363</v>
          </cell>
          <cell r="G59">
            <v>0</v>
          </cell>
          <cell r="H59">
            <v>0.35</v>
          </cell>
          <cell r="I59">
            <v>40</v>
          </cell>
          <cell r="J59">
            <v>1506</v>
          </cell>
          <cell r="K59">
            <v>-60</v>
          </cell>
          <cell r="L59">
            <v>300</v>
          </cell>
          <cell r="M59">
            <v>250</v>
          </cell>
          <cell r="N59">
            <v>400</v>
          </cell>
          <cell r="U59">
            <v>400</v>
          </cell>
          <cell r="W59">
            <v>244.8</v>
          </cell>
          <cell r="X59">
            <v>500</v>
          </cell>
          <cell r="Y59">
            <v>9.0400326797385624</v>
          </cell>
          <cell r="Z59">
            <v>1.4828431372549018</v>
          </cell>
          <cell r="AA59">
            <v>0</v>
          </cell>
          <cell r="AC59">
            <v>222</v>
          </cell>
          <cell r="AD59">
            <v>0</v>
          </cell>
          <cell r="AE59">
            <v>225.6</v>
          </cell>
          <cell r="AF59">
            <v>212</v>
          </cell>
          <cell r="AG59">
            <v>245.2</v>
          </cell>
          <cell r="AH59">
            <v>249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87.046999999999997</v>
          </cell>
          <cell r="D60">
            <v>592.44600000000003</v>
          </cell>
          <cell r="E60">
            <v>225.94</v>
          </cell>
          <cell r="F60">
            <v>46.473999999999997</v>
          </cell>
          <cell r="G60">
            <v>0</v>
          </cell>
          <cell r="H60">
            <v>1</v>
          </cell>
          <cell r="I60">
            <v>40</v>
          </cell>
          <cell r="J60">
            <v>231.292</v>
          </cell>
          <cell r="K60">
            <v>-5.3520000000000039</v>
          </cell>
          <cell r="L60">
            <v>60</v>
          </cell>
          <cell r="M60">
            <v>100</v>
          </cell>
          <cell r="N60">
            <v>50</v>
          </cell>
          <cell r="U60">
            <v>60</v>
          </cell>
          <cell r="W60">
            <v>45.188000000000002</v>
          </cell>
          <cell r="X60">
            <v>100</v>
          </cell>
          <cell r="Y60">
            <v>9.2164734000177031</v>
          </cell>
          <cell r="Z60">
            <v>1.0284588828892625</v>
          </cell>
          <cell r="AA60">
            <v>0</v>
          </cell>
          <cell r="AC60">
            <v>0</v>
          </cell>
          <cell r="AD60">
            <v>0</v>
          </cell>
          <cell r="AE60">
            <v>42.915599999999998</v>
          </cell>
          <cell r="AF60">
            <v>38.898000000000003</v>
          </cell>
          <cell r="AG60">
            <v>41.327000000000005</v>
          </cell>
          <cell r="AH60">
            <v>46.475000000000001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263</v>
          </cell>
          <cell r="D61">
            <v>6011</v>
          </cell>
          <cell r="E61">
            <v>3155</v>
          </cell>
          <cell r="F61">
            <v>568</v>
          </cell>
          <cell r="G61">
            <v>0</v>
          </cell>
          <cell r="H61">
            <v>0.4</v>
          </cell>
          <cell r="I61">
            <v>35</v>
          </cell>
          <cell r="J61">
            <v>3172</v>
          </cell>
          <cell r="K61">
            <v>-17</v>
          </cell>
          <cell r="L61">
            <v>700</v>
          </cell>
          <cell r="M61">
            <v>900</v>
          </cell>
          <cell r="N61">
            <v>900</v>
          </cell>
          <cell r="U61">
            <v>1000</v>
          </cell>
          <cell r="W61">
            <v>581.79999999999995</v>
          </cell>
          <cell r="X61">
            <v>1050</v>
          </cell>
          <cell r="Y61">
            <v>8.7968374011687871</v>
          </cell>
          <cell r="Z61">
            <v>0.976280508765899</v>
          </cell>
          <cell r="AA61">
            <v>0</v>
          </cell>
          <cell r="AC61">
            <v>246</v>
          </cell>
          <cell r="AD61">
            <v>0</v>
          </cell>
          <cell r="AE61">
            <v>493.4</v>
          </cell>
          <cell r="AF61">
            <v>513.6</v>
          </cell>
          <cell r="AG61">
            <v>539.6</v>
          </cell>
          <cell r="AH61">
            <v>646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1036</v>
          </cell>
          <cell r="D62">
            <v>8050</v>
          </cell>
          <cell r="E62">
            <v>3465</v>
          </cell>
          <cell r="F62">
            <v>1030</v>
          </cell>
          <cell r="G62">
            <v>0</v>
          </cell>
          <cell r="H62">
            <v>0.4</v>
          </cell>
          <cell r="I62">
            <v>40</v>
          </cell>
          <cell r="J62">
            <v>3490</v>
          </cell>
          <cell r="K62">
            <v>-25</v>
          </cell>
          <cell r="L62">
            <v>800</v>
          </cell>
          <cell r="M62">
            <v>700</v>
          </cell>
          <cell r="N62">
            <v>1000</v>
          </cell>
          <cell r="U62">
            <v>800</v>
          </cell>
          <cell r="W62">
            <v>628.20000000000005</v>
          </cell>
          <cell r="X62">
            <v>1200</v>
          </cell>
          <cell r="Y62">
            <v>8.8029290035020686</v>
          </cell>
          <cell r="Z62">
            <v>1.6396052212671122</v>
          </cell>
          <cell r="AA62">
            <v>0</v>
          </cell>
          <cell r="AC62">
            <v>324</v>
          </cell>
          <cell r="AD62">
            <v>0</v>
          </cell>
          <cell r="AE62">
            <v>666</v>
          </cell>
          <cell r="AF62">
            <v>677.4</v>
          </cell>
          <cell r="AG62">
            <v>654</v>
          </cell>
          <cell r="AH62">
            <v>554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26.779</v>
          </cell>
          <cell r="D63">
            <v>267.09699999999998</v>
          </cell>
          <cell r="E63">
            <v>63.634999999999998</v>
          </cell>
          <cell r="F63">
            <v>66.540000000000006</v>
          </cell>
          <cell r="G63" t="str">
            <v>лид, я</v>
          </cell>
          <cell r="H63">
            <v>1</v>
          </cell>
          <cell r="I63">
            <v>40</v>
          </cell>
          <cell r="J63">
            <v>65.653999999999996</v>
          </cell>
          <cell r="K63">
            <v>-2.0189999999999984</v>
          </cell>
          <cell r="L63">
            <v>20</v>
          </cell>
          <cell r="M63">
            <v>0</v>
          </cell>
          <cell r="N63">
            <v>0</v>
          </cell>
          <cell r="U63">
            <v>20</v>
          </cell>
          <cell r="W63">
            <v>12.727</v>
          </cell>
          <cell r="X63">
            <v>20</v>
          </cell>
          <cell r="Y63">
            <v>9.9426416280348864</v>
          </cell>
          <cell r="Z63">
            <v>5.2282548911762401</v>
          </cell>
          <cell r="AA63">
            <v>0</v>
          </cell>
          <cell r="AC63">
            <v>0</v>
          </cell>
          <cell r="AD63">
            <v>0</v>
          </cell>
          <cell r="AE63">
            <v>14.801599999999999</v>
          </cell>
          <cell r="AF63">
            <v>12.298</v>
          </cell>
          <cell r="AG63">
            <v>15.300999999999998</v>
          </cell>
          <cell r="AH63">
            <v>20.02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775.81799999999998</v>
          </cell>
          <cell r="D64">
            <v>537.09699999999998</v>
          </cell>
          <cell r="E64">
            <v>473</v>
          </cell>
          <cell r="F64">
            <v>104</v>
          </cell>
          <cell r="G64" t="str">
            <v>акк</v>
          </cell>
          <cell r="H64">
            <v>1</v>
          </cell>
          <cell r="I64">
            <v>40</v>
          </cell>
          <cell r="J64">
            <v>169.524</v>
          </cell>
          <cell r="K64">
            <v>303.476</v>
          </cell>
          <cell r="L64">
            <v>120</v>
          </cell>
          <cell r="M64">
            <v>150</v>
          </cell>
          <cell r="N64">
            <v>200</v>
          </cell>
          <cell r="W64">
            <v>94.6</v>
          </cell>
          <cell r="X64">
            <v>220</v>
          </cell>
          <cell r="Y64">
            <v>8.3932346723044411</v>
          </cell>
          <cell r="Z64">
            <v>1.0993657505285412</v>
          </cell>
          <cell r="AA64">
            <v>0</v>
          </cell>
          <cell r="AC64">
            <v>0</v>
          </cell>
          <cell r="AD64">
            <v>0</v>
          </cell>
          <cell r="AE64">
            <v>70.599999999999994</v>
          </cell>
          <cell r="AF64">
            <v>86.4</v>
          </cell>
          <cell r="AG64">
            <v>84.6126</v>
          </cell>
          <cell r="AH64">
            <v>32.174999999999997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128</v>
          </cell>
          <cell r="D65">
            <v>4761</v>
          </cell>
          <cell r="E65">
            <v>1585</v>
          </cell>
          <cell r="F65">
            <v>279</v>
          </cell>
          <cell r="G65" t="str">
            <v>лид, я</v>
          </cell>
          <cell r="H65">
            <v>0.35</v>
          </cell>
          <cell r="I65">
            <v>40</v>
          </cell>
          <cell r="J65">
            <v>1622</v>
          </cell>
          <cell r="K65">
            <v>-37</v>
          </cell>
          <cell r="L65">
            <v>350</v>
          </cell>
          <cell r="M65">
            <v>350</v>
          </cell>
          <cell r="N65">
            <v>500</v>
          </cell>
          <cell r="U65">
            <v>950</v>
          </cell>
          <cell r="W65">
            <v>255.8</v>
          </cell>
          <cell r="Y65">
            <v>9.495699765441751</v>
          </cell>
          <cell r="Z65">
            <v>1.0906958561376074</v>
          </cell>
          <cell r="AA65">
            <v>0</v>
          </cell>
          <cell r="AC65">
            <v>306</v>
          </cell>
          <cell r="AD65">
            <v>0</v>
          </cell>
          <cell r="AE65">
            <v>234.8</v>
          </cell>
          <cell r="AF65">
            <v>229.4</v>
          </cell>
          <cell r="AG65">
            <v>264.39999999999998</v>
          </cell>
          <cell r="AH65">
            <v>220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98</v>
          </cell>
          <cell r="D66">
            <v>6129</v>
          </cell>
          <cell r="E66">
            <v>2028</v>
          </cell>
          <cell r="F66">
            <v>488</v>
          </cell>
          <cell r="G66" t="str">
            <v>неакк</v>
          </cell>
          <cell r="H66">
            <v>0.35</v>
          </cell>
          <cell r="I66">
            <v>40</v>
          </cell>
          <cell r="J66">
            <v>2055</v>
          </cell>
          <cell r="K66">
            <v>-27</v>
          </cell>
          <cell r="L66">
            <v>450</v>
          </cell>
          <cell r="M66">
            <v>400</v>
          </cell>
          <cell r="N66">
            <v>600</v>
          </cell>
          <cell r="U66">
            <v>460</v>
          </cell>
          <cell r="W66">
            <v>344.4</v>
          </cell>
          <cell r="X66">
            <v>650</v>
          </cell>
          <cell r="Y66">
            <v>8.8501742160278756</v>
          </cell>
          <cell r="Z66">
            <v>1.4169570267131244</v>
          </cell>
          <cell r="AA66">
            <v>0</v>
          </cell>
          <cell r="AC66">
            <v>306</v>
          </cell>
          <cell r="AD66">
            <v>0</v>
          </cell>
          <cell r="AE66">
            <v>325.60000000000002</v>
          </cell>
          <cell r="AF66">
            <v>286.8</v>
          </cell>
          <cell r="AG66">
            <v>348.6</v>
          </cell>
          <cell r="AH66">
            <v>337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182</v>
          </cell>
          <cell r="D67">
            <v>3080</v>
          </cell>
          <cell r="E67">
            <v>1269</v>
          </cell>
          <cell r="F67">
            <v>335</v>
          </cell>
          <cell r="G67">
            <v>0</v>
          </cell>
          <cell r="H67">
            <v>0.4</v>
          </cell>
          <cell r="I67">
            <v>35</v>
          </cell>
          <cell r="J67">
            <v>1337</v>
          </cell>
          <cell r="K67">
            <v>-68</v>
          </cell>
          <cell r="L67">
            <v>250</v>
          </cell>
          <cell r="M67">
            <v>200</v>
          </cell>
          <cell r="N67">
            <v>350</v>
          </cell>
          <cell r="U67">
            <v>300</v>
          </cell>
          <cell r="W67">
            <v>205.8</v>
          </cell>
          <cell r="X67">
            <v>400</v>
          </cell>
          <cell r="Y67">
            <v>8.9164237123420786</v>
          </cell>
          <cell r="Z67">
            <v>1.6277939747327501</v>
          </cell>
          <cell r="AA67">
            <v>0</v>
          </cell>
          <cell r="AC67">
            <v>240</v>
          </cell>
          <cell r="AD67">
            <v>0</v>
          </cell>
          <cell r="AE67">
            <v>192.4</v>
          </cell>
          <cell r="AF67">
            <v>191.4</v>
          </cell>
          <cell r="AG67">
            <v>210.2</v>
          </cell>
          <cell r="AH67">
            <v>180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14.419</v>
          </cell>
          <cell r="D68">
            <v>902.49900000000002</v>
          </cell>
          <cell r="E68">
            <v>502.00900000000001</v>
          </cell>
          <cell r="F68">
            <v>119.217</v>
          </cell>
          <cell r="G68">
            <v>0</v>
          </cell>
          <cell r="H68">
            <v>1</v>
          </cell>
          <cell r="I68">
            <v>50</v>
          </cell>
          <cell r="J68">
            <v>526.45399999999995</v>
          </cell>
          <cell r="K68">
            <v>-24.444999999999936</v>
          </cell>
          <cell r="L68">
            <v>70</v>
          </cell>
          <cell r="M68">
            <v>50</v>
          </cell>
          <cell r="N68">
            <v>30</v>
          </cell>
          <cell r="U68">
            <v>50</v>
          </cell>
          <cell r="W68">
            <v>45.661999999999999</v>
          </cell>
          <cell r="X68">
            <v>90</v>
          </cell>
          <cell r="Y68">
            <v>8.961872016118436</v>
          </cell>
          <cell r="Z68">
            <v>2.6108580438876965</v>
          </cell>
          <cell r="AA68">
            <v>97.197000000000003</v>
          </cell>
          <cell r="AC68">
            <v>176.50200000000001</v>
          </cell>
          <cell r="AD68">
            <v>0</v>
          </cell>
          <cell r="AE68">
            <v>30.448199999999996</v>
          </cell>
          <cell r="AF68">
            <v>38.183399999999999</v>
          </cell>
          <cell r="AG68">
            <v>46.734200000000001</v>
          </cell>
          <cell r="AH68">
            <v>45.661999999999999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24.69</v>
          </cell>
          <cell r="D69">
            <v>1643.2059999999999</v>
          </cell>
          <cell r="E69">
            <v>962.20699999999999</v>
          </cell>
          <cell r="F69">
            <v>430.32400000000001</v>
          </cell>
          <cell r="G69" t="str">
            <v>н</v>
          </cell>
          <cell r="H69">
            <v>1</v>
          </cell>
          <cell r="I69">
            <v>50</v>
          </cell>
          <cell r="J69">
            <v>969.73800000000006</v>
          </cell>
          <cell r="K69">
            <v>-7.5310000000000628</v>
          </cell>
          <cell r="L69">
            <v>240</v>
          </cell>
          <cell r="M69">
            <v>0</v>
          </cell>
          <cell r="N69">
            <v>100</v>
          </cell>
          <cell r="U69">
            <v>150</v>
          </cell>
          <cell r="W69">
            <v>131.90699999999998</v>
          </cell>
          <cell r="X69">
            <v>250</v>
          </cell>
          <cell r="Y69">
            <v>8.8723418772316869</v>
          </cell>
          <cell r="Z69">
            <v>3.2623287619307546</v>
          </cell>
          <cell r="AA69">
            <v>87.56</v>
          </cell>
          <cell r="AC69">
            <v>215.11199999999999</v>
          </cell>
          <cell r="AD69">
            <v>0</v>
          </cell>
          <cell r="AE69">
            <v>157.24039999999999</v>
          </cell>
          <cell r="AF69">
            <v>168.529</v>
          </cell>
          <cell r="AG69">
            <v>161.79500000000002</v>
          </cell>
          <cell r="AH69">
            <v>150.29499999999999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7.0069999999999997</v>
          </cell>
          <cell r="D70">
            <v>205.44300000000001</v>
          </cell>
          <cell r="E70">
            <v>73.099999999999994</v>
          </cell>
          <cell r="F70">
            <v>66.185000000000002</v>
          </cell>
          <cell r="G70">
            <v>0</v>
          </cell>
          <cell r="H70">
            <v>1</v>
          </cell>
          <cell r="I70">
            <v>50</v>
          </cell>
          <cell r="J70">
            <v>78.603999999999999</v>
          </cell>
          <cell r="K70">
            <v>-5.5040000000000049</v>
          </cell>
          <cell r="L70">
            <v>20</v>
          </cell>
          <cell r="M70">
            <v>0</v>
          </cell>
          <cell r="N70">
            <v>0</v>
          </cell>
          <cell r="U70">
            <v>20</v>
          </cell>
          <cell r="W70">
            <v>14.62</v>
          </cell>
          <cell r="X70">
            <v>30</v>
          </cell>
          <cell r="Y70">
            <v>9.3149794801641601</v>
          </cell>
          <cell r="Z70">
            <v>4.5270177838577297</v>
          </cell>
          <cell r="AA70">
            <v>0</v>
          </cell>
          <cell r="AC70">
            <v>0</v>
          </cell>
          <cell r="AD70">
            <v>0</v>
          </cell>
          <cell r="AE70">
            <v>14.3888</v>
          </cell>
          <cell r="AF70">
            <v>16.8</v>
          </cell>
          <cell r="AG70">
            <v>15.900399999999999</v>
          </cell>
          <cell r="AH70">
            <v>19.100000000000001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749.61500000000001</v>
          </cell>
          <cell r="D71">
            <v>5967.2950000000001</v>
          </cell>
          <cell r="E71">
            <v>3381.9369999999999</v>
          </cell>
          <cell r="F71">
            <v>321.08600000000001</v>
          </cell>
          <cell r="G71">
            <v>0</v>
          </cell>
          <cell r="H71">
            <v>1</v>
          </cell>
          <cell r="I71">
            <v>40</v>
          </cell>
          <cell r="J71">
            <v>3383.9859999999999</v>
          </cell>
          <cell r="K71">
            <v>-2.0489999999999782</v>
          </cell>
          <cell r="L71">
            <v>600</v>
          </cell>
          <cell r="M71">
            <v>1000</v>
          </cell>
          <cell r="N71">
            <v>600</v>
          </cell>
          <cell r="U71">
            <v>600</v>
          </cell>
          <cell r="W71">
            <v>450.98400000000004</v>
          </cell>
          <cell r="X71">
            <v>800</v>
          </cell>
          <cell r="Y71">
            <v>8.6945124439004484</v>
          </cell>
          <cell r="Z71">
            <v>0.71196760860695718</v>
          </cell>
          <cell r="AA71">
            <v>0</v>
          </cell>
          <cell r="AC71">
            <v>1127.0170000000001</v>
          </cell>
          <cell r="AD71">
            <v>0</v>
          </cell>
          <cell r="AE71">
            <v>367.93340000000001</v>
          </cell>
          <cell r="AF71">
            <v>411.86</v>
          </cell>
          <cell r="AG71">
            <v>418.28959999999995</v>
          </cell>
          <cell r="AH71">
            <v>476.25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-46</v>
          </cell>
          <cell r="D72">
            <v>15961</v>
          </cell>
          <cell r="E72">
            <v>4393</v>
          </cell>
          <cell r="F72">
            <v>1639</v>
          </cell>
          <cell r="G72">
            <v>0</v>
          </cell>
          <cell r="H72">
            <v>0.45</v>
          </cell>
          <cell r="I72">
            <v>50</v>
          </cell>
          <cell r="J72">
            <v>4507</v>
          </cell>
          <cell r="K72">
            <v>-114</v>
          </cell>
          <cell r="L72">
            <v>800</v>
          </cell>
          <cell r="M72">
            <v>0</v>
          </cell>
          <cell r="N72">
            <v>800</v>
          </cell>
          <cell r="U72">
            <v>1800</v>
          </cell>
          <cell r="W72">
            <v>722.6</v>
          </cell>
          <cell r="X72">
            <v>1300</v>
          </cell>
          <cell r="Y72">
            <v>8.772488236922225</v>
          </cell>
          <cell r="Z72">
            <v>2.2681981732632162</v>
          </cell>
          <cell r="AA72">
            <v>0</v>
          </cell>
          <cell r="AC72">
            <v>780</v>
          </cell>
          <cell r="AD72">
            <v>0</v>
          </cell>
          <cell r="AE72">
            <v>609.6</v>
          </cell>
          <cell r="AF72">
            <v>626.20000000000005</v>
          </cell>
          <cell r="AG72">
            <v>726.2</v>
          </cell>
          <cell r="AH72">
            <v>810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1351</v>
          </cell>
          <cell r="D73">
            <v>5929</v>
          </cell>
          <cell r="E73">
            <v>4070</v>
          </cell>
          <cell r="F73">
            <v>1452</v>
          </cell>
          <cell r="G73" t="str">
            <v>акяб</v>
          </cell>
          <cell r="H73">
            <v>0.45</v>
          </cell>
          <cell r="I73">
            <v>50</v>
          </cell>
          <cell r="J73">
            <v>4107</v>
          </cell>
          <cell r="K73">
            <v>-37</v>
          </cell>
          <cell r="L73">
            <v>1000</v>
          </cell>
          <cell r="M73">
            <v>1000</v>
          </cell>
          <cell r="N73">
            <v>800</v>
          </cell>
          <cell r="U73">
            <v>500</v>
          </cell>
          <cell r="W73">
            <v>622</v>
          </cell>
          <cell r="X73">
            <v>1000</v>
          </cell>
          <cell r="Y73">
            <v>9.2475884244372999</v>
          </cell>
          <cell r="Z73">
            <v>2.334405144694534</v>
          </cell>
          <cell r="AA73">
            <v>0</v>
          </cell>
          <cell r="AC73">
            <v>650</v>
          </cell>
          <cell r="AD73">
            <v>310</v>
          </cell>
          <cell r="AE73">
            <v>640.6</v>
          </cell>
          <cell r="AF73">
            <v>598.20000000000005</v>
          </cell>
          <cell r="AG73">
            <v>655.6</v>
          </cell>
          <cell r="AH73">
            <v>711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516</v>
          </cell>
          <cell r="D74">
            <v>4438</v>
          </cell>
          <cell r="E74">
            <v>1118</v>
          </cell>
          <cell r="F74">
            <v>33</v>
          </cell>
          <cell r="G74">
            <v>0</v>
          </cell>
          <cell r="H74">
            <v>0.45</v>
          </cell>
          <cell r="I74">
            <v>50</v>
          </cell>
          <cell r="J74">
            <v>1295</v>
          </cell>
          <cell r="K74">
            <v>-177</v>
          </cell>
          <cell r="L74">
            <v>150</v>
          </cell>
          <cell r="M74">
            <v>300</v>
          </cell>
          <cell r="N74">
            <v>400</v>
          </cell>
          <cell r="U74">
            <v>450</v>
          </cell>
          <cell r="W74">
            <v>194.8</v>
          </cell>
          <cell r="X74">
            <v>400</v>
          </cell>
          <cell r="Y74">
            <v>8.8963039014373706</v>
          </cell>
          <cell r="Z74">
            <v>0.16940451745379875</v>
          </cell>
          <cell r="AA74">
            <v>0</v>
          </cell>
          <cell r="AC74">
            <v>144</v>
          </cell>
          <cell r="AD74">
            <v>0</v>
          </cell>
          <cell r="AE74">
            <v>207.6</v>
          </cell>
          <cell r="AF74">
            <v>194.4</v>
          </cell>
          <cell r="AG74">
            <v>136.80000000000001</v>
          </cell>
          <cell r="AH74">
            <v>169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69</v>
          </cell>
          <cell r="D75">
            <v>1519</v>
          </cell>
          <cell r="E75">
            <v>657</v>
          </cell>
          <cell r="F75">
            <v>127</v>
          </cell>
          <cell r="G75">
            <v>0</v>
          </cell>
          <cell r="H75">
            <v>0.4</v>
          </cell>
          <cell r="I75">
            <v>40</v>
          </cell>
          <cell r="J75">
            <v>817</v>
          </cell>
          <cell r="K75">
            <v>-160</v>
          </cell>
          <cell r="L75">
            <v>70</v>
          </cell>
          <cell r="M75">
            <v>90</v>
          </cell>
          <cell r="N75">
            <v>160</v>
          </cell>
          <cell r="U75">
            <v>150</v>
          </cell>
          <cell r="W75">
            <v>87</v>
          </cell>
          <cell r="X75">
            <v>180</v>
          </cell>
          <cell r="Y75">
            <v>8.931034482758621</v>
          </cell>
          <cell r="Z75">
            <v>1.4597701149425288</v>
          </cell>
          <cell r="AA75">
            <v>0</v>
          </cell>
          <cell r="AC75">
            <v>222</v>
          </cell>
          <cell r="AD75">
            <v>0</v>
          </cell>
          <cell r="AE75">
            <v>66</v>
          </cell>
          <cell r="AF75">
            <v>64.2</v>
          </cell>
          <cell r="AG75">
            <v>56</v>
          </cell>
          <cell r="AH75">
            <v>59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17</v>
          </cell>
          <cell r="D76">
            <v>697</v>
          </cell>
          <cell r="E76">
            <v>592</v>
          </cell>
          <cell r="F76">
            <v>80</v>
          </cell>
          <cell r="G76">
            <v>0</v>
          </cell>
          <cell r="H76">
            <v>0.4</v>
          </cell>
          <cell r="I76">
            <v>40</v>
          </cell>
          <cell r="J76">
            <v>635</v>
          </cell>
          <cell r="K76">
            <v>-43</v>
          </cell>
          <cell r="L76">
            <v>80</v>
          </cell>
          <cell r="M76">
            <v>250</v>
          </cell>
          <cell r="N76">
            <v>200</v>
          </cell>
          <cell r="U76">
            <v>30</v>
          </cell>
          <cell r="W76">
            <v>89.6</v>
          </cell>
          <cell r="X76">
            <v>160</v>
          </cell>
          <cell r="Y76">
            <v>8.9285714285714288</v>
          </cell>
          <cell r="Z76">
            <v>0.8928571428571429</v>
          </cell>
          <cell r="AA76">
            <v>0</v>
          </cell>
          <cell r="AC76">
            <v>144</v>
          </cell>
          <cell r="AD76">
            <v>0</v>
          </cell>
          <cell r="AE76">
            <v>68</v>
          </cell>
          <cell r="AF76">
            <v>67.8</v>
          </cell>
          <cell r="AG76">
            <v>72.599999999999994</v>
          </cell>
          <cell r="AH76">
            <v>58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884.06600000000003</v>
          </cell>
          <cell r="D77">
            <v>3433.3449999999998</v>
          </cell>
          <cell r="E77">
            <v>1556</v>
          </cell>
          <cell r="F77">
            <v>901</v>
          </cell>
          <cell r="G77" t="str">
            <v>ак апр</v>
          </cell>
          <cell r="H77">
            <v>1</v>
          </cell>
          <cell r="I77">
            <v>50</v>
          </cell>
          <cell r="J77">
            <v>1097.729</v>
          </cell>
          <cell r="K77">
            <v>458.27099999999996</v>
          </cell>
          <cell r="L77">
            <v>200</v>
          </cell>
          <cell r="M77">
            <v>200</v>
          </cell>
          <cell r="N77">
            <v>350</v>
          </cell>
          <cell r="U77">
            <v>300</v>
          </cell>
          <cell r="V77">
            <v>400</v>
          </cell>
          <cell r="W77">
            <v>279.11199999999997</v>
          </cell>
          <cell r="X77">
            <v>300</v>
          </cell>
          <cell r="Y77">
            <v>9.4979793057983901</v>
          </cell>
          <cell r="Z77">
            <v>3.228094814984666</v>
          </cell>
          <cell r="AA77">
            <v>0</v>
          </cell>
          <cell r="AC77">
            <v>160.44</v>
          </cell>
          <cell r="AD77">
            <v>0</v>
          </cell>
          <cell r="AE77">
            <v>160.1498</v>
          </cell>
          <cell r="AF77">
            <v>154.73699999999999</v>
          </cell>
          <cell r="AG77">
            <v>225.56180000000001</v>
          </cell>
          <cell r="AH77">
            <v>226.17699999999999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895</v>
          </cell>
          <cell r="D78">
            <v>635</v>
          </cell>
          <cell r="E78">
            <v>421</v>
          </cell>
          <cell r="F78">
            <v>490</v>
          </cell>
          <cell r="G78">
            <v>0</v>
          </cell>
          <cell r="H78">
            <v>0.1</v>
          </cell>
          <cell r="I78">
            <v>730</v>
          </cell>
          <cell r="J78">
            <v>431</v>
          </cell>
          <cell r="K78">
            <v>-10</v>
          </cell>
          <cell r="L78">
            <v>0</v>
          </cell>
          <cell r="M78">
            <v>0</v>
          </cell>
          <cell r="N78">
            <v>500</v>
          </cell>
          <cell r="U78">
            <v>500</v>
          </cell>
          <cell r="W78">
            <v>84.2</v>
          </cell>
          <cell r="Y78">
            <v>17.695961995249405</v>
          </cell>
          <cell r="Z78">
            <v>5.8194774346793343</v>
          </cell>
          <cell r="AA78">
            <v>0</v>
          </cell>
          <cell r="AC78">
            <v>0</v>
          </cell>
          <cell r="AD78">
            <v>0</v>
          </cell>
          <cell r="AE78">
            <v>48.2</v>
          </cell>
          <cell r="AF78">
            <v>52</v>
          </cell>
          <cell r="AG78">
            <v>73.8</v>
          </cell>
          <cell r="AH78">
            <v>131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12.512</v>
          </cell>
          <cell r="D79">
            <v>514.63</v>
          </cell>
          <cell r="E79">
            <v>164.90899999999999</v>
          </cell>
          <cell r="F79">
            <v>138.678</v>
          </cell>
          <cell r="G79">
            <v>0</v>
          </cell>
          <cell r="H79">
            <v>1</v>
          </cell>
          <cell r="I79">
            <v>50</v>
          </cell>
          <cell r="J79">
            <v>179.41800000000001</v>
          </cell>
          <cell r="K79">
            <v>-14.509000000000015</v>
          </cell>
          <cell r="L79">
            <v>0</v>
          </cell>
          <cell r="M79">
            <v>0</v>
          </cell>
          <cell r="N79">
            <v>0</v>
          </cell>
          <cell r="U79">
            <v>20</v>
          </cell>
          <cell r="W79">
            <v>21.408999999999999</v>
          </cell>
          <cell r="X79">
            <v>30</v>
          </cell>
          <cell r="Y79">
            <v>8.8130225606053525</v>
          </cell>
          <cell r="Z79">
            <v>6.4775561679667435</v>
          </cell>
          <cell r="AA79">
            <v>0</v>
          </cell>
          <cell r="AC79">
            <v>57.863999999999997</v>
          </cell>
          <cell r="AD79">
            <v>0</v>
          </cell>
          <cell r="AE79">
            <v>24.968</v>
          </cell>
          <cell r="AF79">
            <v>28.454799999999999</v>
          </cell>
          <cell r="AG79">
            <v>22.7392</v>
          </cell>
          <cell r="AH79">
            <v>17.614999999999998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453</v>
          </cell>
          <cell r="D80">
            <v>7442</v>
          </cell>
          <cell r="E80">
            <v>4795</v>
          </cell>
          <cell r="F80">
            <v>542</v>
          </cell>
          <cell r="G80">
            <v>0</v>
          </cell>
          <cell r="H80">
            <v>0.4</v>
          </cell>
          <cell r="I80">
            <v>40</v>
          </cell>
          <cell r="J80">
            <v>4792</v>
          </cell>
          <cell r="K80">
            <v>3</v>
          </cell>
          <cell r="L80">
            <v>800</v>
          </cell>
          <cell r="M80">
            <v>1000</v>
          </cell>
          <cell r="N80">
            <v>800</v>
          </cell>
          <cell r="U80">
            <v>1200</v>
          </cell>
          <cell r="W80">
            <v>639.79999999999995</v>
          </cell>
          <cell r="X80">
            <v>1300</v>
          </cell>
          <cell r="Y80">
            <v>8.8183807439824946</v>
          </cell>
          <cell r="Z80">
            <v>0.8471397311659894</v>
          </cell>
          <cell r="AA80">
            <v>0</v>
          </cell>
          <cell r="AC80">
            <v>606</v>
          </cell>
          <cell r="AD80">
            <v>990</v>
          </cell>
          <cell r="AE80">
            <v>535</v>
          </cell>
          <cell r="AF80">
            <v>544.79999999999995</v>
          </cell>
          <cell r="AG80">
            <v>594</v>
          </cell>
          <cell r="AH80">
            <v>786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69</v>
          </cell>
          <cell r="D81">
            <v>4147</v>
          </cell>
          <cell r="E81">
            <v>2810</v>
          </cell>
          <cell r="F81">
            <v>426</v>
          </cell>
          <cell r="G81">
            <v>0</v>
          </cell>
          <cell r="H81">
            <v>0.4</v>
          </cell>
          <cell r="I81">
            <v>40</v>
          </cell>
          <cell r="J81">
            <v>2838</v>
          </cell>
          <cell r="K81">
            <v>-28</v>
          </cell>
          <cell r="L81">
            <v>500</v>
          </cell>
          <cell r="M81">
            <v>700</v>
          </cell>
          <cell r="N81">
            <v>600</v>
          </cell>
          <cell r="U81">
            <v>800</v>
          </cell>
          <cell r="W81">
            <v>432.4</v>
          </cell>
          <cell r="X81">
            <v>800</v>
          </cell>
          <cell r="Y81">
            <v>8.8482886216466241</v>
          </cell>
          <cell r="Z81">
            <v>0.98519888991674376</v>
          </cell>
          <cell r="AA81">
            <v>0</v>
          </cell>
          <cell r="AC81">
            <v>648</v>
          </cell>
          <cell r="AD81">
            <v>0</v>
          </cell>
          <cell r="AE81">
            <v>372.6</v>
          </cell>
          <cell r="AF81">
            <v>358.2</v>
          </cell>
          <cell r="AG81">
            <v>407.2</v>
          </cell>
          <cell r="AH81">
            <v>461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31.2</v>
          </cell>
          <cell r="D82">
            <v>1322.85</v>
          </cell>
          <cell r="E82">
            <v>922.17600000000004</v>
          </cell>
          <cell r="F82">
            <v>142.81100000000001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928.63800000000003</v>
          </cell>
          <cell r="K82">
            <v>-6.4619999999999891</v>
          </cell>
          <cell r="L82">
            <v>100</v>
          </cell>
          <cell r="M82">
            <v>120</v>
          </cell>
          <cell r="N82">
            <v>150</v>
          </cell>
          <cell r="U82">
            <v>100</v>
          </cell>
          <cell r="W82">
            <v>88.29000000000002</v>
          </cell>
          <cell r="X82">
            <v>170</v>
          </cell>
          <cell r="Y82">
            <v>8.866360856269111</v>
          </cell>
          <cell r="Z82">
            <v>1.6175218031487142</v>
          </cell>
          <cell r="AA82">
            <v>256.892</v>
          </cell>
          <cell r="AC82">
            <v>223.834</v>
          </cell>
          <cell r="AD82">
            <v>0</v>
          </cell>
          <cell r="AE82">
            <v>83.709800000000001</v>
          </cell>
          <cell r="AF82">
            <v>77.596199999999996</v>
          </cell>
          <cell r="AG82">
            <v>87.147800000000004</v>
          </cell>
          <cell r="AH82">
            <v>79.38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3.613</v>
          </cell>
          <cell r="D83">
            <v>973.95100000000002</v>
          </cell>
          <cell r="E83">
            <v>565.55799999999999</v>
          </cell>
          <cell r="F83">
            <v>167.678</v>
          </cell>
          <cell r="G83">
            <v>0</v>
          </cell>
          <cell r="H83">
            <v>1</v>
          </cell>
          <cell r="I83">
            <v>40</v>
          </cell>
          <cell r="J83">
            <v>576.69799999999998</v>
          </cell>
          <cell r="K83">
            <v>-11.139999999999986</v>
          </cell>
          <cell r="L83">
            <v>50</v>
          </cell>
          <cell r="M83">
            <v>0</v>
          </cell>
          <cell r="N83">
            <v>100</v>
          </cell>
          <cell r="U83">
            <v>110</v>
          </cell>
          <cell r="W83">
            <v>61.884</v>
          </cell>
          <cell r="X83">
            <v>120</v>
          </cell>
          <cell r="Y83">
            <v>8.8500743326223255</v>
          </cell>
          <cell r="Z83">
            <v>2.709553357895417</v>
          </cell>
          <cell r="AA83">
            <v>106.08499999999999</v>
          </cell>
          <cell r="AC83">
            <v>150.053</v>
          </cell>
          <cell r="AD83">
            <v>0</v>
          </cell>
          <cell r="AE83">
            <v>66.84259999999999</v>
          </cell>
          <cell r="AF83">
            <v>56.207399999999993</v>
          </cell>
          <cell r="AG83">
            <v>54.2684</v>
          </cell>
          <cell r="AH83">
            <v>59.13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88.757000000000005</v>
          </cell>
          <cell r="D84">
            <v>1626.568</v>
          </cell>
          <cell r="E84">
            <v>885.82299999999998</v>
          </cell>
          <cell r="F84">
            <v>264.245</v>
          </cell>
          <cell r="G84" t="str">
            <v>ябл</v>
          </cell>
          <cell r="H84">
            <v>1</v>
          </cell>
          <cell r="I84">
            <v>40</v>
          </cell>
          <cell r="J84">
            <v>920.65099999999995</v>
          </cell>
          <cell r="K84">
            <v>-34.827999999999975</v>
          </cell>
          <cell r="L84">
            <v>160</v>
          </cell>
          <cell r="M84">
            <v>110</v>
          </cell>
          <cell r="N84">
            <v>150</v>
          </cell>
          <cell r="U84">
            <v>150</v>
          </cell>
          <cell r="W84">
            <v>120.36399999999999</v>
          </cell>
          <cell r="X84">
            <v>230</v>
          </cell>
          <cell r="Y84">
            <v>8.8418879399155887</v>
          </cell>
          <cell r="Z84">
            <v>2.1953823402346218</v>
          </cell>
          <cell r="AA84">
            <v>0</v>
          </cell>
          <cell r="AC84">
            <v>284.00299999999999</v>
          </cell>
          <cell r="AD84">
            <v>0</v>
          </cell>
          <cell r="AE84">
            <v>117.55760000000001</v>
          </cell>
          <cell r="AF84">
            <v>108.9256</v>
          </cell>
          <cell r="AG84">
            <v>128.80000000000001</v>
          </cell>
          <cell r="AH84">
            <v>105.3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124.161</v>
          </cell>
          <cell r="D85">
            <v>1311.7080000000001</v>
          </cell>
          <cell r="E85">
            <v>705.09699999999998</v>
          </cell>
          <cell r="F85">
            <v>233.36699999999999</v>
          </cell>
          <cell r="G85">
            <v>0</v>
          </cell>
          <cell r="H85">
            <v>1</v>
          </cell>
          <cell r="I85">
            <v>40</v>
          </cell>
          <cell r="J85">
            <v>714.97500000000002</v>
          </cell>
          <cell r="K85">
            <v>-9.8780000000000427</v>
          </cell>
          <cell r="L85">
            <v>130</v>
          </cell>
          <cell r="M85">
            <v>110</v>
          </cell>
          <cell r="N85">
            <v>120</v>
          </cell>
          <cell r="U85">
            <v>40</v>
          </cell>
          <cell r="W85">
            <v>91.836600000000004</v>
          </cell>
          <cell r="X85">
            <v>180</v>
          </cell>
          <cell r="Y85">
            <v>8.8566758786801767</v>
          </cell>
          <cell r="Z85">
            <v>2.5411110602962217</v>
          </cell>
          <cell r="AA85">
            <v>81.837999999999994</v>
          </cell>
          <cell r="AC85">
            <v>164.07599999999999</v>
          </cell>
          <cell r="AD85">
            <v>0</v>
          </cell>
          <cell r="AE85">
            <v>90.383999999999986</v>
          </cell>
          <cell r="AF85">
            <v>90.386200000000002</v>
          </cell>
          <cell r="AG85">
            <v>102.5394</v>
          </cell>
          <cell r="AH85">
            <v>67.23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45</v>
          </cell>
          <cell r="D86">
            <v>227</v>
          </cell>
          <cell r="E86">
            <v>76</v>
          </cell>
          <cell r="F86">
            <v>37</v>
          </cell>
          <cell r="G86" t="str">
            <v>дк</v>
          </cell>
          <cell r="H86">
            <v>0.6</v>
          </cell>
          <cell r="I86">
            <v>60</v>
          </cell>
          <cell r="J86">
            <v>85</v>
          </cell>
          <cell r="K86">
            <v>-9</v>
          </cell>
          <cell r="L86">
            <v>20</v>
          </cell>
          <cell r="M86">
            <v>0</v>
          </cell>
          <cell r="N86">
            <v>30</v>
          </cell>
          <cell r="W86">
            <v>11.6</v>
          </cell>
          <cell r="X86">
            <v>20</v>
          </cell>
          <cell r="Y86">
            <v>9.2241379310344822</v>
          </cell>
          <cell r="Z86">
            <v>3.1896551724137931</v>
          </cell>
          <cell r="AA86">
            <v>0</v>
          </cell>
          <cell r="AC86">
            <v>18</v>
          </cell>
          <cell r="AD86">
            <v>0</v>
          </cell>
          <cell r="AE86">
            <v>16.8</v>
          </cell>
          <cell r="AF86">
            <v>14.4</v>
          </cell>
          <cell r="AG86">
            <v>12.4</v>
          </cell>
          <cell r="AH86">
            <v>7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44</v>
          </cell>
          <cell r="D87">
            <v>550</v>
          </cell>
          <cell r="E87">
            <v>142</v>
          </cell>
          <cell r="F87">
            <v>86</v>
          </cell>
          <cell r="G87" t="str">
            <v>ябл</v>
          </cell>
          <cell r="H87">
            <v>0.6</v>
          </cell>
          <cell r="I87">
            <v>60</v>
          </cell>
          <cell r="J87">
            <v>151</v>
          </cell>
          <cell r="K87">
            <v>-9</v>
          </cell>
          <cell r="L87">
            <v>40</v>
          </cell>
          <cell r="M87">
            <v>0</v>
          </cell>
          <cell r="N87">
            <v>20</v>
          </cell>
          <cell r="U87">
            <v>20</v>
          </cell>
          <cell r="W87">
            <v>22.4</v>
          </cell>
          <cell r="X87">
            <v>40</v>
          </cell>
          <cell r="Y87">
            <v>9.1964285714285712</v>
          </cell>
          <cell r="Z87">
            <v>3.8392857142857144</v>
          </cell>
          <cell r="AA87">
            <v>0</v>
          </cell>
          <cell r="AC87">
            <v>30</v>
          </cell>
          <cell r="AD87">
            <v>0</v>
          </cell>
          <cell r="AE87">
            <v>23.4</v>
          </cell>
          <cell r="AF87">
            <v>26.8</v>
          </cell>
          <cell r="AG87">
            <v>28.6</v>
          </cell>
          <cell r="AH87">
            <v>31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54</v>
          </cell>
          <cell r="D88">
            <v>768</v>
          </cell>
          <cell r="E88">
            <v>210</v>
          </cell>
          <cell r="F88">
            <v>60</v>
          </cell>
          <cell r="G88" t="str">
            <v>ябл</v>
          </cell>
          <cell r="H88">
            <v>0.6</v>
          </cell>
          <cell r="I88">
            <v>60</v>
          </cell>
          <cell r="J88">
            <v>214</v>
          </cell>
          <cell r="K88">
            <v>-4</v>
          </cell>
          <cell r="L88">
            <v>60</v>
          </cell>
          <cell r="M88">
            <v>40</v>
          </cell>
          <cell r="N88">
            <v>30</v>
          </cell>
          <cell r="U88">
            <v>80</v>
          </cell>
          <cell r="W88">
            <v>38.4</v>
          </cell>
          <cell r="X88">
            <v>70</v>
          </cell>
          <cell r="Y88">
            <v>8.8541666666666679</v>
          </cell>
          <cell r="Z88">
            <v>1.5625</v>
          </cell>
          <cell r="AA88">
            <v>0</v>
          </cell>
          <cell r="AC88">
            <v>18</v>
          </cell>
          <cell r="AD88">
            <v>0</v>
          </cell>
          <cell r="AE88">
            <v>32</v>
          </cell>
          <cell r="AF88">
            <v>41</v>
          </cell>
          <cell r="AG88">
            <v>37.6</v>
          </cell>
          <cell r="AH88">
            <v>59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9.3239999999999998</v>
          </cell>
          <cell r="D89">
            <v>789.77</v>
          </cell>
          <cell r="E89">
            <v>331.84899999999999</v>
          </cell>
          <cell r="F89">
            <v>129.071</v>
          </cell>
          <cell r="G89">
            <v>0</v>
          </cell>
          <cell r="H89">
            <v>1</v>
          </cell>
          <cell r="I89">
            <v>30</v>
          </cell>
          <cell r="J89">
            <v>340.23200000000003</v>
          </cell>
          <cell r="K89">
            <v>-8.3830000000000382</v>
          </cell>
          <cell r="L89">
            <v>30</v>
          </cell>
          <cell r="M89">
            <v>0</v>
          </cell>
          <cell r="N89">
            <v>30</v>
          </cell>
          <cell r="U89">
            <v>100</v>
          </cell>
          <cell r="W89">
            <v>43.427999999999997</v>
          </cell>
          <cell r="X89">
            <v>80</v>
          </cell>
          <cell r="Y89">
            <v>8.4984572165423238</v>
          </cell>
          <cell r="Z89">
            <v>2.9720687114304138</v>
          </cell>
          <cell r="AA89">
            <v>0</v>
          </cell>
          <cell r="AC89">
            <v>114.709</v>
          </cell>
          <cell r="AD89">
            <v>0</v>
          </cell>
          <cell r="AE89">
            <v>50.169599999999996</v>
          </cell>
          <cell r="AF89">
            <v>41.051400000000001</v>
          </cell>
          <cell r="AG89">
            <v>39.669200000000004</v>
          </cell>
          <cell r="AH89">
            <v>42.112000000000002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30.431000000000001</v>
          </cell>
          <cell r="D90">
            <v>157.756</v>
          </cell>
          <cell r="E90">
            <v>31.05</v>
          </cell>
          <cell r="F90">
            <v>92.120999999999995</v>
          </cell>
          <cell r="G90">
            <v>0</v>
          </cell>
          <cell r="H90">
            <v>1</v>
          </cell>
          <cell r="I90">
            <v>50</v>
          </cell>
          <cell r="J90">
            <v>29.35</v>
          </cell>
          <cell r="K90">
            <v>1.6999999999999993</v>
          </cell>
          <cell r="L90">
            <v>20</v>
          </cell>
          <cell r="M90">
            <v>0</v>
          </cell>
          <cell r="N90">
            <v>0</v>
          </cell>
          <cell r="W90">
            <v>6.21</v>
          </cell>
          <cell r="Y90">
            <v>18.0549114331723</v>
          </cell>
          <cell r="Z90">
            <v>14.834299516908212</v>
          </cell>
          <cell r="AA90">
            <v>0</v>
          </cell>
          <cell r="AC90">
            <v>0</v>
          </cell>
          <cell r="AD90">
            <v>0</v>
          </cell>
          <cell r="AE90">
            <v>7.5436000000000005</v>
          </cell>
          <cell r="AF90">
            <v>10.26</v>
          </cell>
          <cell r="AG90">
            <v>13.23</v>
          </cell>
          <cell r="AH90">
            <v>5.4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120</v>
          </cell>
          <cell r="D91">
            <v>1319</v>
          </cell>
          <cell r="E91">
            <v>339</v>
          </cell>
          <cell r="F91">
            <v>32</v>
          </cell>
          <cell r="G91" t="str">
            <v>ябл,дк</v>
          </cell>
          <cell r="H91">
            <v>0.6</v>
          </cell>
          <cell r="I91">
            <v>60</v>
          </cell>
          <cell r="J91">
            <v>407</v>
          </cell>
          <cell r="K91">
            <v>-68</v>
          </cell>
          <cell r="L91">
            <v>80</v>
          </cell>
          <cell r="M91">
            <v>120</v>
          </cell>
          <cell r="N91">
            <v>100</v>
          </cell>
          <cell r="U91">
            <v>20</v>
          </cell>
          <cell r="W91">
            <v>49.8</v>
          </cell>
          <cell r="X91">
            <v>90</v>
          </cell>
          <cell r="Y91">
            <v>8.8755020080321287</v>
          </cell>
          <cell r="Z91">
            <v>0.64257028112449799</v>
          </cell>
          <cell r="AA91">
            <v>0</v>
          </cell>
          <cell r="AC91">
            <v>90</v>
          </cell>
          <cell r="AD91">
            <v>0</v>
          </cell>
          <cell r="AE91">
            <v>66</v>
          </cell>
          <cell r="AF91">
            <v>75.8</v>
          </cell>
          <cell r="AG91">
            <v>59</v>
          </cell>
          <cell r="AH91">
            <v>36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76</v>
          </cell>
          <cell r="D92">
            <v>1538</v>
          </cell>
          <cell r="E92">
            <v>459</v>
          </cell>
          <cell r="F92">
            <v>139</v>
          </cell>
          <cell r="G92" t="str">
            <v>ябл,дк</v>
          </cell>
          <cell r="H92">
            <v>0.6</v>
          </cell>
          <cell r="I92">
            <v>60</v>
          </cell>
          <cell r="J92">
            <v>461</v>
          </cell>
          <cell r="K92">
            <v>-2</v>
          </cell>
          <cell r="L92">
            <v>100</v>
          </cell>
          <cell r="M92">
            <v>50</v>
          </cell>
          <cell r="N92">
            <v>120</v>
          </cell>
          <cell r="U92">
            <v>100</v>
          </cell>
          <cell r="W92">
            <v>73.8</v>
          </cell>
          <cell r="X92">
            <v>150</v>
          </cell>
          <cell r="Y92">
            <v>8.9295392953929547</v>
          </cell>
          <cell r="Z92">
            <v>1.883468834688347</v>
          </cell>
          <cell r="AA92">
            <v>0</v>
          </cell>
          <cell r="AC92">
            <v>90</v>
          </cell>
          <cell r="AD92">
            <v>0</v>
          </cell>
          <cell r="AE92">
            <v>62</v>
          </cell>
          <cell r="AF92">
            <v>80.400000000000006</v>
          </cell>
          <cell r="AG92">
            <v>76.2</v>
          </cell>
          <cell r="AH92">
            <v>73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681</v>
          </cell>
          <cell r="D93">
            <v>3476</v>
          </cell>
          <cell r="E93">
            <v>2358</v>
          </cell>
          <cell r="F93">
            <v>268</v>
          </cell>
          <cell r="G93">
            <v>0</v>
          </cell>
          <cell r="H93">
            <v>0.28000000000000003</v>
          </cell>
          <cell r="I93">
            <v>35</v>
          </cell>
          <cell r="J93">
            <v>2396</v>
          </cell>
          <cell r="K93">
            <v>-38</v>
          </cell>
          <cell r="L93">
            <v>500</v>
          </cell>
          <cell r="M93">
            <v>600</v>
          </cell>
          <cell r="N93">
            <v>700</v>
          </cell>
          <cell r="U93">
            <v>300</v>
          </cell>
          <cell r="W93">
            <v>346.8</v>
          </cell>
          <cell r="X93">
            <v>700</v>
          </cell>
          <cell r="Y93">
            <v>8.846597462514417</v>
          </cell>
          <cell r="Z93">
            <v>0.77277970011534025</v>
          </cell>
          <cell r="AA93">
            <v>0</v>
          </cell>
          <cell r="AC93">
            <v>624</v>
          </cell>
          <cell r="AD93">
            <v>0</v>
          </cell>
          <cell r="AE93">
            <v>323.60000000000002</v>
          </cell>
          <cell r="AF93">
            <v>322.2</v>
          </cell>
          <cell r="AG93">
            <v>320.2</v>
          </cell>
          <cell r="AH93">
            <v>304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578</v>
          </cell>
          <cell r="D94">
            <v>580</v>
          </cell>
          <cell r="E94">
            <v>533</v>
          </cell>
          <cell r="F94">
            <v>236</v>
          </cell>
          <cell r="G94">
            <v>0</v>
          </cell>
          <cell r="H94">
            <v>0.4</v>
          </cell>
          <cell r="I94" t="e">
            <v>#N/A</v>
          </cell>
          <cell r="J94">
            <v>547</v>
          </cell>
          <cell r="K94">
            <v>-14</v>
          </cell>
          <cell r="L94">
            <v>120</v>
          </cell>
          <cell r="M94">
            <v>100</v>
          </cell>
          <cell r="N94">
            <v>120</v>
          </cell>
          <cell r="U94">
            <v>50</v>
          </cell>
          <cell r="W94">
            <v>85.8</v>
          </cell>
          <cell r="X94">
            <v>140</v>
          </cell>
          <cell r="Y94">
            <v>8.9277389277389272</v>
          </cell>
          <cell r="Z94">
            <v>2.7505827505827507</v>
          </cell>
          <cell r="AA94">
            <v>0</v>
          </cell>
          <cell r="AC94">
            <v>104</v>
          </cell>
          <cell r="AD94">
            <v>0</v>
          </cell>
          <cell r="AE94">
            <v>113.4</v>
          </cell>
          <cell r="AF94">
            <v>79.400000000000006</v>
          </cell>
          <cell r="AG94">
            <v>97.6</v>
          </cell>
          <cell r="AH94">
            <v>55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193</v>
          </cell>
          <cell r="D95">
            <v>1220</v>
          </cell>
          <cell r="E95">
            <v>638</v>
          </cell>
          <cell r="F95">
            <v>253</v>
          </cell>
          <cell r="G95">
            <v>0</v>
          </cell>
          <cell r="H95">
            <v>0.33</v>
          </cell>
          <cell r="I95">
            <v>60</v>
          </cell>
          <cell r="J95">
            <v>650</v>
          </cell>
          <cell r="K95">
            <v>-12</v>
          </cell>
          <cell r="L95">
            <v>150</v>
          </cell>
          <cell r="M95">
            <v>170</v>
          </cell>
          <cell r="N95">
            <v>160</v>
          </cell>
          <cell r="U95">
            <v>80</v>
          </cell>
          <cell r="W95">
            <v>116.4</v>
          </cell>
          <cell r="X95">
            <v>220</v>
          </cell>
          <cell r="Y95">
            <v>8.8745704467353956</v>
          </cell>
          <cell r="Z95">
            <v>2.1735395189003435</v>
          </cell>
          <cell r="AA95">
            <v>0</v>
          </cell>
          <cell r="AC95">
            <v>56</v>
          </cell>
          <cell r="AD95">
            <v>0</v>
          </cell>
          <cell r="AE95">
            <v>133.6</v>
          </cell>
          <cell r="AF95">
            <v>126.2</v>
          </cell>
          <cell r="AG95">
            <v>129.19999999999999</v>
          </cell>
          <cell r="AH95">
            <v>88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265</v>
          </cell>
          <cell r="D96">
            <v>614</v>
          </cell>
          <cell r="E96">
            <v>373</v>
          </cell>
          <cell r="F96">
            <v>166</v>
          </cell>
          <cell r="G96">
            <v>0</v>
          </cell>
          <cell r="H96">
            <v>0.35</v>
          </cell>
          <cell r="I96" t="e">
            <v>#N/A</v>
          </cell>
          <cell r="J96">
            <v>393</v>
          </cell>
          <cell r="K96">
            <v>-20</v>
          </cell>
          <cell r="L96">
            <v>100</v>
          </cell>
          <cell r="M96">
            <v>70</v>
          </cell>
          <cell r="N96">
            <v>50</v>
          </cell>
          <cell r="U96">
            <v>80</v>
          </cell>
          <cell r="W96">
            <v>66.599999999999994</v>
          </cell>
          <cell r="X96">
            <v>120</v>
          </cell>
          <cell r="Y96">
            <v>8.7987987987987992</v>
          </cell>
          <cell r="Z96">
            <v>2.4924924924924925</v>
          </cell>
          <cell r="AA96">
            <v>0</v>
          </cell>
          <cell r="AC96">
            <v>40</v>
          </cell>
          <cell r="AD96">
            <v>0</v>
          </cell>
          <cell r="AE96">
            <v>87</v>
          </cell>
          <cell r="AF96">
            <v>71.2</v>
          </cell>
          <cell r="AG96">
            <v>76</v>
          </cell>
          <cell r="AH96">
            <v>68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-5</v>
          </cell>
          <cell r="D97">
            <v>1184</v>
          </cell>
          <cell r="E97">
            <v>367</v>
          </cell>
          <cell r="F97">
            <v>111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359</v>
          </cell>
          <cell r="K97">
            <v>8</v>
          </cell>
          <cell r="L97">
            <v>50</v>
          </cell>
          <cell r="M97">
            <v>0</v>
          </cell>
          <cell r="N97">
            <v>80</v>
          </cell>
          <cell r="U97">
            <v>220</v>
          </cell>
          <cell r="W97">
            <v>67.400000000000006</v>
          </cell>
          <cell r="X97">
            <v>130</v>
          </cell>
          <cell r="Y97">
            <v>8.7685459940652812</v>
          </cell>
          <cell r="Z97">
            <v>1.6468842729970326</v>
          </cell>
          <cell r="AA97">
            <v>0</v>
          </cell>
          <cell r="AC97">
            <v>30</v>
          </cell>
          <cell r="AD97">
            <v>0</v>
          </cell>
          <cell r="AE97">
            <v>55</v>
          </cell>
          <cell r="AF97">
            <v>55.2</v>
          </cell>
          <cell r="AG97">
            <v>50.8</v>
          </cell>
          <cell r="AH97">
            <v>121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677</v>
          </cell>
          <cell r="D98">
            <v>14439</v>
          </cell>
          <cell r="E98">
            <v>7096</v>
          </cell>
          <cell r="F98">
            <v>1041</v>
          </cell>
          <cell r="G98">
            <v>0</v>
          </cell>
          <cell r="H98">
            <v>0.35</v>
          </cell>
          <cell r="I98">
            <v>40</v>
          </cell>
          <cell r="J98">
            <v>7114</v>
          </cell>
          <cell r="K98">
            <v>-18</v>
          </cell>
          <cell r="L98">
            <v>1000</v>
          </cell>
          <cell r="M98">
            <v>800</v>
          </cell>
          <cell r="N98">
            <v>800</v>
          </cell>
          <cell r="U98">
            <v>1000</v>
          </cell>
          <cell r="W98">
            <v>671.6</v>
          </cell>
          <cell r="X98">
            <v>1300</v>
          </cell>
          <cell r="Y98">
            <v>8.846039309112566</v>
          </cell>
          <cell r="Z98">
            <v>1.5500297796307325</v>
          </cell>
          <cell r="AA98">
            <v>150</v>
          </cell>
          <cell r="AC98">
            <v>1734</v>
          </cell>
          <cell r="AD98">
            <v>1854</v>
          </cell>
          <cell r="AE98">
            <v>685.8</v>
          </cell>
          <cell r="AF98">
            <v>705.2</v>
          </cell>
          <cell r="AG98">
            <v>694.8</v>
          </cell>
          <cell r="AH98">
            <v>647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2307</v>
          </cell>
          <cell r="D99">
            <v>25821</v>
          </cell>
          <cell r="E99">
            <v>14776</v>
          </cell>
          <cell r="F99">
            <v>2031</v>
          </cell>
          <cell r="G99" t="str">
            <v>борд</v>
          </cell>
          <cell r="H99">
            <v>0.35</v>
          </cell>
          <cell r="I99">
            <v>45</v>
          </cell>
          <cell r="J99">
            <v>14789</v>
          </cell>
          <cell r="K99">
            <v>-13</v>
          </cell>
          <cell r="L99">
            <v>2500</v>
          </cell>
          <cell r="M99">
            <v>2600</v>
          </cell>
          <cell r="N99">
            <v>2400</v>
          </cell>
          <cell r="U99">
            <v>2500</v>
          </cell>
          <cell r="W99">
            <v>1749.2</v>
          </cell>
          <cell r="X99">
            <v>3500</v>
          </cell>
          <cell r="Y99">
            <v>8.8789160759204204</v>
          </cell>
          <cell r="Z99">
            <v>1.1611022181568718</v>
          </cell>
          <cell r="AA99">
            <v>252</v>
          </cell>
          <cell r="AC99">
            <v>2988</v>
          </cell>
          <cell r="AD99">
            <v>2790</v>
          </cell>
          <cell r="AE99">
            <v>1557.4</v>
          </cell>
          <cell r="AF99">
            <v>1588.4</v>
          </cell>
          <cell r="AG99">
            <v>1675.4</v>
          </cell>
          <cell r="AH99">
            <v>1848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143</v>
          </cell>
          <cell r="D100">
            <v>216</v>
          </cell>
          <cell r="E100">
            <v>147</v>
          </cell>
          <cell r="F100">
            <v>145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154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U100">
            <v>150</v>
          </cell>
          <cell r="W100">
            <v>19.8</v>
          </cell>
          <cell r="Y100">
            <v>14.898989898989898</v>
          </cell>
          <cell r="Z100">
            <v>7.3232323232323226</v>
          </cell>
          <cell r="AA100">
            <v>0</v>
          </cell>
          <cell r="AC100">
            <v>48</v>
          </cell>
          <cell r="AD100">
            <v>0</v>
          </cell>
          <cell r="AE100">
            <v>22.8</v>
          </cell>
          <cell r="AF100">
            <v>22</v>
          </cell>
          <cell r="AG100">
            <v>23.2</v>
          </cell>
          <cell r="AH100">
            <v>21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242</v>
          </cell>
          <cell r="D101">
            <v>226</v>
          </cell>
          <cell r="E101">
            <v>180</v>
          </cell>
          <cell r="F101">
            <v>160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195</v>
          </cell>
          <cell r="K101">
            <v>-15</v>
          </cell>
          <cell r="L101">
            <v>50</v>
          </cell>
          <cell r="M101">
            <v>0</v>
          </cell>
          <cell r="N101">
            <v>0</v>
          </cell>
          <cell r="U101">
            <v>150</v>
          </cell>
          <cell r="W101">
            <v>26.4</v>
          </cell>
          <cell r="Y101">
            <v>13.636363636363637</v>
          </cell>
          <cell r="Z101">
            <v>6.0606060606060606</v>
          </cell>
          <cell r="AA101">
            <v>0</v>
          </cell>
          <cell r="AC101">
            <v>48</v>
          </cell>
          <cell r="AD101">
            <v>0</v>
          </cell>
          <cell r="AE101">
            <v>23.8</v>
          </cell>
          <cell r="AF101">
            <v>22.2</v>
          </cell>
          <cell r="AG101">
            <v>37.799999999999997</v>
          </cell>
          <cell r="AH101">
            <v>21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281</v>
          </cell>
          <cell r="D102">
            <v>999</v>
          </cell>
          <cell r="E102">
            <v>396</v>
          </cell>
          <cell r="F102">
            <v>490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448</v>
          </cell>
          <cell r="K102">
            <v>-52</v>
          </cell>
          <cell r="L102">
            <v>100</v>
          </cell>
          <cell r="M102">
            <v>0</v>
          </cell>
          <cell r="N102">
            <v>0</v>
          </cell>
          <cell r="U102">
            <v>200</v>
          </cell>
          <cell r="W102">
            <v>79.2</v>
          </cell>
          <cell r="Y102">
            <v>9.974747474747474</v>
          </cell>
          <cell r="Z102">
            <v>6.1868686868686869</v>
          </cell>
          <cell r="AA102">
            <v>0</v>
          </cell>
          <cell r="AC102">
            <v>0</v>
          </cell>
          <cell r="AD102">
            <v>0</v>
          </cell>
          <cell r="AE102">
            <v>83</v>
          </cell>
          <cell r="AF102">
            <v>80.2</v>
          </cell>
          <cell r="AG102">
            <v>99.4</v>
          </cell>
          <cell r="AH102">
            <v>71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D103">
            <v>464</v>
          </cell>
          <cell r="E103">
            <v>77</v>
          </cell>
          <cell r="F103">
            <v>383</v>
          </cell>
          <cell r="G103">
            <v>0</v>
          </cell>
          <cell r="H103">
            <v>0.06</v>
          </cell>
          <cell r="I103">
            <v>0</v>
          </cell>
          <cell r="J103">
            <v>115</v>
          </cell>
          <cell r="K103">
            <v>-38</v>
          </cell>
          <cell r="L103">
            <v>100</v>
          </cell>
          <cell r="M103">
            <v>0</v>
          </cell>
          <cell r="N103">
            <v>0</v>
          </cell>
          <cell r="W103">
            <v>15.4</v>
          </cell>
          <cell r="Y103">
            <v>31.363636363636363</v>
          </cell>
          <cell r="Z103">
            <v>24.870129870129869</v>
          </cell>
          <cell r="AA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46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-2</v>
          </cell>
          <cell r="D104">
            <v>904</v>
          </cell>
          <cell r="E104">
            <v>493</v>
          </cell>
          <cell r="F104">
            <v>308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563</v>
          </cell>
          <cell r="K104">
            <v>-70</v>
          </cell>
          <cell r="L104">
            <v>100</v>
          </cell>
          <cell r="M104">
            <v>0</v>
          </cell>
          <cell r="N104">
            <v>200</v>
          </cell>
          <cell r="U104">
            <v>300</v>
          </cell>
          <cell r="W104">
            <v>94.6</v>
          </cell>
          <cell r="Y104">
            <v>9.5983086680761112</v>
          </cell>
          <cell r="Z104">
            <v>3.2558139534883721</v>
          </cell>
          <cell r="AA104">
            <v>0</v>
          </cell>
          <cell r="AC104">
            <v>20</v>
          </cell>
          <cell r="AD104">
            <v>0</v>
          </cell>
          <cell r="AE104">
            <v>92.4</v>
          </cell>
          <cell r="AF104">
            <v>41</v>
          </cell>
          <cell r="AG104">
            <v>108.2</v>
          </cell>
          <cell r="AH104">
            <v>82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106</v>
          </cell>
          <cell r="D105">
            <v>2091</v>
          </cell>
          <cell r="E105">
            <v>874</v>
          </cell>
          <cell r="F105">
            <v>45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938</v>
          </cell>
          <cell r="K105">
            <v>-64</v>
          </cell>
          <cell r="L105">
            <v>80</v>
          </cell>
          <cell r="M105">
            <v>180</v>
          </cell>
          <cell r="N105">
            <v>150</v>
          </cell>
          <cell r="U105">
            <v>220</v>
          </cell>
          <cell r="W105">
            <v>99.2</v>
          </cell>
          <cell r="X105">
            <v>200</v>
          </cell>
          <cell r="Y105">
            <v>8.820564516129032</v>
          </cell>
          <cell r="Z105">
            <v>0.4536290322580645</v>
          </cell>
          <cell r="AA105">
            <v>0</v>
          </cell>
          <cell r="AC105">
            <v>378</v>
          </cell>
          <cell r="AD105">
            <v>0</v>
          </cell>
          <cell r="AE105">
            <v>98.8</v>
          </cell>
          <cell r="AF105">
            <v>85</v>
          </cell>
          <cell r="AG105">
            <v>82</v>
          </cell>
          <cell r="AH105">
            <v>107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83</v>
          </cell>
          <cell r="D106">
            <v>343</v>
          </cell>
          <cell r="E106">
            <v>212</v>
          </cell>
          <cell r="F106">
            <v>102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300</v>
          </cell>
          <cell r="K106">
            <v>-88</v>
          </cell>
          <cell r="L106">
            <v>50</v>
          </cell>
          <cell r="M106">
            <v>0</v>
          </cell>
          <cell r="N106">
            <v>150</v>
          </cell>
          <cell r="U106">
            <v>100</v>
          </cell>
          <cell r="W106">
            <v>34.4</v>
          </cell>
          <cell r="Y106">
            <v>11.686046511627907</v>
          </cell>
          <cell r="Z106">
            <v>2.9651162790697674</v>
          </cell>
          <cell r="AA106">
            <v>0</v>
          </cell>
          <cell r="AC106">
            <v>40</v>
          </cell>
          <cell r="AD106">
            <v>0</v>
          </cell>
          <cell r="AE106">
            <v>34.4</v>
          </cell>
          <cell r="AF106">
            <v>27.2</v>
          </cell>
          <cell r="AG106">
            <v>40.799999999999997</v>
          </cell>
          <cell r="AH106">
            <v>37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77</v>
          </cell>
          <cell r="D107">
            <v>704</v>
          </cell>
          <cell r="E107">
            <v>383</v>
          </cell>
          <cell r="F107">
            <v>33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481</v>
          </cell>
          <cell r="K107">
            <v>-98</v>
          </cell>
          <cell r="L107">
            <v>30</v>
          </cell>
          <cell r="M107">
            <v>70</v>
          </cell>
          <cell r="N107">
            <v>30</v>
          </cell>
          <cell r="U107">
            <v>150</v>
          </cell>
          <cell r="W107">
            <v>39.4</v>
          </cell>
          <cell r="X107">
            <v>50</v>
          </cell>
          <cell r="Y107">
            <v>9.2131979695431472</v>
          </cell>
          <cell r="Z107">
            <v>0.83756345177664981</v>
          </cell>
          <cell r="AA107">
            <v>0</v>
          </cell>
          <cell r="AC107">
            <v>186</v>
          </cell>
          <cell r="AD107">
            <v>0</v>
          </cell>
          <cell r="AE107">
            <v>40.200000000000003</v>
          </cell>
          <cell r="AF107">
            <v>43.2</v>
          </cell>
          <cell r="AG107">
            <v>26.2</v>
          </cell>
          <cell r="AH107">
            <v>75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118.827</v>
          </cell>
          <cell r="D108">
            <v>260.26799999999997</v>
          </cell>
          <cell r="E108">
            <v>169.57499999999999</v>
          </cell>
          <cell r="F108">
            <v>110.435</v>
          </cell>
          <cell r="G108" t="str">
            <v>н</v>
          </cell>
          <cell r="H108">
            <v>1</v>
          </cell>
          <cell r="I108" t="e">
            <v>#N/A</v>
          </cell>
          <cell r="J108">
            <v>146.52500000000001</v>
          </cell>
          <cell r="K108">
            <v>23.049999999999983</v>
          </cell>
          <cell r="L108">
            <v>50</v>
          </cell>
          <cell r="M108">
            <v>60</v>
          </cell>
          <cell r="N108">
            <v>0</v>
          </cell>
          <cell r="W108">
            <v>31.609999999999996</v>
          </cell>
          <cell r="X108">
            <v>60</v>
          </cell>
          <cell r="Y108">
            <v>8.8717178108193622</v>
          </cell>
          <cell r="Z108">
            <v>3.4936728883264796</v>
          </cell>
          <cell r="AA108">
            <v>0</v>
          </cell>
          <cell r="AC108">
            <v>11.525</v>
          </cell>
          <cell r="AD108">
            <v>0</v>
          </cell>
          <cell r="AE108">
            <v>8.9775999999999989</v>
          </cell>
          <cell r="AF108">
            <v>30.742399999999996</v>
          </cell>
          <cell r="AG108">
            <v>29</v>
          </cell>
          <cell r="AH108">
            <v>24.65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-16</v>
          </cell>
          <cell r="D109">
            <v>1039</v>
          </cell>
          <cell r="E109">
            <v>669</v>
          </cell>
          <cell r="F109">
            <v>233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685</v>
          </cell>
          <cell r="K109">
            <v>-16</v>
          </cell>
          <cell r="L109">
            <v>100</v>
          </cell>
          <cell r="M109">
            <v>0</v>
          </cell>
          <cell r="N109">
            <v>0</v>
          </cell>
          <cell r="U109">
            <v>80</v>
          </cell>
          <cell r="W109">
            <v>58.2</v>
          </cell>
          <cell r="X109">
            <v>100</v>
          </cell>
          <cell r="Y109">
            <v>8.8144329896907205</v>
          </cell>
          <cell r="Z109">
            <v>4.0034364261168385</v>
          </cell>
          <cell r="AA109">
            <v>0</v>
          </cell>
          <cell r="AC109">
            <v>378</v>
          </cell>
          <cell r="AD109">
            <v>0</v>
          </cell>
          <cell r="AE109">
            <v>54.4</v>
          </cell>
          <cell r="AF109">
            <v>50.6</v>
          </cell>
          <cell r="AG109">
            <v>61.6</v>
          </cell>
          <cell r="AH109">
            <v>50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512</v>
          </cell>
          <cell r="D110">
            <v>1017</v>
          </cell>
          <cell r="E110">
            <v>619</v>
          </cell>
          <cell r="F110">
            <v>174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651</v>
          </cell>
          <cell r="K110">
            <v>-32</v>
          </cell>
          <cell r="L110">
            <v>180</v>
          </cell>
          <cell r="M110">
            <v>300</v>
          </cell>
          <cell r="N110">
            <v>100</v>
          </cell>
          <cell r="U110">
            <v>70</v>
          </cell>
          <cell r="W110">
            <v>111.8</v>
          </cell>
          <cell r="X110">
            <v>170</v>
          </cell>
          <cell r="Y110">
            <v>8.8908765652951693</v>
          </cell>
          <cell r="Z110">
            <v>1.556350626118068</v>
          </cell>
          <cell r="AA110">
            <v>0</v>
          </cell>
          <cell r="AC110">
            <v>60</v>
          </cell>
          <cell r="AD110">
            <v>0</v>
          </cell>
          <cell r="AE110">
            <v>109.4</v>
          </cell>
          <cell r="AF110">
            <v>70.599999999999994</v>
          </cell>
          <cell r="AG110">
            <v>136</v>
          </cell>
          <cell r="AH110">
            <v>86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141.267</v>
          </cell>
          <cell r="D111">
            <v>141.684</v>
          </cell>
          <cell r="E111">
            <v>204.405</v>
          </cell>
          <cell r="F111">
            <v>13.63</v>
          </cell>
          <cell r="G111" t="str">
            <v>н</v>
          </cell>
          <cell r="H111">
            <v>1</v>
          </cell>
          <cell r="I111" t="e">
            <v>#N/A</v>
          </cell>
          <cell r="J111">
            <v>203.364</v>
          </cell>
          <cell r="K111">
            <v>1.0409999999999968</v>
          </cell>
          <cell r="L111">
            <v>50</v>
          </cell>
          <cell r="M111">
            <v>100</v>
          </cell>
          <cell r="N111">
            <v>100</v>
          </cell>
          <cell r="W111">
            <v>33.93</v>
          </cell>
          <cell r="X111">
            <v>40</v>
          </cell>
          <cell r="Y111">
            <v>8.9487179487179489</v>
          </cell>
          <cell r="Z111">
            <v>0.40170940170940173</v>
          </cell>
          <cell r="AA111">
            <v>0</v>
          </cell>
          <cell r="AC111">
            <v>34.755000000000003</v>
          </cell>
          <cell r="AD111">
            <v>0</v>
          </cell>
          <cell r="AE111">
            <v>11.2796</v>
          </cell>
          <cell r="AF111">
            <v>29.580000000000002</v>
          </cell>
          <cell r="AG111">
            <v>22.908000000000001</v>
          </cell>
          <cell r="AH111">
            <v>14.5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163.21100000000001</v>
          </cell>
          <cell r="D112">
            <v>13.919</v>
          </cell>
          <cell r="E112">
            <v>89.9</v>
          </cell>
          <cell r="F112">
            <v>85.78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88.501000000000005</v>
          </cell>
          <cell r="K112">
            <v>1.3990000000000009</v>
          </cell>
          <cell r="L112">
            <v>0</v>
          </cell>
          <cell r="M112">
            <v>0</v>
          </cell>
          <cell r="N112">
            <v>0</v>
          </cell>
          <cell r="W112">
            <v>17.98</v>
          </cell>
          <cell r="Y112">
            <v>4.7708565072302562</v>
          </cell>
          <cell r="Z112">
            <v>4.7708565072302562</v>
          </cell>
          <cell r="AA112">
            <v>0</v>
          </cell>
          <cell r="AC112">
            <v>0</v>
          </cell>
          <cell r="AD112">
            <v>0</v>
          </cell>
          <cell r="AE112">
            <v>14.743799999999998</v>
          </cell>
          <cell r="AF112">
            <v>26.97</v>
          </cell>
          <cell r="AG112">
            <v>20.880000000000003</v>
          </cell>
          <cell r="AH112">
            <v>17.399999999999999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40.762999999999998</v>
          </cell>
          <cell r="D113">
            <v>18.821999999999999</v>
          </cell>
          <cell r="E113">
            <v>40.6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60</v>
          </cell>
          <cell r="K113">
            <v>-19.399999999999999</v>
          </cell>
          <cell r="L113">
            <v>0</v>
          </cell>
          <cell r="M113">
            <v>0</v>
          </cell>
          <cell r="N113">
            <v>0</v>
          </cell>
          <cell r="W113">
            <v>8.120000000000001</v>
          </cell>
          <cell r="Y113">
            <v>0</v>
          </cell>
          <cell r="Z113">
            <v>0</v>
          </cell>
          <cell r="AA113">
            <v>0</v>
          </cell>
          <cell r="AC113">
            <v>0</v>
          </cell>
          <cell r="AD113">
            <v>0</v>
          </cell>
          <cell r="AE113">
            <v>30.561799999999998</v>
          </cell>
          <cell r="AF113">
            <v>28.71</v>
          </cell>
          <cell r="AG113">
            <v>26.68</v>
          </cell>
          <cell r="AH113">
            <v>0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357</v>
          </cell>
          <cell r="D114">
            <v>898</v>
          </cell>
          <cell r="E114">
            <v>693</v>
          </cell>
          <cell r="F114">
            <v>396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713</v>
          </cell>
          <cell r="K114">
            <v>-20</v>
          </cell>
          <cell r="L114">
            <v>200</v>
          </cell>
          <cell r="M114">
            <v>110</v>
          </cell>
          <cell r="N114">
            <v>150</v>
          </cell>
          <cell r="W114">
            <v>120.6</v>
          </cell>
          <cell r="X114">
            <v>220</v>
          </cell>
          <cell r="Y114">
            <v>8.9220563847429517</v>
          </cell>
          <cell r="Z114">
            <v>3.283582089552239</v>
          </cell>
          <cell r="AA114">
            <v>0</v>
          </cell>
          <cell r="AC114">
            <v>90</v>
          </cell>
          <cell r="AD114">
            <v>0</v>
          </cell>
          <cell r="AE114">
            <v>107.4</v>
          </cell>
          <cell r="AF114">
            <v>42.4</v>
          </cell>
          <cell r="AG114">
            <v>158.4</v>
          </cell>
          <cell r="AH114">
            <v>85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-1298</v>
          </cell>
          <cell r="D115">
            <v>2697</v>
          </cell>
          <cell r="E115">
            <v>1388</v>
          </cell>
          <cell r="G115" t="str">
            <v>ак</v>
          </cell>
          <cell r="H115">
            <v>0</v>
          </cell>
          <cell r="I115">
            <v>0</v>
          </cell>
          <cell r="J115">
            <v>1408</v>
          </cell>
          <cell r="K115">
            <v>-20</v>
          </cell>
          <cell r="L115">
            <v>0</v>
          </cell>
          <cell r="M115">
            <v>0</v>
          </cell>
          <cell r="N115">
            <v>0</v>
          </cell>
          <cell r="W115">
            <v>277.60000000000002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E115">
            <v>228.6</v>
          </cell>
          <cell r="AF115">
            <v>264</v>
          </cell>
          <cell r="AG115">
            <v>259</v>
          </cell>
          <cell r="AH115">
            <v>246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-541.11900000000003</v>
          </cell>
          <cell r="D116">
            <v>607.12900000000002</v>
          </cell>
          <cell r="E116">
            <v>306.12900000000002</v>
          </cell>
          <cell r="F116">
            <v>-243.25899999999999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303.08600000000001</v>
          </cell>
          <cell r="K116">
            <v>3.0430000000000064</v>
          </cell>
          <cell r="L116">
            <v>0</v>
          </cell>
          <cell r="M116">
            <v>0</v>
          </cell>
          <cell r="N116">
            <v>0</v>
          </cell>
          <cell r="W116">
            <v>61.225800000000007</v>
          </cell>
          <cell r="Y116">
            <v>-3.9731453080237409</v>
          </cell>
          <cell r="Z116">
            <v>-3.9731453080237409</v>
          </cell>
          <cell r="AA116">
            <v>0</v>
          </cell>
          <cell r="AC116">
            <v>0</v>
          </cell>
          <cell r="AD116">
            <v>0</v>
          </cell>
          <cell r="AE116">
            <v>49.971400000000003</v>
          </cell>
          <cell r="AF116">
            <v>58.426199999999994</v>
          </cell>
          <cell r="AG116">
            <v>54.821600000000004</v>
          </cell>
          <cell r="AH116">
            <v>59.918999999999997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-229.42</v>
          </cell>
          <cell r="D117">
            <v>316.14</v>
          </cell>
          <cell r="E117">
            <v>448.45499999999998</v>
          </cell>
          <cell r="F117">
            <v>-364.45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440.935</v>
          </cell>
          <cell r="K117">
            <v>7.5199999999999818</v>
          </cell>
          <cell r="L117">
            <v>0</v>
          </cell>
          <cell r="M117">
            <v>0</v>
          </cell>
          <cell r="N117">
            <v>0</v>
          </cell>
          <cell r="W117">
            <v>89.691000000000003</v>
          </cell>
          <cell r="Y117">
            <v>-4.0633954354394533</v>
          </cell>
          <cell r="Z117">
            <v>-4.0633954354394533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58.711400000000005</v>
          </cell>
          <cell r="AH117">
            <v>104.345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-667</v>
          </cell>
          <cell r="D118">
            <v>729</v>
          </cell>
          <cell r="E118">
            <v>439</v>
          </cell>
          <cell r="F118">
            <v>-380</v>
          </cell>
          <cell r="G118" t="str">
            <v>ак</v>
          </cell>
          <cell r="H118">
            <v>0</v>
          </cell>
          <cell r="I118">
            <v>0</v>
          </cell>
          <cell r="J118">
            <v>450</v>
          </cell>
          <cell r="K118">
            <v>-11</v>
          </cell>
          <cell r="L118">
            <v>0</v>
          </cell>
          <cell r="M118">
            <v>0</v>
          </cell>
          <cell r="N118">
            <v>0</v>
          </cell>
          <cell r="W118">
            <v>87.8</v>
          </cell>
          <cell r="Y118">
            <v>-4.3280182232346247</v>
          </cell>
          <cell r="Z118">
            <v>-4.3280182232346247</v>
          </cell>
          <cell r="AA118">
            <v>0</v>
          </cell>
          <cell r="AC118">
            <v>0</v>
          </cell>
          <cell r="AD118">
            <v>0</v>
          </cell>
          <cell r="AE118">
            <v>75.2</v>
          </cell>
          <cell r="AF118">
            <v>75.2</v>
          </cell>
          <cell r="AG118">
            <v>66.599999999999994</v>
          </cell>
          <cell r="AH118">
            <v>92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-892</v>
          </cell>
          <cell r="D119">
            <v>986</v>
          </cell>
          <cell r="E119">
            <v>538</v>
          </cell>
          <cell r="F119">
            <v>-448</v>
          </cell>
          <cell r="G119" t="str">
            <v>ак</v>
          </cell>
          <cell r="H119">
            <v>0</v>
          </cell>
          <cell r="I119">
            <v>0</v>
          </cell>
          <cell r="J119">
            <v>553</v>
          </cell>
          <cell r="K119">
            <v>-15</v>
          </cell>
          <cell r="L119">
            <v>0</v>
          </cell>
          <cell r="M119">
            <v>0</v>
          </cell>
          <cell r="N119">
            <v>0</v>
          </cell>
          <cell r="W119">
            <v>107.6</v>
          </cell>
          <cell r="Y119">
            <v>-4.1635687732342008</v>
          </cell>
          <cell r="Z119">
            <v>-4.1635687732342008</v>
          </cell>
          <cell r="AA119">
            <v>0</v>
          </cell>
          <cell r="AC119">
            <v>0</v>
          </cell>
          <cell r="AD119">
            <v>0</v>
          </cell>
          <cell r="AE119">
            <v>99</v>
          </cell>
          <cell r="AF119">
            <v>97.6</v>
          </cell>
          <cell r="AG119">
            <v>94.2</v>
          </cell>
          <cell r="AH119">
            <v>96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67.102000000000004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510.80200000000002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13.361000000000001</v>
          </cell>
          <cell r="F11">
            <v>512.04499999999996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29.3</v>
          </cell>
          <cell r="F12">
            <v>1653.626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1.3009999999999999</v>
          </cell>
          <cell r="F13">
            <v>159.39400000000001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179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54</v>
          </cell>
          <cell r="F15">
            <v>1466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2268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</v>
          </cell>
          <cell r="F17">
            <v>5299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165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288</v>
          </cell>
        </row>
        <row r="24">
          <cell r="A24" t="str">
            <v xml:space="preserve"> 068  Колбаса Особая ТМ Особый рецепт, 0,5 кг, ПОКОМ</v>
          </cell>
          <cell r="F24">
            <v>79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966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281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094  Сосиски Баварские,  0.35кг, ТМ Колбасный стандарт ПОКОМ</v>
          </cell>
          <cell r="F31">
            <v>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3</v>
          </cell>
          <cell r="F32">
            <v>1037</v>
          </cell>
        </row>
        <row r="33">
          <cell r="A33" t="str">
            <v xml:space="preserve"> 116  Колбаса Балыкбургская с копченым балыком, в/у 0,35 кг срез, БАВАРУШКА ПОКОМ</v>
          </cell>
          <cell r="D33">
            <v>237</v>
          </cell>
          <cell r="F33">
            <v>440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F34">
            <v>299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</v>
          </cell>
          <cell r="F35">
            <v>906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1.65</v>
          </cell>
          <cell r="F36">
            <v>465.66500000000002</v>
          </cell>
        </row>
        <row r="37">
          <cell r="A37" t="str">
            <v xml:space="preserve"> 201  Ветчина Нежная ТМ Особый рецепт, (2,5кг), ПОКОМ</v>
          </cell>
          <cell r="D37">
            <v>10.1</v>
          </cell>
          <cell r="F37">
            <v>5752.6310000000003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366.88499999999999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3.2509999999999999</v>
          </cell>
          <cell r="F39">
            <v>681.77499999999998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</v>
          </cell>
          <cell r="F40">
            <v>227.62200000000001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45.201000000000001</v>
          </cell>
          <cell r="F41">
            <v>7603.6090000000004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2.6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57.357999999999997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4.0510000000000002</v>
          </cell>
          <cell r="F44">
            <v>552.29700000000003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17.701000000000001</v>
          </cell>
          <cell r="F45">
            <v>5154.4880000000003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5.0999999999999996</v>
          </cell>
          <cell r="F46">
            <v>4529.3540000000003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0.8</v>
          </cell>
          <cell r="F47">
            <v>264.58499999999998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1.601</v>
          </cell>
          <cell r="F48">
            <v>322.91199999999998</v>
          </cell>
        </row>
        <row r="49">
          <cell r="A49" t="str">
            <v xml:space="preserve"> 240  Колбаса Салями охотничья, ВЕС. ПОКОМ</v>
          </cell>
          <cell r="F49">
            <v>23.707999999999998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2.4510000000000001</v>
          </cell>
          <cell r="F50">
            <v>547.12</v>
          </cell>
        </row>
        <row r="51">
          <cell r="A51" t="str">
            <v xml:space="preserve"> 243  Колбаса Сервелат Зернистый, ВЕС.  ПОКОМ</v>
          </cell>
          <cell r="F51">
            <v>53.3</v>
          </cell>
        </row>
        <row r="52">
          <cell r="A52" t="str">
            <v xml:space="preserve"> 247  Сардельки Нежные, ВЕС.  ПОКОМ</v>
          </cell>
          <cell r="D52">
            <v>2.6070000000000002</v>
          </cell>
          <cell r="F52">
            <v>151.11699999999999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5.2</v>
          </cell>
          <cell r="F53">
            <v>164.62899999999999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19.501000000000001</v>
          </cell>
          <cell r="F54">
            <v>1330.3309999999999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53.9</v>
          </cell>
          <cell r="F55">
            <v>133.44200000000001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2.6</v>
          </cell>
          <cell r="F56">
            <v>165.79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145.988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2.9020000000000001</v>
          </cell>
          <cell r="F58">
            <v>319.37299999999999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0.7</v>
          </cell>
          <cell r="F59">
            <v>292.47899999999998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2.1</v>
          </cell>
          <cell r="F60">
            <v>240.334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8</v>
          </cell>
          <cell r="F61">
            <v>1457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4440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2327</v>
          </cell>
          <cell r="F63">
            <v>5563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D65">
            <v>3.9</v>
          </cell>
          <cell r="F65">
            <v>693.27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6</v>
          </cell>
          <cell r="F66">
            <v>609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25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1170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223.76599999999999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</v>
          </cell>
          <cell r="F70">
            <v>2986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26</v>
          </cell>
          <cell r="F71">
            <v>3222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63.540999999999997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183.43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13</v>
          </cell>
          <cell r="F74">
            <v>1244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13</v>
          </cell>
          <cell r="F75">
            <v>1785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12</v>
          </cell>
          <cell r="F76">
            <v>1068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3.903</v>
          </cell>
          <cell r="F77">
            <v>264.15499999999997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709.01400000000001</v>
          </cell>
        </row>
        <row r="79">
          <cell r="A79" t="str">
            <v xml:space="preserve"> 316  Колбаса Нежная ТМ Зареченские ВЕС  ПОКОМ</v>
          </cell>
          <cell r="F79">
            <v>86.775999999999996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0.7</v>
          </cell>
        </row>
        <row r="81">
          <cell r="A81" t="str">
            <v xml:space="preserve"> 318  Сосиски Датские ТМ Зареченские, ВЕС  ПОКОМ</v>
          </cell>
          <cell r="D81">
            <v>1.3</v>
          </cell>
          <cell r="F81">
            <v>2023.1959999999999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7</v>
          </cell>
          <cell r="F82">
            <v>3560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407</v>
          </cell>
          <cell r="F83">
            <v>4298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4</v>
          </cell>
          <cell r="F84">
            <v>1119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5</v>
          </cell>
          <cell r="F85">
            <v>574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480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6.5030000000000001</v>
          </cell>
          <cell r="F87">
            <v>1079.3789999999999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</v>
          </cell>
          <cell r="F88">
            <v>531</v>
          </cell>
        </row>
        <row r="89">
          <cell r="A89" t="str">
            <v xml:space="preserve"> 335  Колбаса Сливушка ТМ Вязанка. ВЕС.  ПОКОМ </v>
          </cell>
          <cell r="D89">
            <v>2.6</v>
          </cell>
          <cell r="F89">
            <v>118.851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1086</v>
          </cell>
          <cell r="F90">
            <v>4335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5</v>
          </cell>
          <cell r="F91">
            <v>2132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</v>
          </cell>
          <cell r="F92">
            <v>420.56200000000001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2.4</v>
          </cell>
          <cell r="F93">
            <v>320.33800000000002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3.2</v>
          </cell>
          <cell r="F94">
            <v>661.03899999999999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3.2</v>
          </cell>
          <cell r="F95">
            <v>476.53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83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116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F98">
            <v>177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1.3</v>
          </cell>
          <cell r="F99">
            <v>251.05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  <cell r="F100">
            <v>3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24.9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2</v>
          </cell>
          <cell r="F102">
            <v>337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</v>
          </cell>
          <cell r="F103">
            <v>398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13</v>
          </cell>
          <cell r="F104">
            <v>1493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6</v>
          </cell>
          <cell r="F105">
            <v>393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541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</v>
          </cell>
          <cell r="F107">
            <v>318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403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1293</v>
          </cell>
          <cell r="F109">
            <v>4467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288</v>
          </cell>
          <cell r="F110">
            <v>8180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4</v>
          </cell>
          <cell r="F111">
            <v>142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179</v>
          </cell>
        </row>
        <row r="113">
          <cell r="A113" t="str">
            <v xml:space="preserve"> 416  Сосиски Датские ТМ Особый рецепт, ВЕС  ПОКОМ</v>
          </cell>
          <cell r="F113">
            <v>1.35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3</v>
          </cell>
          <cell r="F114">
            <v>446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F115">
            <v>199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6</v>
          </cell>
          <cell r="F116">
            <v>513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5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596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D119">
            <v>2</v>
          </cell>
          <cell r="F119">
            <v>263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302</v>
          </cell>
        </row>
        <row r="121">
          <cell r="A121" t="str">
            <v xml:space="preserve"> 427  Колбаса Филедворская ТМ Стародворье в оболочке полиамид. ВЕС ПОКОМ</v>
          </cell>
          <cell r="D121">
            <v>1.3</v>
          </cell>
          <cell r="F121">
            <v>184.95400000000001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D122">
            <v>3</v>
          </cell>
          <cell r="F122">
            <v>333</v>
          </cell>
        </row>
        <row r="123">
          <cell r="A123" t="str">
            <v xml:space="preserve"> 430  Колбаса Стародворская с окороком 0,4 кг. ТМ Стародворье в оболочке полиамид  ПОКОМ</v>
          </cell>
          <cell r="D123">
            <v>4</v>
          </cell>
          <cell r="F123">
            <v>464</v>
          </cell>
        </row>
        <row r="124">
          <cell r="A124" t="str">
            <v xml:space="preserve"> 431  Колбаса Стародворская с окороком в оболочке полиамид ТМ Стародворье ВЕС ПОКОМ</v>
          </cell>
          <cell r="D124">
            <v>1.3</v>
          </cell>
          <cell r="F124">
            <v>191.108</v>
          </cell>
        </row>
        <row r="125">
          <cell r="A125" t="str">
            <v xml:space="preserve"> 433 Колбаса Стародворская со шпиком  в оболочке полиамид. ТМ Стародворье ВЕС ПОКОМ</v>
          </cell>
          <cell r="F125">
            <v>70.102999999999994</v>
          </cell>
        </row>
        <row r="126">
          <cell r="A126" t="str">
            <v xml:space="preserve"> 436  Колбаса Молочная стародворская с молоком, ВЕС, ТМ Стародворье  ПОКОМ</v>
          </cell>
          <cell r="F126">
            <v>18.251000000000001</v>
          </cell>
        </row>
        <row r="127">
          <cell r="A127" t="str">
            <v xml:space="preserve"> 438  Колбаса Филедворская 0,4 кг. ТМ Стародворье  ПОКОМ</v>
          </cell>
          <cell r="D127">
            <v>4</v>
          </cell>
          <cell r="F127">
            <v>469</v>
          </cell>
        </row>
        <row r="128">
          <cell r="A128" t="str">
            <v>3215 ВЕТЧ.МЯСНАЯ Папа может п/о 0.4кг 8шт.    ОСТАНКИНО</v>
          </cell>
          <cell r="D128">
            <v>242</v>
          </cell>
          <cell r="F128">
            <v>242</v>
          </cell>
        </row>
        <row r="129">
          <cell r="A129" t="str">
            <v>3297 СЫТНЫЕ Папа может сар б/о мгс 1*3 СНГ  ОСТАНКИНО</v>
          </cell>
          <cell r="D129">
            <v>224.1</v>
          </cell>
          <cell r="F129">
            <v>224.1</v>
          </cell>
        </row>
        <row r="130">
          <cell r="A130" t="str">
            <v>3812 СОЧНЫЕ сос п/о мгс 2*2  ОСТАНКИНО</v>
          </cell>
          <cell r="D130">
            <v>1577</v>
          </cell>
          <cell r="F130">
            <v>1577</v>
          </cell>
        </row>
        <row r="131">
          <cell r="A131" t="str">
            <v>4063 МЯСНАЯ Папа может вар п/о_Л   ОСТАНКИНО</v>
          </cell>
          <cell r="D131">
            <v>2070.4</v>
          </cell>
          <cell r="F131">
            <v>2070.4</v>
          </cell>
        </row>
        <row r="132">
          <cell r="A132" t="str">
            <v>4117 ЭКСТРА Папа может с/к в/у_Л   ОСТАНКИНО</v>
          </cell>
          <cell r="D132">
            <v>51.7</v>
          </cell>
          <cell r="F132">
            <v>51.7</v>
          </cell>
        </row>
        <row r="133">
          <cell r="A133" t="str">
            <v>4342 Салями Финская п/к в/у ОСТАНКИНО</v>
          </cell>
          <cell r="D133">
            <v>251</v>
          </cell>
          <cell r="F133">
            <v>251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114.73</v>
          </cell>
          <cell r="F134">
            <v>114.73</v>
          </cell>
        </row>
        <row r="135">
          <cell r="A135" t="str">
            <v>4813 ФИЛЕЙНАЯ Папа может вар п/о_Л   ОСТАНКИНО</v>
          </cell>
          <cell r="D135">
            <v>426.45</v>
          </cell>
          <cell r="F135">
            <v>426.45</v>
          </cell>
        </row>
        <row r="136">
          <cell r="A136" t="str">
            <v>4993 САЛЯМИ ИТАЛЬЯНСКАЯ с/к в/у 1/250*8_120c ОСТАНКИНО</v>
          </cell>
          <cell r="D136">
            <v>463</v>
          </cell>
          <cell r="F136">
            <v>463</v>
          </cell>
        </row>
        <row r="137">
          <cell r="A137" t="str">
            <v>5161 Печеночный пашт 0,150 ОСТАНКИНО</v>
          </cell>
          <cell r="D137">
            <v>2</v>
          </cell>
          <cell r="F137">
            <v>2</v>
          </cell>
        </row>
        <row r="138">
          <cell r="A138" t="str">
            <v>5246 ДОКТОРСКАЯ ПРЕМИУМ вар б/о мгс_30с ОСТАНКИНО</v>
          </cell>
          <cell r="D138">
            <v>39.5</v>
          </cell>
          <cell r="F138">
            <v>39.5</v>
          </cell>
        </row>
        <row r="139">
          <cell r="A139" t="str">
            <v>5336 ОСОБАЯ вар п/о  ОСТАНКИНО</v>
          </cell>
          <cell r="D139">
            <v>428.64800000000002</v>
          </cell>
          <cell r="F139">
            <v>428.64800000000002</v>
          </cell>
        </row>
        <row r="140">
          <cell r="A140" t="str">
            <v>5337 ОСОБАЯ СО ШПИКОМ вар п/о  ОСТАНКИНО</v>
          </cell>
          <cell r="D140">
            <v>69.599999999999994</v>
          </cell>
          <cell r="F140">
            <v>69.599999999999994</v>
          </cell>
        </row>
        <row r="141">
          <cell r="A141" t="str">
            <v>5341 СЕРВЕЛАТ ОХОТНИЧИЙ в/к в/у  ОСТАНКИНО</v>
          </cell>
          <cell r="D141">
            <v>410.8</v>
          </cell>
          <cell r="F141">
            <v>410.8</v>
          </cell>
        </row>
        <row r="142">
          <cell r="A142" t="str">
            <v>5483 ЭКСТРА Папа может с/к в/у 1/250 8шт.   ОСТАНКИНО</v>
          </cell>
          <cell r="D142">
            <v>1086</v>
          </cell>
          <cell r="F142">
            <v>1086</v>
          </cell>
        </row>
        <row r="143">
          <cell r="A143" t="str">
            <v>5544 Сервелат Финский в/к в/у_45с НОВАЯ ОСТАНКИНО</v>
          </cell>
          <cell r="D143">
            <v>867</v>
          </cell>
          <cell r="F143">
            <v>867</v>
          </cell>
        </row>
        <row r="144">
          <cell r="A144" t="str">
            <v>5682 САЛЯМИ МЕЛКОЗЕРНЕНАЯ с/к в/у 1/120_60с   ОСТАНКИНО</v>
          </cell>
          <cell r="D144">
            <v>2326</v>
          </cell>
          <cell r="F144">
            <v>2326</v>
          </cell>
        </row>
        <row r="145">
          <cell r="A145" t="str">
            <v>5706 АРОМАТНАЯ Папа может с/к в/у 1/250 8шт.  ОСТАНКИНО</v>
          </cell>
          <cell r="D145">
            <v>899</v>
          </cell>
          <cell r="F145">
            <v>899</v>
          </cell>
        </row>
        <row r="146">
          <cell r="A146" t="str">
            <v>5708 ПОСОЛЬСКАЯ Папа может с/к в/у ОСТАНКИНО</v>
          </cell>
          <cell r="D146">
            <v>70.3</v>
          </cell>
          <cell r="F146">
            <v>70.3</v>
          </cell>
        </row>
        <row r="147">
          <cell r="A147" t="str">
            <v>5820 СЛИВОЧНЫЕ Папа может сос п/о мгс 2*2_45с   ОСТАНКИНО</v>
          </cell>
          <cell r="D147">
            <v>208.9</v>
          </cell>
          <cell r="F147">
            <v>208.9</v>
          </cell>
        </row>
        <row r="148">
          <cell r="A148" t="str">
            <v>5851 ЭКСТРА Папа может вар п/о   ОСТАНКИНО</v>
          </cell>
          <cell r="D148">
            <v>357</v>
          </cell>
          <cell r="F148">
            <v>357</v>
          </cell>
        </row>
        <row r="149">
          <cell r="A149" t="str">
            <v>5931 ОХОТНИЧЬЯ Папа может с/к в/у 1/220 8шт.   ОСТАНКИНО</v>
          </cell>
          <cell r="D149">
            <v>941</v>
          </cell>
          <cell r="F149">
            <v>941</v>
          </cell>
        </row>
        <row r="150">
          <cell r="A150" t="str">
            <v>5976 МОЛОЧНЫЕ ТРАДИЦ. сос п/о в/у 1/350_45с  ОСТАНКИНО</v>
          </cell>
          <cell r="D150">
            <v>1261</v>
          </cell>
          <cell r="F150">
            <v>1261</v>
          </cell>
        </row>
        <row r="151">
          <cell r="A151" t="str">
            <v>5981 МОЛОЧНЫЕ ТРАДИЦ. сос п/о мгс 1*6_45с   ОСТАНКИНО</v>
          </cell>
          <cell r="D151">
            <v>196.6</v>
          </cell>
          <cell r="F151">
            <v>196.6</v>
          </cell>
        </row>
        <row r="152">
          <cell r="A152" t="str">
            <v>5982 МОЛОЧНЫЕ ТРАДИЦ. сос п/о мгс 0,6кг_СНГ  ОСТАНКИНО</v>
          </cell>
          <cell r="D152">
            <v>334</v>
          </cell>
          <cell r="F152">
            <v>334</v>
          </cell>
        </row>
        <row r="153">
          <cell r="A153" t="str">
            <v>5992 ВРЕМЯ ОКРОШКИ Папа может вар п/о 0.4кг   ОСТАНКИНО</v>
          </cell>
          <cell r="D153">
            <v>845</v>
          </cell>
          <cell r="F153">
            <v>845</v>
          </cell>
        </row>
        <row r="154">
          <cell r="A154" t="str">
            <v>6004 РАГУ СВИНОЕ 1кг 8шт.зам_120с ОСТАНКИНО</v>
          </cell>
          <cell r="D154">
            <v>55</v>
          </cell>
          <cell r="F154">
            <v>55</v>
          </cell>
        </row>
        <row r="155">
          <cell r="A155" t="str">
            <v>6025 ВЕТЧ.ФИРМЕННАЯ С ИНДЕЙКОЙ п/о   ОСТАНКИНО</v>
          </cell>
          <cell r="D155">
            <v>7.5</v>
          </cell>
          <cell r="F155">
            <v>7.5</v>
          </cell>
        </row>
        <row r="156">
          <cell r="A156" t="str">
            <v>6041 МОЛОЧНЫЕ К ЗАВТРАКУ сос п/о мгс 1*3  ОСТАНКИНО</v>
          </cell>
          <cell r="D156">
            <v>8</v>
          </cell>
          <cell r="F156">
            <v>8</v>
          </cell>
        </row>
        <row r="157">
          <cell r="A157" t="str">
            <v>6042 МОЛОЧНЫЕ К ЗАВТРАКУ сос п/о в/у 0.4кг   ОСТАНКИНО</v>
          </cell>
          <cell r="D157">
            <v>77</v>
          </cell>
          <cell r="F157">
            <v>77</v>
          </cell>
        </row>
        <row r="158">
          <cell r="A158" t="str">
            <v>6113 СОЧНЫЕ сос п/о мгс 1*6_Ашан  ОСТАНКИНО</v>
          </cell>
          <cell r="D158">
            <v>1856.4</v>
          </cell>
          <cell r="F158">
            <v>1856.4</v>
          </cell>
        </row>
        <row r="159">
          <cell r="A159" t="str">
            <v>6123 МОЛОЧНЫЕ КЛАССИЧЕСКИЕ ПМ сос п/о мгс 2*4   ОСТАНКИНО</v>
          </cell>
          <cell r="D159">
            <v>793.8</v>
          </cell>
          <cell r="F159">
            <v>793.8</v>
          </cell>
        </row>
        <row r="160">
          <cell r="A160" t="str">
            <v>6213 СЕРВЕЛАТ ФИНСКИЙ СН в/к в/у 0.35кг 8шт.  ОСТАНКИНО</v>
          </cell>
          <cell r="D160">
            <v>25</v>
          </cell>
          <cell r="F160">
            <v>25</v>
          </cell>
        </row>
        <row r="161">
          <cell r="A161" t="str">
            <v>6215 СЕРВЕЛАТ ОРЕХОВЫЙ СН в/к в/у 0.35кг 8шт  ОСТАНКИНО</v>
          </cell>
          <cell r="D161">
            <v>10</v>
          </cell>
          <cell r="F161">
            <v>10</v>
          </cell>
        </row>
        <row r="162">
          <cell r="A162" t="str">
            <v>6217 ШПИКАЧКИ ДОМАШНИЕ СН п/о мгс 0.4кг 8шт.  ОСТАНКИНО</v>
          </cell>
          <cell r="D162">
            <v>14</v>
          </cell>
          <cell r="F162">
            <v>14</v>
          </cell>
        </row>
        <row r="163">
          <cell r="A163" t="str">
            <v>6221 НЕАПОЛИТАНСКИЙ ДУЭТ с/к с/н мгс 1/90  ОСТАНКИНО</v>
          </cell>
          <cell r="D163">
            <v>135</v>
          </cell>
          <cell r="F163">
            <v>135</v>
          </cell>
        </row>
        <row r="164">
          <cell r="A164" t="str">
            <v>6222 ИТАЛЬЯНСКОЕ АССОРТИ с/в с/н мгс 1/90 ОСТАНКИНО</v>
          </cell>
          <cell r="D164">
            <v>73</v>
          </cell>
          <cell r="F164">
            <v>73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393</v>
          </cell>
          <cell r="F166">
            <v>393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157</v>
          </cell>
          <cell r="F168">
            <v>157</v>
          </cell>
        </row>
        <row r="169">
          <cell r="A169" t="str">
            <v>6268 ГОВЯЖЬЯ Папа может вар п/о 0,4кг 8 шт.  ОСТАНКИНО</v>
          </cell>
          <cell r="D169">
            <v>341</v>
          </cell>
          <cell r="F169">
            <v>341</v>
          </cell>
        </row>
        <row r="170">
          <cell r="A170" t="str">
            <v>6281 СВИНИНА ДЕЛИКАТ. к/в мл/к в/у 0.3кг 45с  ОСТАНКИНО</v>
          </cell>
          <cell r="D170">
            <v>533</v>
          </cell>
          <cell r="F170">
            <v>533</v>
          </cell>
        </row>
        <row r="171">
          <cell r="A171" t="str">
            <v>6297 ФИЛЕЙНЫЕ сос ц/о в/у 1/270 12шт_45с  ОСТАНКИНО</v>
          </cell>
          <cell r="D171">
            <v>2732</v>
          </cell>
          <cell r="F171">
            <v>2732</v>
          </cell>
        </row>
        <row r="172">
          <cell r="A172" t="str">
            <v>6303 МЯСНЫЕ Папа может сос п/о мгс 1.5*3  ОСТАНКИНО</v>
          </cell>
          <cell r="D172">
            <v>316.10000000000002</v>
          </cell>
          <cell r="F172">
            <v>316.10000000000002</v>
          </cell>
        </row>
        <row r="173">
          <cell r="A173" t="str">
            <v>6325 ДОКТОРСКАЯ ПРЕМИУМ вар п/о 0.4кг 8шт.  ОСТАНКИНО</v>
          </cell>
          <cell r="D173">
            <v>617</v>
          </cell>
          <cell r="F173">
            <v>617</v>
          </cell>
        </row>
        <row r="174">
          <cell r="A174" t="str">
            <v>6333 МЯСНАЯ Папа может вар п/о 0.4кг 8шт.  ОСТАНКИНО</v>
          </cell>
          <cell r="D174">
            <v>5686</v>
          </cell>
          <cell r="F174">
            <v>5689</v>
          </cell>
        </row>
        <row r="175">
          <cell r="A175" t="str">
            <v>6353 ЭКСТРА Папа может вар п/о 0.4кг 8шт.  ОСТАНКИНО</v>
          </cell>
          <cell r="D175">
            <v>3114</v>
          </cell>
          <cell r="F175">
            <v>3114</v>
          </cell>
        </row>
        <row r="176">
          <cell r="A176" t="str">
            <v>6392 ФИЛЕЙНАЯ Папа может вар п/о 0.4кг. ОСТАНКИНО</v>
          </cell>
          <cell r="D176">
            <v>3484</v>
          </cell>
          <cell r="F176">
            <v>3484</v>
          </cell>
        </row>
        <row r="177">
          <cell r="A177" t="str">
            <v>6427 КЛАССИЧЕСКАЯ ПМ вар п/о 0.35кг 8шт. ОСТАНКИНО</v>
          </cell>
          <cell r="D177">
            <v>3075</v>
          </cell>
          <cell r="F177">
            <v>3080</v>
          </cell>
        </row>
        <row r="178">
          <cell r="A178" t="str">
            <v>6445 БЕКОН с/к с/н в/у 1/180 10шт.  ОСТАНКИНО</v>
          </cell>
          <cell r="D178">
            <v>3</v>
          </cell>
          <cell r="F178">
            <v>3</v>
          </cell>
        </row>
        <row r="179">
          <cell r="A179" t="str">
            <v>6453 ЭКСТРА Папа может с/к с/н в/у 1/100 14шт.   ОСТАНКИНО</v>
          </cell>
          <cell r="D179">
            <v>1315</v>
          </cell>
          <cell r="F179">
            <v>1315</v>
          </cell>
        </row>
        <row r="180">
          <cell r="A180" t="str">
            <v>6454 АРОМАТНАЯ с/к с/н в/у 1/100 14шт.  ОСТАНКИНО</v>
          </cell>
          <cell r="D180">
            <v>1243</v>
          </cell>
          <cell r="F180">
            <v>1243</v>
          </cell>
        </row>
        <row r="181">
          <cell r="A181" t="str">
            <v>6470 ВЕТЧ.МРАМОРНАЯ в/у_45с  ОСТАНКИНО</v>
          </cell>
          <cell r="D181">
            <v>14.2</v>
          </cell>
          <cell r="F181">
            <v>14.2</v>
          </cell>
        </row>
        <row r="182">
          <cell r="A182" t="str">
            <v>6475 С СЫРОМ Папа может сос ц/о мгс 0.4кг6шт  ОСТАНКИНО</v>
          </cell>
          <cell r="D182">
            <v>347</v>
          </cell>
          <cell r="F182">
            <v>347</v>
          </cell>
        </row>
        <row r="183">
          <cell r="A183" t="str">
            <v>6527 ШПИКАЧКИ СОЧНЫЕ ПМ сар б/о мгс 1*3 45с ОСТАНКИНО</v>
          </cell>
          <cell r="D183">
            <v>469.1</v>
          </cell>
          <cell r="F183">
            <v>469.1</v>
          </cell>
        </row>
        <row r="184">
          <cell r="A184" t="str">
            <v>6555 ПОСОЛЬСКАЯ с/к с/н в/у 1/100 10шт.  ОСТАНКИНО</v>
          </cell>
          <cell r="D184">
            <v>665</v>
          </cell>
          <cell r="F184">
            <v>665</v>
          </cell>
        </row>
        <row r="185">
          <cell r="A185" t="str">
            <v>6562 СЕРВЕЛАТ КАРЕЛЬСКИЙ СН в/к в/у 0,28кг  ОСТАНКИНО</v>
          </cell>
          <cell r="D185">
            <v>90</v>
          </cell>
          <cell r="F185">
            <v>90</v>
          </cell>
        </row>
        <row r="186">
          <cell r="A186" t="str">
            <v>6563 СЛИВОЧНЫЕ СН сос п/о мгс 1*6  ОСТАНКИНО</v>
          </cell>
          <cell r="D186">
            <v>34</v>
          </cell>
          <cell r="F186">
            <v>34</v>
          </cell>
        </row>
        <row r="187">
          <cell r="A187" t="str">
            <v>6586 МРАМОРНАЯ И БАЛЫКОВАЯ в/к с/н мгс 1/90 ОСТАНКИНО</v>
          </cell>
          <cell r="D187">
            <v>230</v>
          </cell>
          <cell r="F187">
            <v>230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155.6</v>
          </cell>
          <cell r="F190">
            <v>155.6</v>
          </cell>
        </row>
        <row r="191">
          <cell r="A191" t="str">
            <v>6602 БАВАРСКИЕ ПМ сос ц/о мгс 0,35кг 8шт.  ОСТАНКИНО</v>
          </cell>
          <cell r="D191">
            <v>515</v>
          </cell>
          <cell r="F191">
            <v>515</v>
          </cell>
        </row>
        <row r="192">
          <cell r="A192" t="str">
            <v>6616 МОЛОЧНЫЕ КЛАССИЧЕСКИЕ сос п/о в/у 0.3кг  ОСТАНКИНО</v>
          </cell>
          <cell r="D192">
            <v>194</v>
          </cell>
          <cell r="F192">
            <v>194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79.5</v>
          </cell>
          <cell r="F194">
            <v>79.5</v>
          </cell>
        </row>
        <row r="195">
          <cell r="A195" t="str">
            <v>6666 БОЯНСКАЯ Папа может п/к в/у 0,28кг 8 шт. ОСТАНКИНО</v>
          </cell>
          <cell r="D195">
            <v>1522</v>
          </cell>
          <cell r="F195">
            <v>1522</v>
          </cell>
        </row>
        <row r="196">
          <cell r="A196" t="str">
            <v>6669 ВЕНСКАЯ САЛЯМИ п/к в/у 0.28кг 8шт  ОСТАНКИНО</v>
          </cell>
          <cell r="D196">
            <v>594</v>
          </cell>
          <cell r="F196">
            <v>594</v>
          </cell>
        </row>
        <row r="197">
          <cell r="A197" t="str">
            <v>6683 СЕРВЕЛАТ ЗЕРНИСТЫЙ ПМ в/к в/у 0,35кг  ОСТАНКИНО</v>
          </cell>
          <cell r="D197">
            <v>3346</v>
          </cell>
          <cell r="F197">
            <v>3347</v>
          </cell>
        </row>
        <row r="198">
          <cell r="A198" t="str">
            <v>6684 СЕРВЕЛАТ КАРЕЛЬСКИЙ ПМ в/к в/у 0.28кг  ОСТАНКИНО</v>
          </cell>
          <cell r="D198">
            <v>2306</v>
          </cell>
          <cell r="F198">
            <v>2313</v>
          </cell>
        </row>
        <row r="199">
          <cell r="A199" t="str">
            <v>6689 СЕРВЕЛАТ ОХОТНИЧИЙ ПМ в/к в/у 0,35кг 8шт  ОСТАНКИНО</v>
          </cell>
          <cell r="D199">
            <v>4871</v>
          </cell>
          <cell r="F199">
            <v>4878</v>
          </cell>
        </row>
        <row r="200">
          <cell r="A200" t="str">
            <v>6692 СЕРВЕЛАТ ПРИМА в/к в/у 0.28кг 8шт.  ОСТАНКИНО</v>
          </cell>
          <cell r="D200">
            <v>546</v>
          </cell>
          <cell r="F200">
            <v>546</v>
          </cell>
        </row>
        <row r="201">
          <cell r="A201" t="str">
            <v>6697 СЕРВЕЛАТ ФИНСКИЙ ПМ в/к в/у 0,35кг 8шт.  ОСТАНКИНО</v>
          </cell>
          <cell r="D201">
            <v>5335</v>
          </cell>
          <cell r="F201">
            <v>5340</v>
          </cell>
        </row>
        <row r="202">
          <cell r="A202" t="str">
            <v>6713 СОЧНЫЙ ГРИЛЬ ПМ сос п/о мгс 0.41кг 8шт.  ОСТАНКИНО</v>
          </cell>
          <cell r="D202">
            <v>1483</v>
          </cell>
          <cell r="F202">
            <v>1483</v>
          </cell>
        </row>
        <row r="203">
          <cell r="A203" t="str">
            <v>6716 ОСОБАЯ Коровино (в сетке) 0.5кг 8шт.  ОСТАНКИНО</v>
          </cell>
          <cell r="D203">
            <v>731</v>
          </cell>
          <cell r="F203">
            <v>731</v>
          </cell>
        </row>
        <row r="204">
          <cell r="A204" t="str">
            <v>6722 СОЧНЫЕ ПМ сос п/о мгс 0,41кг 10шт.  ОСТАНКИНО</v>
          </cell>
          <cell r="D204">
            <v>5258</v>
          </cell>
          <cell r="F204">
            <v>5265</v>
          </cell>
        </row>
        <row r="205">
          <cell r="A205" t="str">
            <v>6726 СЛИВОЧНЫЕ ПМ сос п/о мгс 0.41кг 10шт.  ОСТАНКИНО</v>
          </cell>
          <cell r="D205">
            <v>3155</v>
          </cell>
          <cell r="F205">
            <v>3155</v>
          </cell>
        </row>
        <row r="206">
          <cell r="A206" t="str">
            <v>6734 ОСОБАЯ СО ШПИКОМ Коровино (в сетке) 0,5кг ОСТАНКИНО</v>
          </cell>
          <cell r="D206">
            <v>267</v>
          </cell>
          <cell r="F206">
            <v>267</v>
          </cell>
        </row>
        <row r="207">
          <cell r="A207" t="str">
            <v>6747 РУССКАЯ ПРЕМИУМ ПМ вар ф/о в/у  ОСТАНКИНО</v>
          </cell>
          <cell r="D207">
            <v>99</v>
          </cell>
          <cell r="F207">
            <v>99</v>
          </cell>
        </row>
        <row r="208">
          <cell r="A208" t="str">
            <v>6751 СЛИВОЧНЫЕ СН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6756 ВЕТЧ.ЛЮБИТЕЛЬСКАЯ п/о  ОСТАНКИНО</v>
          </cell>
          <cell r="D209">
            <v>155.6</v>
          </cell>
          <cell r="F209">
            <v>155.6</v>
          </cell>
        </row>
        <row r="210">
          <cell r="A210" t="str">
            <v>6776 ХОТ-ДОГ Папа может сос п/о мгс 0.35кг  ОСТАНКИНО</v>
          </cell>
          <cell r="D210">
            <v>838</v>
          </cell>
          <cell r="F210">
            <v>838</v>
          </cell>
        </row>
        <row r="211">
          <cell r="A211" t="str">
            <v>6777 МЯСНЫЕ С ГОВЯДИНОЙ ПМ сос п/о мгс 0.4кг  ОСТАНКИНО</v>
          </cell>
          <cell r="D211">
            <v>1509</v>
          </cell>
          <cell r="F211">
            <v>1509</v>
          </cell>
        </row>
        <row r="212">
          <cell r="A212" t="str">
            <v>6822 ИЗ ОТБОРНОГО МЯСА ПМ сос п/о мгс 0,36кг  ОСТАНКИНО</v>
          </cell>
          <cell r="D212">
            <v>39</v>
          </cell>
          <cell r="F212">
            <v>39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498</v>
          </cell>
          <cell r="F214">
            <v>498</v>
          </cell>
        </row>
        <row r="215">
          <cell r="A215" t="str">
            <v>БОНУС Z-ОСОБАЯ Коровино вар п/о (5324)  ОСТАНКИНО</v>
          </cell>
          <cell r="D215">
            <v>26</v>
          </cell>
          <cell r="F215">
            <v>26</v>
          </cell>
        </row>
        <row r="216">
          <cell r="A216" t="str">
            <v>БОНУС Z-ОСОБАЯ Коровино вар п/о 0.5кг_СНГ (6305)  ОСТАНКИНО</v>
          </cell>
          <cell r="D216">
            <v>32</v>
          </cell>
          <cell r="F216">
            <v>32</v>
          </cell>
        </row>
        <row r="217">
          <cell r="A217" t="str">
            <v>БОНУС СОЧНЫЕ сос п/о мгс 0.41кг_UZ (6087)  ОСТАНКИНО</v>
          </cell>
          <cell r="D217">
            <v>994</v>
          </cell>
          <cell r="F217">
            <v>994</v>
          </cell>
        </row>
        <row r="218">
          <cell r="A218" t="str">
            <v>БОНУС СОЧНЫЕ сос п/о мгс 1*6_UZ (6088)  ОСТАНКИНО</v>
          </cell>
          <cell r="D218">
            <v>352</v>
          </cell>
          <cell r="F218">
            <v>352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1460</v>
          </cell>
        </row>
        <row r="220">
          <cell r="A220" t="str">
            <v>БОНУС_283  Сосиски Сочинки, ВЕС, ТМ Стародворье ПОКОМ</v>
          </cell>
          <cell r="F220">
            <v>10.8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290.27699999999999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508.00700000000001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482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554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8</v>
          </cell>
          <cell r="F225">
            <v>8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333</v>
          </cell>
        </row>
        <row r="227">
          <cell r="A227" t="str">
            <v>Бутербродная вареная 0,47 кг шт.  СПК</v>
          </cell>
          <cell r="D227">
            <v>105</v>
          </cell>
          <cell r="F227">
            <v>105</v>
          </cell>
        </row>
        <row r="228">
          <cell r="A228" t="str">
            <v>Вацлавская вареная 400 гр.шт.  СПК</v>
          </cell>
          <cell r="D228">
            <v>30</v>
          </cell>
          <cell r="F228">
            <v>30</v>
          </cell>
        </row>
        <row r="229">
          <cell r="A229" t="str">
            <v>Вацлавская п/к (черева) 390 гр.шт. термоус.пак  СПК</v>
          </cell>
          <cell r="D229">
            <v>47</v>
          </cell>
          <cell r="F229">
            <v>47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</v>
          </cell>
          <cell r="F231">
            <v>369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194</v>
          </cell>
          <cell r="F232">
            <v>1715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1004</v>
          </cell>
          <cell r="F233">
            <v>2220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323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23</v>
          </cell>
          <cell r="F235">
            <v>23</v>
          </cell>
        </row>
        <row r="236">
          <cell r="A236" t="str">
            <v>Дельгаро с/в "Эликатессе" 140 гр.шт.  СПК</v>
          </cell>
          <cell r="D236">
            <v>55</v>
          </cell>
          <cell r="F236">
            <v>55</v>
          </cell>
        </row>
        <row r="237">
          <cell r="A237" t="str">
            <v>Деревенская рубленая вареная 350 гр.шт. термоус. пак.  СПК</v>
          </cell>
          <cell r="D237">
            <v>6</v>
          </cell>
          <cell r="F237">
            <v>6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379</v>
          </cell>
          <cell r="F238">
            <v>379</v>
          </cell>
        </row>
        <row r="239">
          <cell r="A239" t="str">
            <v>Докторская вареная в/с 0,47 кг шт.  СПК</v>
          </cell>
          <cell r="D239">
            <v>83</v>
          </cell>
          <cell r="F239">
            <v>83</v>
          </cell>
        </row>
        <row r="240">
          <cell r="A240" t="str">
            <v>Докторская вареная термоус.пак. "Высокий вкус"  СПК</v>
          </cell>
          <cell r="D240">
            <v>119</v>
          </cell>
          <cell r="F240">
            <v>119</v>
          </cell>
        </row>
        <row r="241">
          <cell r="A241" t="str">
            <v>Жар-боллы с курочкой и сыром, ВЕС ТМ Зареченские  ПОКОМ</v>
          </cell>
          <cell r="F241">
            <v>218.102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291.608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36.299999999999997</v>
          </cell>
        </row>
        <row r="245">
          <cell r="A245" t="str">
            <v>Жар-ладушки с яблоком и грушей ТМ Зареченские ВЕС ПОКОМ</v>
          </cell>
          <cell r="D245">
            <v>3.7</v>
          </cell>
          <cell r="F245">
            <v>29.6</v>
          </cell>
        </row>
        <row r="246">
          <cell r="A246" t="str">
            <v>ЖАР-мени ВЕС ТМ Зареченские  ПОКОМ</v>
          </cell>
          <cell r="F246">
            <v>134</v>
          </cell>
        </row>
        <row r="247">
          <cell r="A247" t="str">
            <v>Карбонад Юбилейный 0,13кг нар.д/ф шт. СПК</v>
          </cell>
          <cell r="D247">
            <v>15</v>
          </cell>
          <cell r="F247">
            <v>15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5</v>
          </cell>
          <cell r="F248">
            <v>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Классика с/к 235 гр.шт. "Высокий вкус"  СПК</v>
          </cell>
          <cell r="D250">
            <v>205</v>
          </cell>
          <cell r="F250">
            <v>405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1072</v>
          </cell>
          <cell r="F251">
            <v>1072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972</v>
          </cell>
          <cell r="F252">
            <v>972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163</v>
          </cell>
          <cell r="F253">
            <v>163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27</v>
          </cell>
          <cell r="F254">
            <v>27</v>
          </cell>
        </row>
        <row r="255">
          <cell r="A255" t="str">
            <v>Краковская п/к (черева) 390 гр.шт. термоус.пак. СПК</v>
          </cell>
          <cell r="D255">
            <v>4</v>
          </cell>
          <cell r="F255">
            <v>4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3</v>
          </cell>
          <cell r="F256">
            <v>455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422</v>
          </cell>
          <cell r="F257">
            <v>1484</v>
          </cell>
        </row>
        <row r="258">
          <cell r="A258" t="str">
            <v>Ла Фаворте с/в "Эликатессе" 140 гр.шт.  СПК</v>
          </cell>
          <cell r="D258">
            <v>91</v>
          </cell>
          <cell r="F258">
            <v>91</v>
          </cell>
        </row>
        <row r="259">
          <cell r="A259" t="str">
            <v>Ливерная Печеночная "Просто выгодно" 0,3 кг.шт.  СПК</v>
          </cell>
          <cell r="D259">
            <v>210</v>
          </cell>
          <cell r="F259">
            <v>210</v>
          </cell>
        </row>
        <row r="260">
          <cell r="A260" t="str">
            <v>Любительская вареная термоус.пак. "Высокий вкус"  СПК</v>
          </cell>
          <cell r="D260">
            <v>100</v>
          </cell>
          <cell r="F260">
            <v>100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1.8</v>
          </cell>
          <cell r="F261">
            <v>136.803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161.703</v>
          </cell>
        </row>
        <row r="264">
          <cell r="A264" t="str">
            <v>Мусульманская вареная "Просто выгодно"  СПК</v>
          </cell>
          <cell r="D264">
            <v>36</v>
          </cell>
          <cell r="F264">
            <v>36</v>
          </cell>
        </row>
        <row r="265">
          <cell r="A265" t="str">
            <v>Мусульманская п/к "Просто выгодно" термофор.пак.  СПК</v>
          </cell>
          <cell r="D265">
            <v>0.5</v>
          </cell>
          <cell r="F265">
            <v>0.5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11</v>
          </cell>
          <cell r="F266">
            <v>2039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6</v>
          </cell>
          <cell r="F267">
            <v>1457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5</v>
          </cell>
          <cell r="F268">
            <v>1784</v>
          </cell>
        </row>
        <row r="269">
          <cell r="A269" t="str">
            <v>Наггетсы с куриным филе и сыром ТМ Вязанка 0,25 кг ПОКОМ</v>
          </cell>
          <cell r="D269">
            <v>5</v>
          </cell>
          <cell r="F269">
            <v>558</v>
          </cell>
        </row>
        <row r="270">
          <cell r="A270" t="str">
            <v>Наггетсы Хрустящие ТМ Зареченские. ВЕС ПОКОМ</v>
          </cell>
          <cell r="F270">
            <v>401</v>
          </cell>
        </row>
        <row r="271">
          <cell r="A271" t="str">
            <v>Оригинальная с перцем с/к  СПК</v>
          </cell>
          <cell r="D271">
            <v>443.85</v>
          </cell>
          <cell r="F271">
            <v>1743.85</v>
          </cell>
        </row>
        <row r="272">
          <cell r="A272" t="str">
            <v>Особая вареная  СПК</v>
          </cell>
          <cell r="D272">
            <v>9</v>
          </cell>
          <cell r="F272">
            <v>9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27</v>
          </cell>
          <cell r="F273">
            <v>27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331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</v>
          </cell>
          <cell r="F275">
            <v>75</v>
          </cell>
        </row>
        <row r="276">
          <cell r="A276" t="str">
            <v>Пельмени Бигбули #МЕГАВКУСИЩЕ с сочной грудинкой 0,9 кг  ПОКОМ</v>
          </cell>
          <cell r="F276">
            <v>757</v>
          </cell>
        </row>
        <row r="277">
          <cell r="A277" t="str">
            <v>Пельмени Бигбули с мясом, Горячая штучка 0,43кг  ПОКОМ</v>
          </cell>
          <cell r="D277">
            <v>1</v>
          </cell>
          <cell r="F277">
            <v>233</v>
          </cell>
        </row>
        <row r="278">
          <cell r="A278" t="str">
            <v>Пельмени Бигбули с мясом, Горячая штучка 0,9кг  ПОКОМ</v>
          </cell>
          <cell r="D278">
            <v>322</v>
          </cell>
          <cell r="F278">
            <v>599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1</v>
          </cell>
          <cell r="F279">
            <v>750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204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189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842</v>
          </cell>
          <cell r="F282">
            <v>2560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</v>
          </cell>
          <cell r="F283">
            <v>1169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1714.001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873</v>
          </cell>
          <cell r="F285">
            <v>3139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</v>
          </cell>
          <cell r="F286">
            <v>873</v>
          </cell>
        </row>
        <row r="287">
          <cell r="A287" t="str">
            <v>Пельмени Левантские ТМ Особый рецепт 0,8 кг  ПОКОМ</v>
          </cell>
          <cell r="D287">
            <v>1</v>
          </cell>
          <cell r="F287">
            <v>6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5</v>
          </cell>
          <cell r="F288">
            <v>129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3</v>
          </cell>
          <cell r="F289">
            <v>1233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F290">
            <v>222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5</v>
          </cell>
          <cell r="F291">
            <v>655.00099999999998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655</v>
          </cell>
        </row>
        <row r="293">
          <cell r="A293" t="str">
            <v>Пельмени Сочные сфера 0,9 кг ТМ Стародворье ПОКОМ</v>
          </cell>
          <cell r="F293">
            <v>245</v>
          </cell>
        </row>
        <row r="294">
          <cell r="A294" t="str">
            <v>Пипперони с/к "Эликатессе" 0,10 кг.шт.  СПК</v>
          </cell>
          <cell r="D294">
            <v>1</v>
          </cell>
          <cell r="F294">
            <v>1</v>
          </cell>
        </row>
        <row r="295">
          <cell r="A295" t="str">
            <v>Пипперони с/к "Эликатессе" 0,20 кг.шт.  СПК</v>
          </cell>
          <cell r="D295">
            <v>3</v>
          </cell>
          <cell r="F295">
            <v>3</v>
          </cell>
        </row>
        <row r="296">
          <cell r="A296" t="str">
            <v>Плавленый Сыр 45% "С ветчиной" СТМ "ПапаМожет" 180гр  ОСТАНКИНО</v>
          </cell>
          <cell r="D296">
            <v>24</v>
          </cell>
          <cell r="F296">
            <v>24</v>
          </cell>
        </row>
        <row r="297">
          <cell r="A297" t="str">
            <v>Плавленый Сыр 45% "С грибами" СТМ "ПапаМожет 180гр  ОСТАНКИНО</v>
          </cell>
          <cell r="D297">
            <v>24</v>
          </cell>
          <cell r="F297">
            <v>24</v>
          </cell>
        </row>
        <row r="298">
          <cell r="A298" t="str">
            <v>По-Австрийски с/к 260 гр.шт. "Высокий вкус"  СПК</v>
          </cell>
          <cell r="D298">
            <v>214</v>
          </cell>
          <cell r="F298">
            <v>214</v>
          </cell>
        </row>
        <row r="299">
          <cell r="A299" t="str">
            <v>Покровская вареная 0,47 кг шт.  СПК</v>
          </cell>
          <cell r="D299">
            <v>34</v>
          </cell>
          <cell r="F299">
            <v>34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14</v>
          </cell>
          <cell r="F300">
            <v>14</v>
          </cell>
        </row>
        <row r="301">
          <cell r="A301" t="str">
            <v>Салями Трюфель с/в "Эликатессе" 0,16 кг.шт.  СПК</v>
          </cell>
          <cell r="D301">
            <v>174</v>
          </cell>
          <cell r="F301">
            <v>174</v>
          </cell>
        </row>
        <row r="302">
          <cell r="A302" t="str">
            <v>Салями Финская с/к 235 гр.шт. "Высокий вкус"  СПК</v>
          </cell>
          <cell r="D302">
            <v>180</v>
          </cell>
          <cell r="F302">
            <v>180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187.8</v>
          </cell>
          <cell r="F303">
            <v>487.8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148.6</v>
          </cell>
          <cell r="F304">
            <v>348.6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10</v>
          </cell>
          <cell r="F305">
            <v>10</v>
          </cell>
        </row>
        <row r="306">
          <cell r="A306" t="str">
            <v>Семейная с чесночком Экстра вареная  СПК</v>
          </cell>
          <cell r="D306">
            <v>39</v>
          </cell>
          <cell r="F306">
            <v>39</v>
          </cell>
        </row>
        <row r="307">
          <cell r="A307" t="str">
            <v>Семейная с чесночком Экстра вареная 0,5 кг.шт.  СПК</v>
          </cell>
          <cell r="D307">
            <v>15</v>
          </cell>
          <cell r="F307">
            <v>15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38</v>
          </cell>
          <cell r="F308">
            <v>38</v>
          </cell>
        </row>
        <row r="309">
          <cell r="A309" t="str">
            <v>Сервелат Финский в/к 0,38 кг.шт. термофор.пак.  СПК</v>
          </cell>
          <cell r="D309">
            <v>16</v>
          </cell>
          <cell r="F309">
            <v>16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96</v>
          </cell>
          <cell r="F310">
            <v>96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195</v>
          </cell>
          <cell r="F311">
            <v>195</v>
          </cell>
        </row>
        <row r="312">
          <cell r="A312" t="str">
            <v>Сибирская особая с/к 0,235 кг шт.  СПК</v>
          </cell>
          <cell r="D312">
            <v>299</v>
          </cell>
          <cell r="F312">
            <v>949</v>
          </cell>
        </row>
        <row r="313">
          <cell r="A313" t="str">
            <v>Славянская п/к 0,38 кг шт.термофор.пак.  СПК</v>
          </cell>
          <cell r="D313">
            <v>9</v>
          </cell>
          <cell r="F313">
            <v>9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30</v>
          </cell>
        </row>
        <row r="315">
          <cell r="A315" t="str">
            <v>Смак-мени с мясом 1кг ТМ Зареченские ПОКОМ</v>
          </cell>
          <cell r="F315">
            <v>70</v>
          </cell>
        </row>
        <row r="316">
          <cell r="A316" t="str">
            <v>Смаколадьи с яблоком и грушей ТМ Зареченские,0,9 кг ПОКОМ</v>
          </cell>
          <cell r="F316">
            <v>8</v>
          </cell>
        </row>
        <row r="317">
          <cell r="A317" t="str">
            <v>Сосиски "Баварские" 0,36 кг.шт. вак.упак.  СПК</v>
          </cell>
          <cell r="D317">
            <v>25</v>
          </cell>
          <cell r="F317">
            <v>25</v>
          </cell>
        </row>
        <row r="318">
          <cell r="A318" t="str">
            <v>Сосиски "Молочные" 0,36 кг.шт. вак.упак.  СПК</v>
          </cell>
          <cell r="D318">
            <v>39</v>
          </cell>
          <cell r="F318">
            <v>39</v>
          </cell>
        </row>
        <row r="319">
          <cell r="A319" t="str">
            <v>Сосиски Классические (в ср.защ.атм.) СПК</v>
          </cell>
          <cell r="D319">
            <v>1</v>
          </cell>
          <cell r="F319">
            <v>1</v>
          </cell>
        </row>
        <row r="320">
          <cell r="A320" t="str">
            <v>Сосиски Мусульманские "Просто выгодно" (в ср.защ.атм.)  СПК</v>
          </cell>
          <cell r="D320">
            <v>32</v>
          </cell>
          <cell r="F320">
            <v>32</v>
          </cell>
        </row>
        <row r="321">
          <cell r="A321" t="str">
            <v>Сосиски Хот-дог ВЕС (лоток с ср.защ.атм.)   СПК</v>
          </cell>
          <cell r="D321">
            <v>57</v>
          </cell>
          <cell r="F321">
            <v>57</v>
          </cell>
        </row>
        <row r="322">
          <cell r="A322" t="str">
            <v>Сосисоны в темпуре ВЕС  ПОКОМ</v>
          </cell>
          <cell r="D322">
            <v>3.6</v>
          </cell>
          <cell r="F322">
            <v>137.102</v>
          </cell>
        </row>
        <row r="323">
          <cell r="A323" t="str">
            <v>Сочный мегачебурек ТМ Зареченские ВЕС ПОКОМ</v>
          </cell>
          <cell r="F323">
            <v>70.319999999999993</v>
          </cell>
        </row>
        <row r="324">
          <cell r="A324" t="str">
            <v>Сыр "Пармезан" 40% колотый 100 гр  ОСТАНКИНО</v>
          </cell>
          <cell r="D324">
            <v>10</v>
          </cell>
          <cell r="F324">
            <v>10</v>
          </cell>
        </row>
        <row r="325">
          <cell r="A325" t="str">
            <v>Сыр "Пармезан" 40% кусок 180 гр  ОСТАНКИНО</v>
          </cell>
          <cell r="D325">
            <v>70</v>
          </cell>
          <cell r="F325">
            <v>70</v>
          </cell>
        </row>
        <row r="326">
          <cell r="A326" t="str">
            <v>Сыр Боккончини копченый 40% 100 гр.  ОСТАНКИНО</v>
          </cell>
          <cell r="D326">
            <v>61</v>
          </cell>
          <cell r="F326">
            <v>61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19</v>
          </cell>
          <cell r="F328">
            <v>19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402</v>
          </cell>
          <cell r="F330">
            <v>402</v>
          </cell>
        </row>
        <row r="331">
          <cell r="A331" t="str">
            <v>Сыр Папа Может "Гауда Голд", 45% брусок ВЕС ОСТАНКИНО</v>
          </cell>
          <cell r="D331">
            <v>38</v>
          </cell>
          <cell r="F331">
            <v>38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653</v>
          </cell>
          <cell r="F332">
            <v>653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27.5</v>
          </cell>
          <cell r="F333">
            <v>27.5</v>
          </cell>
        </row>
        <row r="334">
          <cell r="A334" t="str">
            <v>Сыр Папа Может "Пошехонский" 45% вес (= 3 кг)  ОСТАНКИНО</v>
          </cell>
          <cell r="D334">
            <v>13</v>
          </cell>
          <cell r="F334">
            <v>13</v>
          </cell>
        </row>
        <row r="335">
          <cell r="A335" t="str">
            <v>Сыр ПАПА МОЖЕТ "Российский традиционный" 45% 180 г  ОСТАНКИНО</v>
          </cell>
          <cell r="D335">
            <v>366</v>
          </cell>
          <cell r="F335">
            <v>366</v>
          </cell>
        </row>
        <row r="336">
          <cell r="A336" t="str">
            <v>Сыр Папа Может "Сметанковый" 50% вес (=3кг) 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"Тильзитер" 45% 180 г  ОСТАНКИНО</v>
          </cell>
          <cell r="D337">
            <v>18</v>
          </cell>
          <cell r="F337">
            <v>18</v>
          </cell>
        </row>
        <row r="338">
          <cell r="A338" t="str">
            <v>Сыр Папа Может Гауда  45% вес     Останкино</v>
          </cell>
          <cell r="D338">
            <v>12.5</v>
          </cell>
          <cell r="F338">
            <v>12.5</v>
          </cell>
        </row>
        <row r="339">
          <cell r="A339" t="str">
            <v>Сыр Папа Может Голландский 45%, нарез, 125г (9 шт)  Останкино</v>
          </cell>
          <cell r="D339">
            <v>88</v>
          </cell>
          <cell r="F339">
            <v>88</v>
          </cell>
        </row>
        <row r="340">
          <cell r="A340" t="str">
            <v>Сыр Папа Может Министерский 45% 200г  Останкино</v>
          </cell>
          <cell r="D340">
            <v>69</v>
          </cell>
          <cell r="F340">
            <v>69</v>
          </cell>
        </row>
        <row r="341">
          <cell r="A341" t="str">
            <v>Сыр Папа Может Российский  50% 200гр    Останкино</v>
          </cell>
          <cell r="D341">
            <v>357</v>
          </cell>
          <cell r="F341">
            <v>357</v>
          </cell>
        </row>
        <row r="342">
          <cell r="A342" t="str">
            <v>Сыр Папа Может Российский 50%, нарезка 125г  Останкино</v>
          </cell>
          <cell r="D342">
            <v>74</v>
          </cell>
          <cell r="F342">
            <v>74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101.343</v>
          </cell>
          <cell r="F343">
            <v>101.343</v>
          </cell>
        </row>
        <row r="344">
          <cell r="A344" t="str">
            <v>Сыр Папа Может Тильзитер   45% 200гр     Останкино</v>
          </cell>
          <cell r="D344">
            <v>249</v>
          </cell>
          <cell r="F344">
            <v>249</v>
          </cell>
        </row>
        <row r="345">
          <cell r="A345" t="str">
            <v>Сыр Папа Может Тильзитер   45% вес      Останкино</v>
          </cell>
          <cell r="D345">
            <v>30</v>
          </cell>
          <cell r="F345">
            <v>30</v>
          </cell>
        </row>
        <row r="346">
          <cell r="A346" t="str">
            <v>Сыр Плавл. Сливочный 55% 190гр  Останкино</v>
          </cell>
          <cell r="D346">
            <v>48</v>
          </cell>
          <cell r="F346">
            <v>48</v>
          </cell>
        </row>
        <row r="347">
          <cell r="A347" t="str">
            <v>Сыр полутвердый "Российский", ВЕС брус, с массовой долей жира 50%  ОСТАНКИНО</v>
          </cell>
          <cell r="D347">
            <v>46.5</v>
          </cell>
          <cell r="F347">
            <v>46.5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3.5</v>
          </cell>
          <cell r="F348">
            <v>3.5</v>
          </cell>
        </row>
        <row r="349">
          <cell r="A349" t="str">
            <v>Сыр рассольный жирный Чечил 45% 100 гр  ОСТАНКИНО</v>
          </cell>
          <cell r="D349">
            <v>84</v>
          </cell>
          <cell r="F349">
            <v>84</v>
          </cell>
        </row>
        <row r="350">
          <cell r="A350" t="str">
            <v>Сыр рассольный жирный Чечил копченый 45% 100 гр  ОСТАНКИНО</v>
          </cell>
          <cell r="D350">
            <v>69</v>
          </cell>
          <cell r="F350">
            <v>69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29</v>
          </cell>
          <cell r="F352">
            <v>29</v>
          </cell>
        </row>
        <row r="353">
          <cell r="A353" t="str">
            <v>Сыч/Прод Коровино Российский 50% 200г СЗМЖ  ОСТАНКИНО</v>
          </cell>
          <cell r="D353">
            <v>140</v>
          </cell>
          <cell r="F353">
            <v>140</v>
          </cell>
        </row>
        <row r="354">
          <cell r="A354" t="str">
            <v>Сыч/Прод Коровино Российский Оригин 50% ВЕС (5 кг)  ОСТАНКИНО</v>
          </cell>
          <cell r="D354">
            <v>243.2</v>
          </cell>
          <cell r="F354">
            <v>243.2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126.2</v>
          </cell>
          <cell r="F356">
            <v>126.2</v>
          </cell>
        </row>
        <row r="357">
          <cell r="A357" t="str">
            <v>Творожный Сыр 60% С маринованными огурчиками и укропом 140 гр  ОСТАНКИНО</v>
          </cell>
          <cell r="D357">
            <v>14</v>
          </cell>
          <cell r="F357">
            <v>14</v>
          </cell>
        </row>
        <row r="358">
          <cell r="A358" t="str">
            <v>Творожный Сыр 60% Сливочный  СТМ "ПапаМожет" - 140гр  ОСТАНКИНО</v>
          </cell>
          <cell r="D358">
            <v>202</v>
          </cell>
          <cell r="F358">
            <v>202</v>
          </cell>
        </row>
        <row r="359">
          <cell r="A359" t="str">
            <v>Торо Неро с/в "Эликатессе" 140 гр.шт.  СПК</v>
          </cell>
          <cell r="D359">
            <v>121</v>
          </cell>
          <cell r="F359">
            <v>121</v>
          </cell>
        </row>
        <row r="360">
          <cell r="A360" t="str">
            <v>Уши свиные копченые к пиву 0,15кг нар. д/ф шт.  СПК</v>
          </cell>
          <cell r="D360">
            <v>30</v>
          </cell>
          <cell r="F360">
            <v>30</v>
          </cell>
        </row>
        <row r="361">
          <cell r="A361" t="str">
            <v>Фестивальная пора с/к 100 гр.шт.нар. (лоток с ср.защ.атм.)  СПК</v>
          </cell>
          <cell r="D361">
            <v>230</v>
          </cell>
          <cell r="F361">
            <v>230</v>
          </cell>
        </row>
        <row r="362">
          <cell r="A362" t="str">
            <v>Фестивальная пора с/к 235 гр.шт.  СПК</v>
          </cell>
          <cell r="D362">
            <v>493</v>
          </cell>
          <cell r="F362">
            <v>643</v>
          </cell>
        </row>
        <row r="363">
          <cell r="A363" t="str">
            <v>Фестивальная пора с/к термоус.пак  СПК</v>
          </cell>
          <cell r="D363">
            <v>10</v>
          </cell>
          <cell r="F363">
            <v>10</v>
          </cell>
        </row>
        <row r="364">
          <cell r="A364" t="str">
            <v>Фестивальная с/к ВЕС   СПК</v>
          </cell>
          <cell r="D364">
            <v>85.6</v>
          </cell>
          <cell r="F364">
            <v>285.60000000000002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15</v>
          </cell>
        </row>
        <row r="366">
          <cell r="A366" t="str">
            <v>Фуэт с/в "Эликатессе" 160 гр.шт.  СПК</v>
          </cell>
          <cell r="D366">
            <v>270</v>
          </cell>
          <cell r="F366">
            <v>270</v>
          </cell>
        </row>
        <row r="367">
          <cell r="A367" t="str">
            <v>Хинкали Классические ТМ Зареченские ВЕС ПОКОМ</v>
          </cell>
          <cell r="F367">
            <v>136</v>
          </cell>
        </row>
        <row r="368">
          <cell r="A368" t="str">
            <v>Хотстеры ТМ Горячая штучка ТС Хотстеры 0,25 кг зам  ПОКОМ</v>
          </cell>
          <cell r="D368">
            <v>878</v>
          </cell>
          <cell r="F368">
            <v>1855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7</v>
          </cell>
          <cell r="F369">
            <v>251</v>
          </cell>
        </row>
        <row r="370">
          <cell r="A370" t="str">
            <v>Хрустящие крылышки ТМ Горячая штучка 0,3 кг зам  ПОКОМ</v>
          </cell>
          <cell r="D370">
            <v>2</v>
          </cell>
          <cell r="F370">
            <v>295</v>
          </cell>
        </row>
        <row r="371">
          <cell r="A371" t="str">
            <v>Хрустящие крылышки ТМ Зареченские ТС Зареченские продукты. ВЕС ПОКОМ</v>
          </cell>
          <cell r="F371">
            <v>12.6</v>
          </cell>
        </row>
        <row r="372">
          <cell r="A372" t="str">
            <v>Чебупай сочное яблоко ТМ Горячая штучка 0,2 кг зам.  ПОКОМ</v>
          </cell>
          <cell r="F372">
            <v>187</v>
          </cell>
        </row>
        <row r="373">
          <cell r="A373" t="str">
            <v>Чебупай спелая вишня ТМ Горячая штучка 0,2 кг зам.  ПОКОМ</v>
          </cell>
          <cell r="F373">
            <v>276</v>
          </cell>
        </row>
        <row r="374">
          <cell r="A374" t="str">
            <v>Чебупели Курочка гриль ТМ Горячая штучка, 0,3 кг зам  ПОКОМ</v>
          </cell>
          <cell r="D374">
            <v>1</v>
          </cell>
          <cell r="F374">
            <v>198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951</v>
          </cell>
          <cell r="F375">
            <v>2562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678</v>
          </cell>
          <cell r="F376">
            <v>3141</v>
          </cell>
        </row>
        <row r="377">
          <cell r="A377" t="str">
            <v>Чебуреки Мясные вес 2,7 кг ТМ Зареченские ВЕС ПОКОМ</v>
          </cell>
          <cell r="F377">
            <v>62.1</v>
          </cell>
        </row>
        <row r="378">
          <cell r="A378" t="str">
            <v>Чебуреки сочные ВЕС ТМ Зареченские  ПОКОМ</v>
          </cell>
          <cell r="F378">
            <v>496.4</v>
          </cell>
        </row>
        <row r="379">
          <cell r="A379" t="str">
            <v>Шпикачки Русские (черева) (в ср.защ.атм.) "Высокий вкус"  СПК</v>
          </cell>
          <cell r="D379">
            <v>183.5</v>
          </cell>
          <cell r="F379">
            <v>183.5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77</v>
          </cell>
          <cell r="F380">
            <v>77</v>
          </cell>
        </row>
        <row r="381">
          <cell r="A381" t="str">
            <v>Юбилейная с/к 0,10 кг.шт. нарезка (лоток с ср.защ.атм.)  СПК</v>
          </cell>
          <cell r="D381">
            <v>69</v>
          </cell>
          <cell r="F381">
            <v>69</v>
          </cell>
        </row>
        <row r="382">
          <cell r="A382" t="str">
            <v>Юбилейная с/к 0,235 кг.шт.  СПК</v>
          </cell>
          <cell r="D382">
            <v>1037</v>
          </cell>
          <cell r="F382">
            <v>1887</v>
          </cell>
        </row>
        <row r="383">
          <cell r="A383" t="str">
            <v>Итого</v>
          </cell>
          <cell r="D383">
            <v>105078.20299999999</v>
          </cell>
          <cell r="F383">
            <v>254610.96900000001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17.04.2024 - 17.04.2024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107.81100000000001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103.95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394.8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492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17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238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53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212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220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111.768</v>
          </cell>
        </row>
        <row r="32">
          <cell r="A32" t="str">
            <v xml:space="preserve"> 201  Ветчина Нежная ТМ Особый рецепт, (2,5кг), ПОКОМ</v>
          </cell>
          <cell r="D32">
            <v>1105.0999999999999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80.534999999999997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51.055999999999997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37.26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1280.508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9.68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1185.954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979.48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73.091999999999999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84.465999999999994</v>
          </cell>
        </row>
        <row r="43">
          <cell r="A43" t="str">
            <v xml:space="preserve"> 240  Колбаса Салями охотничья, ВЕС. ПОКОМ</v>
          </cell>
          <cell r="D43">
            <v>4.5060000000000002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148.06200000000001</v>
          </cell>
        </row>
        <row r="45">
          <cell r="A45" t="str">
            <v xml:space="preserve"> 243  Колбаса Сервелат Зернистый, ВЕС.  ПОКОМ</v>
          </cell>
          <cell r="D45">
            <v>8.0299999999999994</v>
          </cell>
        </row>
        <row r="46">
          <cell r="A46" t="str">
            <v xml:space="preserve"> 247  Сардельки Нежные, ВЕС.  ПОКОМ</v>
          </cell>
          <cell r="D46">
            <v>14.19</v>
          </cell>
        </row>
        <row r="47">
          <cell r="A47" t="str">
            <v xml:space="preserve"> 248  Сардельки Сочные ТМ Особый рецепт,   ПОКОМ</v>
          </cell>
          <cell r="D47">
            <v>25.2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298.82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73.7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16.440000000000001</v>
          </cell>
        </row>
        <row r="51">
          <cell r="A51" t="str">
            <v xml:space="preserve"> 263  Шпикачки Стародворские, ВЕС.  ПОКОМ</v>
          </cell>
          <cell r="D51">
            <v>37.26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77.22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57.51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51.12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764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737</v>
          </cell>
        </row>
        <row r="58">
          <cell r="A58" t="str">
            <v xml:space="preserve"> 277  Колбаса Мясорубская ТМ Стародворье с сочной грудинкой , 0,35 кг срез  ПОКОМ</v>
          </cell>
          <cell r="D58">
            <v>1</v>
          </cell>
        </row>
        <row r="59">
          <cell r="A59" t="str">
            <v xml:space="preserve"> 283  Сосиски Сочинки, ВЕС, ТМ Стародворье ПОКОМ</v>
          </cell>
          <cell r="D59">
            <v>133.65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127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9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245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46.475000000000001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687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789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15.73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14.3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264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421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260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34.917999999999999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144.98500000000001</v>
          </cell>
        </row>
        <row r="73">
          <cell r="A73" t="str">
            <v xml:space="preserve"> 316  Колбаса Нежная ТМ Зареченские ВЕС  ПОКОМ</v>
          </cell>
          <cell r="D73">
            <v>13.5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0.7</v>
          </cell>
        </row>
        <row r="75">
          <cell r="A75" t="str">
            <v xml:space="preserve"> 318  Сосиски Датские ТМ Зареченские, ВЕС  ПОКОМ</v>
          </cell>
          <cell r="D75">
            <v>414.5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743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1018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216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74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113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196.47499999999999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106</v>
          </cell>
        </row>
        <row r="83">
          <cell r="A83" t="str">
            <v xml:space="preserve"> 335  Колбаса Сливушка ТМ Вязанка. ВЕС.  ПОКОМ </v>
          </cell>
          <cell r="D83">
            <v>23.035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716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475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97.2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61.56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161.18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106.91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26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48.692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4.05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56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94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249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88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112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77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755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1654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19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39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81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24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91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112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62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22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43.5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86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42.05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D116">
            <v>10.15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91</v>
          </cell>
        </row>
        <row r="118">
          <cell r="A118" t="str">
            <v>3215 ВЕТЧ.МЯСНАЯ Папа может п/о 0.4кг 8шт.    ОСТАНКИНО</v>
          </cell>
          <cell r="D118">
            <v>46</v>
          </cell>
        </row>
        <row r="119">
          <cell r="A119" t="str">
            <v>3297 СЫТНЫЕ Папа может сар б/о мгс 1*3 СНГ  ОСТАНКИНО</v>
          </cell>
          <cell r="D119">
            <v>43.905999999999999</v>
          </cell>
        </row>
        <row r="120">
          <cell r="A120" t="str">
            <v>3812 СОЧНЫЕ сос п/о мгс 2*2  ОСТАНКИНО</v>
          </cell>
          <cell r="D120">
            <v>308.48700000000002</v>
          </cell>
        </row>
        <row r="121">
          <cell r="A121" t="str">
            <v>4063 МЯСНАЯ Папа может вар п/о_Л   ОСТАНКИНО</v>
          </cell>
          <cell r="D121">
            <v>437.33300000000003</v>
          </cell>
        </row>
        <row r="122">
          <cell r="A122" t="str">
            <v>4117 ЭКСТРА Папа может с/к в/у_Л   ОСТАНКИНО</v>
          </cell>
          <cell r="D122">
            <v>9.5790000000000006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35.024000000000001</v>
          </cell>
        </row>
        <row r="124">
          <cell r="A124" t="str">
            <v>4813 ФИЛЕЙНАЯ Папа может вар п/о_Л   ОСТАНКИНО</v>
          </cell>
          <cell r="D124">
            <v>92.123000000000005</v>
          </cell>
        </row>
        <row r="125">
          <cell r="A125" t="str">
            <v>4993 САЛЯМИ ИТАЛЬЯНСКАЯ с/к в/у 1/250*8_120c ОСТАНКИНО</v>
          </cell>
          <cell r="D125">
            <v>111</v>
          </cell>
        </row>
        <row r="126">
          <cell r="A126" t="str">
            <v>5246 ДОКТОРСКАЯ ПРЕМИУМ вар б/о мгс_30с ОСТАНКИНО</v>
          </cell>
          <cell r="D126">
            <v>10.462</v>
          </cell>
        </row>
        <row r="127">
          <cell r="A127" t="str">
            <v>5336 ОСОБАЯ вар п/о  ОСТАНКИНО</v>
          </cell>
          <cell r="D127">
            <v>115.789</v>
          </cell>
        </row>
        <row r="128">
          <cell r="A128" t="str">
            <v>5337 ОСОБАЯ СО ШПИКОМ вар п/о  ОСТАНКИНО</v>
          </cell>
          <cell r="D128">
            <v>11.856999999999999</v>
          </cell>
        </row>
        <row r="129">
          <cell r="A129" t="str">
            <v>5341 СЕРВЕЛАТ ОХОТНИЧИЙ в/к в/у  ОСТАНКИНО</v>
          </cell>
          <cell r="D129">
            <v>97.293999999999997</v>
          </cell>
        </row>
        <row r="130">
          <cell r="A130" t="str">
            <v>5483 ЭКСТРА Папа может с/к в/у 1/250 8шт.   ОСТАНКИНО</v>
          </cell>
          <cell r="D130">
            <v>286</v>
          </cell>
        </row>
        <row r="131">
          <cell r="A131" t="str">
            <v>5544 Сервелат Финский в/к в/у_45с НОВАЯ ОСТАНКИНО</v>
          </cell>
          <cell r="D131">
            <v>220.87899999999999</v>
          </cell>
        </row>
        <row r="132">
          <cell r="A132" t="str">
            <v>5682 САЛЯМИ МЕЛКОЗЕРНЕНАЯ с/к в/у 1/120_60с   ОСТАНКИНО</v>
          </cell>
          <cell r="D132">
            <v>492</v>
          </cell>
        </row>
        <row r="133">
          <cell r="A133" t="str">
            <v>5706 АРОМАТНАЯ Папа может с/к в/у 1/250 8шт.  ОСТАНКИНО</v>
          </cell>
          <cell r="D133">
            <v>202</v>
          </cell>
        </row>
        <row r="134">
          <cell r="A134" t="str">
            <v>5708 ПОСОЛЬСКАЯ Папа может с/к в/у ОСТАНКИНО</v>
          </cell>
          <cell r="D134">
            <v>13.965999999999999</v>
          </cell>
        </row>
        <row r="135">
          <cell r="A135" t="str">
            <v>5820 СЛИВОЧНЫЕ Папа может сос п/о мгс 2*2_45с   ОСТАНКИНО</v>
          </cell>
          <cell r="D135">
            <v>73.168000000000006</v>
          </cell>
        </row>
        <row r="136">
          <cell r="A136" t="str">
            <v>5851 ЭКСТРА Папа может вар п/о   ОСТАНКИНО</v>
          </cell>
          <cell r="D136">
            <v>72.05</v>
          </cell>
        </row>
        <row r="137">
          <cell r="A137" t="str">
            <v>5931 ОХОТНИЧЬЯ Папа может с/к в/у 1/220 8шт.   ОСТАНКИНО</v>
          </cell>
          <cell r="D137">
            <v>200</v>
          </cell>
        </row>
        <row r="138">
          <cell r="A138" t="str">
            <v>5976 МОЛОЧНЫЕ ТРАДИЦ. сос п/о в/у 1/350_45с  ОСТАНКИНО</v>
          </cell>
          <cell r="D138">
            <v>229</v>
          </cell>
        </row>
        <row r="139">
          <cell r="A139" t="str">
            <v>5981 МОЛОЧНЫЕ ТРАДИЦ. сос п/о мгс 1*6_45с   ОСТАНКИНО</v>
          </cell>
          <cell r="D139">
            <v>58.656999999999996</v>
          </cell>
        </row>
        <row r="140">
          <cell r="A140" t="str">
            <v>5982 МОЛОЧНЫЕ ТРАДИЦ. сос п/о мгс 0,6кг_СНГ  ОСТАНКИНО</v>
          </cell>
          <cell r="D140">
            <v>87</v>
          </cell>
        </row>
        <row r="141">
          <cell r="A141" t="str">
            <v>5992 ВРЕМЯ ОКРОШКИ Папа может вар п/о 0.4кг   ОСТАНКИНО</v>
          </cell>
          <cell r="D141">
            <v>237</v>
          </cell>
        </row>
        <row r="142">
          <cell r="A142" t="str">
            <v>6004 РАГУ СВИНОЕ 1кг 8шт.зам_120с ОСТАНКИНО</v>
          </cell>
          <cell r="D142">
            <v>47</v>
          </cell>
        </row>
        <row r="143">
          <cell r="A143" t="str">
            <v>6025 ВЕТЧ.ФИРМЕННАЯ С ИНДЕЙКОЙ п/о   ОСТАНКИНО</v>
          </cell>
          <cell r="D143">
            <v>5.9950000000000001</v>
          </cell>
        </row>
        <row r="144">
          <cell r="A144" t="str">
            <v>6041 МОЛОЧНЫЕ К ЗАВТРАКУ сос п/о мгс 1*3  ОСТАНКИНО</v>
          </cell>
          <cell r="D144">
            <v>5.202</v>
          </cell>
        </row>
        <row r="145">
          <cell r="A145" t="str">
            <v>6113 СОЧНЫЕ сос п/о мгс 1*6_Ашан  ОСТАНКИНО</v>
          </cell>
          <cell r="D145">
            <v>449.79300000000001</v>
          </cell>
        </row>
        <row r="146">
          <cell r="A146" t="str">
            <v>6123 МОЛОЧНЫЕ КЛАССИЧЕСКИЕ ПМ сос п/о мгс 2*4   ОСТАНКИНО</v>
          </cell>
          <cell r="D146">
            <v>109.005</v>
          </cell>
        </row>
        <row r="147">
          <cell r="A147" t="str">
            <v>6213 СЕРВЕЛАТ ФИНСКИЙ СН в/к в/у 0.35кг 8шт.  ОСТАНКИНО</v>
          </cell>
          <cell r="D147">
            <v>1</v>
          </cell>
        </row>
        <row r="148">
          <cell r="A148" t="str">
            <v>6221 НЕАПОЛИТАНСКИЙ ДУЭТ с/к с/н мгс 1/90  ОСТАНКИНО</v>
          </cell>
          <cell r="D148">
            <v>42</v>
          </cell>
        </row>
        <row r="149">
          <cell r="A149" t="str">
            <v>6222 ИТАЛЬЯНСКОЕ АССОРТИ с/в с/н мгс 1/90 ОСТАНКИНО</v>
          </cell>
          <cell r="D149">
            <v>20</v>
          </cell>
        </row>
        <row r="150">
          <cell r="A150" t="str">
            <v>6228 МЯСНОЕ АССОРТИ к/з с/н мгс 1/90 10шт.  ОСТАНКИНО</v>
          </cell>
          <cell r="D150">
            <v>87</v>
          </cell>
        </row>
        <row r="151">
          <cell r="A151" t="str">
            <v>6247 ДОМАШНЯЯ Папа может вар п/о 0,4кг 8шт.  ОСТАНКИНО</v>
          </cell>
          <cell r="D151">
            <v>37</v>
          </cell>
        </row>
        <row r="152">
          <cell r="A152" t="str">
            <v>6268 ГОВЯЖЬЯ Папа может вар п/о 0,4кг 8 шт.  ОСТАНКИНО</v>
          </cell>
          <cell r="D152">
            <v>71</v>
          </cell>
        </row>
        <row r="153">
          <cell r="A153" t="str">
            <v>6281 СВИНИНА ДЕЛИКАТ. к/в мл/к в/у 0.3кг 45с  ОСТАНКИНО</v>
          </cell>
          <cell r="D153">
            <v>133</v>
          </cell>
        </row>
        <row r="154">
          <cell r="A154" t="str">
            <v>6297 ФИЛЕЙНЫЕ сос ц/о в/у 1/270 12шт_45с  ОСТАНКИНО</v>
          </cell>
          <cell r="D154">
            <v>853</v>
          </cell>
        </row>
        <row r="155">
          <cell r="A155" t="str">
            <v>6303 МЯСНЫЕ Папа может сос п/о мгс 1.5*3  ОСТАНКИНО</v>
          </cell>
          <cell r="D155">
            <v>103.502</v>
          </cell>
        </row>
        <row r="156">
          <cell r="A156" t="str">
            <v>6325 ДОКТОРСКАЯ ПРЕМИУМ вар п/о 0.4кг 8шт.  ОСТАНКИНО</v>
          </cell>
          <cell r="D156">
            <v>208</v>
          </cell>
        </row>
        <row r="157">
          <cell r="A157" t="str">
            <v>6333 МЯСНАЯ Папа может вар п/о 0.4кг 8шт.  ОСТАНКИНО</v>
          </cell>
          <cell r="D157">
            <v>1365</v>
          </cell>
        </row>
        <row r="158">
          <cell r="A158" t="str">
            <v>6353 ЭКСТРА Папа может вар п/о 0.4кг 8шт.  ОСТАНКИНО</v>
          </cell>
          <cell r="D158">
            <v>740</v>
          </cell>
        </row>
        <row r="159">
          <cell r="A159" t="str">
            <v>6392 ФИЛЕЙНАЯ Папа может вар п/о 0.4кг. ОСТАНКИНО</v>
          </cell>
          <cell r="D159">
            <v>791</v>
          </cell>
        </row>
        <row r="160">
          <cell r="A160" t="str">
            <v>6427 КЛАССИЧЕСКАЯ ПМ вар п/о 0.35кг 8шт. ОСТАНКИНО</v>
          </cell>
          <cell r="D160">
            <v>564</v>
          </cell>
        </row>
        <row r="161">
          <cell r="A161" t="str">
            <v>6445 БЕКОН с/к с/н в/у 1/180 10шт.  ОСТАНКИНО</v>
          </cell>
          <cell r="D161">
            <v>3</v>
          </cell>
        </row>
        <row r="162">
          <cell r="A162" t="str">
            <v>6453 ЭКСТРА Папа может с/к с/н в/у 1/100 14шт.   ОСТАНКИНО</v>
          </cell>
          <cell r="D162">
            <v>286</v>
          </cell>
        </row>
        <row r="163">
          <cell r="A163" t="str">
            <v>6454 АРОМАТНАЯ с/к с/н в/у 1/100 14шт.  ОСТАНКИНО</v>
          </cell>
          <cell r="D163">
            <v>346</v>
          </cell>
        </row>
        <row r="164">
          <cell r="A164" t="str">
            <v>6470 ВЕТЧ.МРАМОРНАЯ в/у_45с  ОСТАНКИНО</v>
          </cell>
          <cell r="D164">
            <v>3.605</v>
          </cell>
        </row>
        <row r="165">
          <cell r="A165" t="str">
            <v>6475 С СЫРОМ Папа может сос ц/о мгс 0.4кг6шт  ОСТАНКИНО</v>
          </cell>
          <cell r="D165">
            <v>61</v>
          </cell>
        </row>
        <row r="166">
          <cell r="A166" t="str">
            <v>6527 ШПИКАЧКИ СОЧНЫЕ ПМ сар б/о мгс 1*3 45с ОСТАНКИНО</v>
          </cell>
          <cell r="D166">
            <v>98.638000000000005</v>
          </cell>
        </row>
        <row r="167">
          <cell r="A167" t="str">
            <v>6555 ПОСОЛЬСКАЯ с/к с/н в/у 1/100 10шт.  ОСТАНКИНО</v>
          </cell>
          <cell r="D167">
            <v>137</v>
          </cell>
        </row>
        <row r="168">
          <cell r="A168" t="str">
            <v>6562 СЕРВЕЛАТ КАРЕЛЬСКИЙ СН в/к в/у 0,28кг  ОСТАНКИНО</v>
          </cell>
          <cell r="D168">
            <v>25</v>
          </cell>
        </row>
        <row r="169">
          <cell r="A169" t="str">
            <v>6563 СЛИВОЧНЫЕ СН сос п/о мгс 1*6  ОСТАНКИНО</v>
          </cell>
          <cell r="D169">
            <v>5.2069999999999999</v>
          </cell>
        </row>
        <row r="170">
          <cell r="A170" t="str">
            <v>6586 МРАМОРНАЯ И БАЛЫКОВАЯ в/к с/н мгс 1/90 ОСТАНКИНО</v>
          </cell>
          <cell r="D170">
            <v>43</v>
          </cell>
        </row>
        <row r="171">
          <cell r="A171" t="str">
            <v>6601 ГОВЯЖЬИ СН сос п/о мгс 1*6  ОСТАНКИНО</v>
          </cell>
          <cell r="D171">
            <v>66.278000000000006</v>
          </cell>
        </row>
        <row r="172">
          <cell r="A172" t="str">
            <v>6602 БАВАРСКИЕ ПМ сос ц/о мгс 0,35кг 8шт.  ОСТАНКИНО</v>
          </cell>
          <cell r="D172">
            <v>96</v>
          </cell>
        </row>
        <row r="173">
          <cell r="A173" t="str">
            <v>6616 МОЛОЧНЫЕ КЛАССИЧЕСКИЕ сос п/о в/у 0.3кг  ОСТАНКИНО</v>
          </cell>
          <cell r="D173">
            <v>48</v>
          </cell>
        </row>
        <row r="174">
          <cell r="A174" t="str">
            <v>6661 СОЧНЫЙ ГРИЛЬ ПМ сос п/о мгс 1.5*4_Маяк  ОСТАНКИНО</v>
          </cell>
          <cell r="D174">
            <v>18.673999999999999</v>
          </cell>
        </row>
        <row r="175">
          <cell r="A175" t="str">
            <v>6666 БОЯНСКАЯ Папа может п/к в/у 0,28кг 8 шт. ОСТАНКИНО</v>
          </cell>
          <cell r="D175">
            <v>373</v>
          </cell>
        </row>
        <row r="176">
          <cell r="A176" t="str">
            <v>6669 ВЕНСКАЯ САЛЯМИ п/к в/у 0.28кг 8шт  ОСТАНКИНО</v>
          </cell>
          <cell r="D176">
            <v>121</v>
          </cell>
        </row>
        <row r="177">
          <cell r="A177" t="str">
            <v>6683 СЕРВЕЛАТ ЗЕРНИСТЫЙ ПМ в/к в/у 0,35кг  ОСТАНКИНО</v>
          </cell>
          <cell r="D177">
            <v>756</v>
          </cell>
        </row>
        <row r="178">
          <cell r="A178" t="str">
            <v>6684 СЕРВЕЛАТ КАРЕЛЬСКИЙ ПМ в/к в/у 0.28кг  ОСТАНКИНО</v>
          </cell>
          <cell r="D178">
            <v>521</v>
          </cell>
        </row>
        <row r="179">
          <cell r="A179" t="str">
            <v>6689 СЕРВЕЛАТ ОХОТНИЧИЙ ПМ в/к в/у 0,35кг 8шт  ОСТАНКИНО</v>
          </cell>
          <cell r="D179">
            <v>1086</v>
          </cell>
        </row>
        <row r="180">
          <cell r="A180" t="str">
            <v>6692 СЕРВЕЛАТ ПРИМА в/к в/у 0.28кг 8шт.  ОСТАНКИНО</v>
          </cell>
          <cell r="D180">
            <v>138</v>
          </cell>
        </row>
        <row r="181">
          <cell r="A181" t="str">
            <v>6697 СЕРВЕЛАТ ФИНСКИЙ ПМ в/к в/у 0,35кг 8шт.  ОСТАНКИНО</v>
          </cell>
          <cell r="D181">
            <v>1217</v>
          </cell>
        </row>
        <row r="182">
          <cell r="A182" t="str">
            <v>6713 СОЧНЫЙ ГРИЛЬ ПМ сос п/о мгс 0.41кг 8шт.  ОСТАНКИНО</v>
          </cell>
          <cell r="D182">
            <v>389</v>
          </cell>
        </row>
        <row r="183">
          <cell r="A183" t="str">
            <v>6716 ОСОБАЯ Коровино (в сетке) 0.5кг 8шт.  ОСТАНКИНО</v>
          </cell>
          <cell r="D183">
            <v>157</v>
          </cell>
        </row>
        <row r="184">
          <cell r="A184" t="str">
            <v>6722 СОЧНЫЕ ПМ сос п/о мгс 0,41кг 10шт.  ОСТАНКИНО</v>
          </cell>
          <cell r="D184">
            <v>1220</v>
          </cell>
        </row>
        <row r="185">
          <cell r="A185" t="str">
            <v>6726 СЛИВОЧНЫЕ ПМ сос п/о мгс 0.41кг 10шт.  ОСТАНКИНО</v>
          </cell>
          <cell r="D185">
            <v>730</v>
          </cell>
        </row>
        <row r="186">
          <cell r="A186" t="str">
            <v>6734 ОСОБАЯ СО ШПИКОМ Коровино (в сетке) 0,5кг ОСТАНКИНО</v>
          </cell>
          <cell r="D186">
            <v>49</v>
          </cell>
        </row>
        <row r="187">
          <cell r="A187" t="str">
            <v>6747 РУССКАЯ ПРЕМИУМ ПМ вар ф/о в/у  ОСТАНКИНО</v>
          </cell>
          <cell r="D187">
            <v>16.7</v>
          </cell>
        </row>
        <row r="188">
          <cell r="A188" t="str">
            <v>6756 ВЕТЧ.ЛЮБИТЕЛЬСКАЯ п/о  ОСТАНКИНО</v>
          </cell>
          <cell r="D188">
            <v>57.34</v>
          </cell>
        </row>
        <row r="189">
          <cell r="A189" t="str">
            <v>6776 ХОТ-ДОГ Папа может сос п/о мгс 0.35кг  ОСТАНКИНО</v>
          </cell>
          <cell r="D189">
            <v>240</v>
          </cell>
        </row>
        <row r="190">
          <cell r="A190" t="str">
            <v>6777 МЯСНЫЕ С ГОВЯДИНОЙ ПМ сос п/о мгс 0.4кг  ОСТАНКИНО</v>
          </cell>
          <cell r="D190">
            <v>339</v>
          </cell>
        </row>
        <row r="191">
          <cell r="A191" t="str">
            <v>6822 ИЗ ОТБОРНОГО МЯСА ПМ сос п/о мгс 0,36кг  ОСТАНКИНО</v>
          </cell>
          <cell r="D191">
            <v>15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40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145</v>
          </cell>
        </row>
        <row r="194">
          <cell r="A194" t="str">
            <v>БОНУС Z-ОСОБАЯ Коровино вар п/о (5324)  ОСТАНКИНО</v>
          </cell>
          <cell r="D194">
            <v>7.859</v>
          </cell>
        </row>
        <row r="195">
          <cell r="A195" t="str">
            <v>БОНУС Z-ОСОБАЯ Коровино вар п/о 0.5кг_СНГ (6305)  ОСТАНКИНО</v>
          </cell>
          <cell r="D195">
            <v>3</v>
          </cell>
        </row>
        <row r="196">
          <cell r="A196" t="str">
            <v>БОНУС СОЧНЫЕ сос п/о мгс 0.41кг_UZ (6087)  ОСТАНКИНО</v>
          </cell>
          <cell r="D196">
            <v>247</v>
          </cell>
        </row>
        <row r="197">
          <cell r="A197" t="str">
            <v>БОНУС СОЧНЫЕ сос п/о мгс 1*6_UZ (6088)  ОСТАНКИНО</v>
          </cell>
          <cell r="D197">
            <v>72.343999999999994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343</v>
          </cell>
        </row>
        <row r="199">
          <cell r="A199" t="str">
            <v>БОНУС_283  Сосиски Сочинки, ВЕС, ТМ Стародворье ПОКОМ</v>
          </cell>
          <cell r="D199">
            <v>4.3499999999999996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68.819999999999993</v>
          </cell>
        </row>
        <row r="201">
          <cell r="A201" t="str">
            <v>БОНУС_Колбаса вареная Филейская ТМ Вязанка. ВЕС  ПОКОМ</v>
          </cell>
          <cell r="D201">
            <v>100.27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98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135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74</v>
          </cell>
        </row>
        <row r="205">
          <cell r="A205" t="str">
            <v>Бутербродная вареная 0,47 кг шт.  СПК</v>
          </cell>
          <cell r="D205">
            <v>51</v>
          </cell>
        </row>
        <row r="206">
          <cell r="A206" t="str">
            <v>Вацлавская п/к (черева) 390 гр.шт. термоус.пак  СПК</v>
          </cell>
          <cell r="D206">
            <v>13</v>
          </cell>
        </row>
        <row r="207">
          <cell r="A207" t="str">
            <v>Ветчина Вацлавская 400 гр.шт.  СПК</v>
          </cell>
          <cell r="D207">
            <v>19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73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230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26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Дельгаро с/в "Эликатессе" 140 гр.шт.  СПК</v>
          </cell>
          <cell r="D213">
            <v>7</v>
          </cell>
        </row>
        <row r="214">
          <cell r="A214" t="str">
            <v>Деревенская рубленая вареная 350 гр.шт. термоус. пак.  СПК</v>
          </cell>
          <cell r="D214">
            <v>4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82</v>
          </cell>
        </row>
        <row r="216">
          <cell r="A216" t="str">
            <v>Докторская вареная в/с 0,47 кг шт.  СПК</v>
          </cell>
          <cell r="D216">
            <v>72</v>
          </cell>
        </row>
        <row r="217">
          <cell r="A217" t="str">
            <v>Докторская вареная термоус.пак. "Высокий вкус"  СПК</v>
          </cell>
          <cell r="D217">
            <v>26.782</v>
          </cell>
        </row>
        <row r="218">
          <cell r="A218" t="str">
            <v>Жар-боллы с курочкой и сыром, ВЕС ТМ Зареченские  ПОКОМ</v>
          </cell>
          <cell r="D218">
            <v>54</v>
          </cell>
        </row>
        <row r="219">
          <cell r="A219" t="str">
            <v>Жар-ладушки с клубникой и вишней ВЕС ТМ Зареченские  ПОКОМ</v>
          </cell>
          <cell r="D219">
            <v>3.7</v>
          </cell>
        </row>
        <row r="220">
          <cell r="A220" t="str">
            <v>Жар-ладушки с мясом ТМ Зареченские ВЕС ПОКОМ</v>
          </cell>
          <cell r="D220">
            <v>70.3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38.5</v>
          </cell>
        </row>
        <row r="224">
          <cell r="A224" t="str">
            <v>Карбонад Юбилейный 0,13кг нар.д/ф шт. СПК</v>
          </cell>
          <cell r="D224">
            <v>2</v>
          </cell>
        </row>
        <row r="225">
          <cell r="A225" t="str">
            <v>Классика с/к 235 гр.шт. "Высокий вкус"  СПК</v>
          </cell>
          <cell r="D225">
            <v>22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238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229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49</v>
          </cell>
        </row>
        <row r="229">
          <cell r="A229" t="str">
            <v>Краковская п/к (черева) 390 гр.шт. термоус.пак. СПК</v>
          </cell>
          <cell r="D229">
            <v>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90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282</v>
          </cell>
        </row>
        <row r="232">
          <cell r="A232" t="str">
            <v>Ла Фаворте с/в "Эликатессе" 140 гр.шт.  СПК</v>
          </cell>
          <cell r="D232">
            <v>7</v>
          </cell>
        </row>
        <row r="233">
          <cell r="A233" t="str">
            <v>Ливерная Печеночная "Просто выгодно" 0,3 кг.шт.  СПК</v>
          </cell>
          <cell r="D233">
            <v>124</v>
          </cell>
        </row>
        <row r="234">
          <cell r="A234" t="str">
            <v>Любительская вареная термоус.пак. "Высокий вкус"  СПК</v>
          </cell>
          <cell r="D234">
            <v>24.875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25.2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11.1</v>
          </cell>
        </row>
        <row r="237">
          <cell r="A237" t="str">
            <v>Мусульманская вареная "Просто выгодно"  СПК</v>
          </cell>
          <cell r="D237">
            <v>1.982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602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360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426</v>
          </cell>
        </row>
        <row r="241">
          <cell r="A241" t="str">
            <v>Наггетсы с куриным филе и сыром ТМ Вязанка 0,25 кг ПОКОМ</v>
          </cell>
          <cell r="D241">
            <v>107</v>
          </cell>
        </row>
        <row r="242">
          <cell r="A242" t="str">
            <v>Наггетсы Хрустящие ТМ Зареченские. ВЕС ПОКОМ</v>
          </cell>
          <cell r="D242">
            <v>95</v>
          </cell>
        </row>
        <row r="243">
          <cell r="A243" t="str">
            <v>Оригинальная с перцем с/к  СПК</v>
          </cell>
          <cell r="D243">
            <v>92.516000000000005</v>
          </cell>
        </row>
        <row r="244">
          <cell r="A244" t="str">
            <v>Особая вареная  СПК</v>
          </cell>
          <cell r="D244">
            <v>2.444</v>
          </cell>
        </row>
        <row r="245">
          <cell r="A245" t="str">
            <v>Пекантино с/в "Эликатессе" 0,10 кг.шт. нарезка (лоток с.ср.защ.атм.)  СПК</v>
          </cell>
          <cell r="D245">
            <v>3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81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14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181</v>
          </cell>
        </row>
        <row r="249">
          <cell r="A249" t="str">
            <v>Пельмени Бигбули с мясом, Горячая штучка 0,43кг  ПОКОМ</v>
          </cell>
          <cell r="D249">
            <v>54</v>
          </cell>
        </row>
        <row r="250">
          <cell r="A250" t="str">
            <v>Пельмени Бигбули с мясом, Горячая штучка 0,9кг  ПОКОМ</v>
          </cell>
          <cell r="D250">
            <v>68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203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51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68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417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344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285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464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175</v>
          </cell>
        </row>
        <row r="259">
          <cell r="A259" t="str">
            <v>Пельмени Левантские ТМ Особый рецепт 0,8 кг  ПОКОМ</v>
          </cell>
          <cell r="D259">
            <v>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276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41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90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151</v>
          </cell>
        </row>
        <row r="265">
          <cell r="A265" t="str">
            <v>Пельмени Сочные сфера 0,9 кг ТМ Стародворье ПОКОМ</v>
          </cell>
          <cell r="D265">
            <v>66</v>
          </cell>
        </row>
        <row r="266">
          <cell r="A266" t="str">
            <v>Пипперони с/к "Эликатессе" 0,10 кг.шт.  СПК</v>
          </cell>
          <cell r="D266">
            <v>1</v>
          </cell>
        </row>
        <row r="267">
          <cell r="A267" t="str">
            <v>По-Австрийски с/к 260 гр.шт. "Высокий вкус"  СПК</v>
          </cell>
          <cell r="D267">
            <v>16</v>
          </cell>
        </row>
        <row r="268">
          <cell r="A268" t="str">
            <v>Покровская вареная 0,47 кг шт.  СПК</v>
          </cell>
          <cell r="D268">
            <v>5</v>
          </cell>
        </row>
        <row r="269">
          <cell r="A269" t="str">
            <v>Салями Трюфель с/в "Эликатессе" 0,16 кг.шт.  СПК</v>
          </cell>
          <cell r="D269">
            <v>7</v>
          </cell>
        </row>
        <row r="270">
          <cell r="A270" t="str">
            <v>Салями Финская с/к 235 гр.шт. "Высокий вкус"  СПК</v>
          </cell>
          <cell r="D270">
            <v>21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52.712000000000003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33.871000000000002</v>
          </cell>
        </row>
        <row r="273">
          <cell r="A273" t="str">
            <v>Семейная с чесночком Экстра вареная  СПК</v>
          </cell>
          <cell r="D273">
            <v>12.006</v>
          </cell>
        </row>
        <row r="274">
          <cell r="A274" t="str">
            <v>Семейная с чесночком Экстра вареная 0,5 кг.шт.  СПК</v>
          </cell>
          <cell r="D274">
            <v>4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10</v>
          </cell>
        </row>
        <row r="276">
          <cell r="A276" t="str">
            <v>Сервелат Финский в/к 0,38 кг.шт. термофор.пак.  СПК</v>
          </cell>
          <cell r="D276">
            <v>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52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59</v>
          </cell>
        </row>
        <row r="279">
          <cell r="A279" t="str">
            <v>Сибирская особая с/к 0,235 кг шт.  СПК</v>
          </cell>
          <cell r="D279">
            <v>74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Смак-мени с картофелем и сочной грудинкой 1кг ТМ Зареченские ПОКОМ</v>
          </cell>
          <cell r="D281">
            <v>6</v>
          </cell>
        </row>
        <row r="282">
          <cell r="A282" t="str">
            <v>Смак-мени с мясом 1кг ТМ Зареченские ПОКОМ</v>
          </cell>
          <cell r="D282">
            <v>17</v>
          </cell>
        </row>
        <row r="283">
          <cell r="A283" t="str">
            <v>Смаколадьи с яблоком и грушей ТМ Зареченские,0,9 кг ПОКОМ</v>
          </cell>
          <cell r="D283">
            <v>5</v>
          </cell>
        </row>
        <row r="284">
          <cell r="A284" t="str">
            <v>Сосиски "Баварские" 0,36 кг.шт. вак.упак.  СПК</v>
          </cell>
          <cell r="D284">
            <v>5</v>
          </cell>
        </row>
        <row r="285">
          <cell r="A285" t="str">
            <v>Сосиски Классические (в ср.защ.атм.) СПК</v>
          </cell>
          <cell r="D285">
            <v>1.252</v>
          </cell>
        </row>
        <row r="286">
          <cell r="A286" t="str">
            <v>Сосиски Мусульманские "Просто выгодно" (в ср.защ.атм.)  СПК</v>
          </cell>
          <cell r="D286">
            <v>9.5489999999999995</v>
          </cell>
        </row>
        <row r="287">
          <cell r="A287" t="str">
            <v>Сосиски Хот-дог ВЕС (лоток с ср.защ.атм.)   СПК</v>
          </cell>
          <cell r="D287">
            <v>8.2260000000000009</v>
          </cell>
        </row>
        <row r="288">
          <cell r="A288" t="str">
            <v>Сосисоны в темпуре ВЕС  ПОКОМ</v>
          </cell>
          <cell r="D288">
            <v>19.8</v>
          </cell>
        </row>
        <row r="289">
          <cell r="A289" t="str">
            <v>Сочный мегачебурек ТМ Зареченские ВЕС ПОКОМ</v>
          </cell>
          <cell r="D289">
            <v>4.4800000000000004</v>
          </cell>
        </row>
        <row r="290">
          <cell r="A290" t="str">
            <v>Торо Неро с/в "Эликатессе" 140 гр.шт.  СПК</v>
          </cell>
          <cell r="D290">
            <v>9</v>
          </cell>
        </row>
        <row r="291">
          <cell r="A291" t="str">
            <v>Уши свиные копченые к пиву 0,15кг нар. д/ф шт.  СПК</v>
          </cell>
          <cell r="D291">
            <v>3</v>
          </cell>
        </row>
        <row r="292">
          <cell r="A292" t="str">
            <v>Фестивальная пора с/к 100 гр.шт.нар. (лоток с ср.защ.атм.)  СПК</v>
          </cell>
          <cell r="D292">
            <v>74</v>
          </cell>
        </row>
        <row r="293">
          <cell r="A293" t="str">
            <v>Фестивальная пора с/к 235 гр.шт.  СПК</v>
          </cell>
          <cell r="D293">
            <v>154</v>
          </cell>
        </row>
        <row r="294">
          <cell r="A294" t="str">
            <v>Фестивальная пора с/к термоус.пак  СПК</v>
          </cell>
          <cell r="D294">
            <v>5.3659999999999997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42</v>
          </cell>
        </row>
        <row r="297">
          <cell r="A297" t="str">
            <v>Хинкали Классические ТМ Зареченские ВЕС ПОКОМ</v>
          </cell>
          <cell r="D297">
            <v>35</v>
          </cell>
        </row>
        <row r="298">
          <cell r="A298" t="str">
            <v>Хотстеры ТМ Горячая штучка ТС Хотстеры 0,25 кг зам  ПОКОМ</v>
          </cell>
          <cell r="D298">
            <v>288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62</v>
          </cell>
        </row>
        <row r="300">
          <cell r="A300" t="str">
            <v>Хрустящие крылышки ТМ Горячая штучка 0,3 кг зам  ПОКОМ</v>
          </cell>
          <cell r="D300">
            <v>72</v>
          </cell>
        </row>
        <row r="301">
          <cell r="A301" t="str">
            <v>Чебупай сочное яблоко ТМ Горячая штучка 0,2 кг зам.  ПОКОМ</v>
          </cell>
          <cell r="D301">
            <v>57</v>
          </cell>
        </row>
        <row r="302">
          <cell r="A302" t="str">
            <v>Чебупай спелая вишня ТМ Горячая штучка 0,2 кг зам.  ПОКОМ</v>
          </cell>
          <cell r="D302">
            <v>114</v>
          </cell>
        </row>
        <row r="303">
          <cell r="A303" t="str">
            <v>Чебупели Курочка гриль ТМ Горячая штучка, 0,3 кг зам  ПОКОМ</v>
          </cell>
          <cell r="D303">
            <v>41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383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603</v>
          </cell>
        </row>
        <row r="306">
          <cell r="A306" t="str">
            <v>Чебуреки Мясные вес 2,7 кг ТМ Зареченские ВЕС ПОКОМ</v>
          </cell>
          <cell r="D306">
            <v>13.5</v>
          </cell>
        </row>
        <row r="307">
          <cell r="A307" t="str">
            <v>Чебуреки сочные ВЕС ТМ Зареченские  ПОКОМ</v>
          </cell>
          <cell r="D307">
            <v>90</v>
          </cell>
        </row>
        <row r="308">
          <cell r="A308" t="str">
            <v>Шпикачки Русские (черева) (в ср.защ.атм.) "Высокий вкус"  СПК</v>
          </cell>
          <cell r="D308">
            <v>61.570999999999998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19</v>
          </cell>
        </row>
        <row r="310">
          <cell r="A310" t="str">
            <v>Юбилейная с/к 0,10 кг.шт. нарезка (лоток с ср.защ.атм.)  СПК</v>
          </cell>
          <cell r="D310">
            <v>11</v>
          </cell>
        </row>
        <row r="311">
          <cell r="A311" t="str">
            <v>Юбилейная с/к 0,235 кг.шт.  СПК</v>
          </cell>
          <cell r="D311">
            <v>241</v>
          </cell>
        </row>
        <row r="312">
          <cell r="A312" t="str">
            <v>Итого</v>
          </cell>
          <cell r="D312">
            <v>52210.821000000004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138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888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2320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1284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270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192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996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420</v>
          </cell>
        </row>
        <row r="20">
          <cell r="A20" t="str">
            <v>Пельмени Бигбули с мясом, Горячая штучка 0,9кг  ПОКОМ</v>
          </cell>
          <cell r="D20">
            <v>320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840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872</v>
          </cell>
        </row>
        <row r="23">
          <cell r="A23" t="str">
            <v>Хотстеры ТМ Горячая штучка ТС Хотстеры 0,25 кг зам  ПОКОМ</v>
          </cell>
          <cell r="D23">
            <v>876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948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672</v>
          </cell>
        </row>
        <row r="26">
          <cell r="A26" t="str">
            <v>Итого</v>
          </cell>
          <cell r="D26">
            <v>13028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AO88" sqref="AO88"/>
    </sheetView>
  </sheetViews>
  <sheetFormatPr defaultColWidth="10.5" defaultRowHeight="11.45" customHeight="1" outlineLevelRow="1" x14ac:dyDescent="0.2"/>
  <cols>
    <col min="1" max="1" width="57" style="1" customWidth="1"/>
    <col min="2" max="2" width="4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3" width="7" style="5" bestFit="1" customWidth="1"/>
    <col min="14" max="14" width="7.33203125" style="5" bestFit="1" customWidth="1"/>
    <col min="15" max="16" width="6.5" style="5" bestFit="1" customWidth="1"/>
    <col min="17" max="19" width="1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8" style="5" customWidth="1"/>
    <col min="36" max="37" width="7.5" style="5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20" t="s">
        <v>149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122</v>
      </c>
      <c r="H4" s="12" t="s">
        <v>123</v>
      </c>
      <c r="I4" s="11" t="s">
        <v>124</v>
      </c>
      <c r="J4" s="11" t="s">
        <v>125</v>
      </c>
      <c r="K4" s="11" t="s">
        <v>126</v>
      </c>
      <c r="L4" s="11" t="s">
        <v>127</v>
      </c>
      <c r="M4" s="11" t="s">
        <v>127</v>
      </c>
      <c r="N4" s="11" t="s">
        <v>127</v>
      </c>
      <c r="O4" s="11" t="s">
        <v>127</v>
      </c>
      <c r="P4" s="11" t="s">
        <v>127</v>
      </c>
      <c r="Q4" s="11" t="s">
        <v>127</v>
      </c>
      <c r="R4" s="11" t="s">
        <v>127</v>
      </c>
      <c r="S4" s="13" t="s">
        <v>127</v>
      </c>
      <c r="T4" s="11" t="s">
        <v>128</v>
      </c>
      <c r="U4" s="13" t="s">
        <v>127</v>
      </c>
      <c r="V4" s="13" t="s">
        <v>127</v>
      </c>
      <c r="W4" s="11" t="s">
        <v>124</v>
      </c>
      <c r="X4" s="13" t="s">
        <v>127</v>
      </c>
      <c r="Y4" s="11" t="s">
        <v>129</v>
      </c>
      <c r="Z4" s="13" t="s">
        <v>130</v>
      </c>
      <c r="AA4" s="11" t="s">
        <v>131</v>
      </c>
      <c r="AB4" s="11" t="s">
        <v>132</v>
      </c>
      <c r="AC4" s="11" t="s">
        <v>133</v>
      </c>
      <c r="AD4" s="11" t="s">
        <v>134</v>
      </c>
      <c r="AE4" s="11" t="s">
        <v>124</v>
      </c>
      <c r="AF4" s="11" t="s">
        <v>124</v>
      </c>
      <c r="AG4" s="11" t="s">
        <v>124</v>
      </c>
      <c r="AH4" s="11" t="s">
        <v>135</v>
      </c>
      <c r="AI4" s="11" t="s">
        <v>136</v>
      </c>
      <c r="AJ4" s="13" t="s">
        <v>138</v>
      </c>
      <c r="AK4" s="13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139</v>
      </c>
      <c r="M5" s="15" t="s">
        <v>140</v>
      </c>
      <c r="N5" s="15" t="s">
        <v>141</v>
      </c>
      <c r="O5" s="15" t="s">
        <v>142</v>
      </c>
      <c r="P5" s="15" t="s">
        <v>143</v>
      </c>
      <c r="T5" s="15" t="s">
        <v>144</v>
      </c>
      <c r="X5" s="15" t="s">
        <v>144</v>
      </c>
      <c r="AE5" s="5" t="s">
        <v>145</v>
      </c>
      <c r="AF5" s="5" t="s">
        <v>146</v>
      </c>
      <c r="AG5" s="5" t="s">
        <v>147</v>
      </c>
      <c r="AH5" s="5" t="s">
        <v>148</v>
      </c>
      <c r="AK5" s="15" t="s">
        <v>144</v>
      </c>
    </row>
    <row r="6" spans="1:39" ht="11.1" customHeight="1" x14ac:dyDescent="0.2">
      <c r="A6" s="6"/>
      <c r="B6" s="6"/>
      <c r="C6" s="3"/>
      <c r="D6" s="3"/>
      <c r="E6" s="10">
        <f>SUM(E7:E126)</f>
        <v>119430.66500000001</v>
      </c>
      <c r="F6" s="10">
        <f>SUM(F7:F126)</f>
        <v>23233.600000000002</v>
      </c>
      <c r="J6" s="10">
        <f>SUM(J7:J126)</f>
        <v>119546.00699999997</v>
      </c>
      <c r="K6" s="10">
        <f t="shared" ref="K6:X6" si="0">SUM(K7:K126)</f>
        <v>-115.34200000000138</v>
      </c>
      <c r="L6" s="10">
        <f t="shared" si="0"/>
        <v>30860</v>
      </c>
      <c r="M6" s="10">
        <f t="shared" si="0"/>
        <v>3600</v>
      </c>
      <c r="N6" s="10">
        <f t="shared" si="0"/>
        <v>30820</v>
      </c>
      <c r="O6" s="10">
        <f t="shared" si="0"/>
        <v>7600</v>
      </c>
      <c r="P6" s="10">
        <f t="shared" si="0"/>
        <v>31360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13584</v>
      </c>
      <c r="U6" s="10">
        <f t="shared" si="0"/>
        <v>0</v>
      </c>
      <c r="V6" s="10">
        <f t="shared" si="0"/>
        <v>0</v>
      </c>
      <c r="W6" s="10">
        <f t="shared" si="0"/>
        <v>22507.733000000004</v>
      </c>
      <c r="X6" s="10">
        <f t="shared" si="0"/>
        <v>15300</v>
      </c>
      <c r="AA6" s="10">
        <f t="shared" ref="AA6" si="1">SUM(AA7:AA126)</f>
        <v>0</v>
      </c>
      <c r="AB6" s="10">
        <f t="shared" ref="AB6" si="2">SUM(AB7:AB126)</f>
        <v>0</v>
      </c>
      <c r="AC6" s="10">
        <f t="shared" ref="AC6" si="3">SUM(AC7:AC126)</f>
        <v>0</v>
      </c>
      <c r="AD6" s="10">
        <f t="shared" ref="AD6" si="4">SUM(AD7:AD126)</f>
        <v>6892</v>
      </c>
      <c r="AE6" s="10">
        <f t="shared" ref="AE6" si="5">SUM(AE7:AE126)</f>
        <v>21004.360800000009</v>
      </c>
      <c r="AF6" s="10">
        <f t="shared" ref="AF6" si="6">SUM(AF7:AF126)</f>
        <v>22490.393800000009</v>
      </c>
      <c r="AG6" s="10">
        <f t="shared" ref="AG6" si="7">SUM(AG7:AG126)</f>
        <v>22602.181799999995</v>
      </c>
      <c r="AH6" s="10">
        <f t="shared" ref="AH6" si="8">SUM(AH7:AH126)</f>
        <v>23950.223000000002</v>
      </c>
      <c r="AJ6" s="10">
        <f t="shared" ref="AJ6" si="9">SUM(AJ7:AJ126)</f>
        <v>28884</v>
      </c>
      <c r="AK6" s="10">
        <f t="shared" ref="AK6" si="10">SUM(AK7:AK126)</f>
        <v>17027.3</v>
      </c>
    </row>
    <row r="7" spans="1:39" s="1" customFormat="1" ht="11.1" customHeight="1" outlineLevel="1" x14ac:dyDescent="0.2">
      <c r="A7" s="7" t="s">
        <v>9</v>
      </c>
      <c r="B7" s="7" t="s">
        <v>8</v>
      </c>
      <c r="C7" s="9">
        <v>53.323</v>
      </c>
      <c r="D7" s="9">
        <v>25.914000000000001</v>
      </c>
      <c r="E7" s="9">
        <v>67.808000000000007</v>
      </c>
      <c r="F7" s="9">
        <v>9.9860000000000007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67.102000000000004</v>
      </c>
      <c r="K7" s="14">
        <f>E7-J7</f>
        <v>0.70600000000000307</v>
      </c>
      <c r="L7" s="14">
        <f>VLOOKUP(A:A,[1]TDSheet!$A:$N,14,0)</f>
        <v>0</v>
      </c>
      <c r="M7" s="14">
        <f>VLOOKUP(A:A,[1]TDSheet!$A:$S,19,0)</f>
        <v>0</v>
      </c>
      <c r="N7" s="14">
        <f>VLOOKUP(A:A,[1]TDSheet!$A:$U,21,0)</f>
        <v>20</v>
      </c>
      <c r="O7" s="14">
        <f>VLOOKUP(A:A,[1]TDSheet!$A:$V,22,0)</f>
        <v>0</v>
      </c>
      <c r="P7" s="14">
        <f>VLOOKUP(A:A,[1]TDSheet!$A:$X,24,0)</f>
        <v>10</v>
      </c>
      <c r="Q7" s="14"/>
      <c r="R7" s="14"/>
      <c r="S7" s="14"/>
      <c r="T7" s="14"/>
      <c r="U7" s="14"/>
      <c r="V7" s="14"/>
      <c r="W7" s="14">
        <f>(E7-AD7)/5</f>
        <v>13.561600000000002</v>
      </c>
      <c r="X7" s="16">
        <v>30</v>
      </c>
      <c r="Y7" s="17">
        <f>(F7+L7+M7+N7+O7+P7+X7)/W7</f>
        <v>5.1606005191127888</v>
      </c>
      <c r="Z7" s="14">
        <f>F7/W7</f>
        <v>0.73634379424256713</v>
      </c>
      <c r="AA7" s="14"/>
      <c r="AB7" s="14"/>
      <c r="AC7" s="14"/>
      <c r="AD7" s="14">
        <v>0</v>
      </c>
      <c r="AE7" s="14">
        <f>VLOOKUP(A:A,[1]TDSheet!$A:$AF,32,0)</f>
        <v>9.8013999999999992</v>
      </c>
      <c r="AF7" s="14">
        <f>VLOOKUP(A:A,[1]TDSheet!$A:$AG,33,0)</f>
        <v>10.101000000000001</v>
      </c>
      <c r="AG7" s="14">
        <f>VLOOKUP(A:A,[1]TDSheet!$A:$W,23,0)</f>
        <v>8.6554000000000002</v>
      </c>
      <c r="AH7" s="14">
        <f>VLOOKUP(A:A,[3]TDSheet!$A:$D,4,0)</f>
        <v>12.987</v>
      </c>
      <c r="AI7" s="14">
        <f>VLOOKUP(A:A,[1]TDSheet!$A:$AI,35,0)</f>
        <v>0</v>
      </c>
      <c r="AJ7" s="14">
        <f>X7+T7</f>
        <v>30</v>
      </c>
      <c r="AK7" s="14">
        <f>AJ7*H7</f>
        <v>30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9">
        <v>372.22399999999999</v>
      </c>
      <c r="D8" s="9">
        <v>491.63499999999999</v>
      </c>
      <c r="E8" s="9">
        <v>512.62</v>
      </c>
      <c r="F8" s="9">
        <v>233.59399999999999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510.80200000000002</v>
      </c>
      <c r="K8" s="14">
        <f t="shared" ref="K8:K71" si="11">E8-J8</f>
        <v>1.8179999999999836</v>
      </c>
      <c r="L8" s="14">
        <f>VLOOKUP(A:A,[1]TDSheet!$A:$N,14,0)</f>
        <v>150</v>
      </c>
      <c r="M8" s="14">
        <f>VLOOKUP(A:A,[1]TDSheet!$A:$S,19,0)</f>
        <v>0</v>
      </c>
      <c r="N8" s="14">
        <f>VLOOKUP(A:A,[1]TDSheet!$A:$U,21,0)</f>
        <v>200</v>
      </c>
      <c r="O8" s="14">
        <f>VLOOKUP(A:A,[1]TDSheet!$A:$V,22,0)</f>
        <v>0</v>
      </c>
      <c r="P8" s="14">
        <f>VLOOKUP(A:A,[1]TDSheet!$A:$X,24,0)</f>
        <v>100</v>
      </c>
      <c r="Q8" s="14"/>
      <c r="R8" s="14"/>
      <c r="S8" s="14"/>
      <c r="T8" s="14"/>
      <c r="U8" s="14"/>
      <c r="V8" s="14"/>
      <c r="W8" s="14">
        <f t="shared" ref="W8:W71" si="12">(E8-AD8)/5</f>
        <v>102.524</v>
      </c>
      <c r="X8" s="16">
        <v>100</v>
      </c>
      <c r="Y8" s="17">
        <f t="shared" ref="Y8:Y71" si="13">(F8+L8+M8+N8+O8+P8+X8)/W8</f>
        <v>7.6430299247005582</v>
      </c>
      <c r="Z8" s="14">
        <f t="shared" ref="Z8:Z71" si="14">F8/W8</f>
        <v>2.2784323670555184</v>
      </c>
      <c r="AA8" s="14"/>
      <c r="AB8" s="14"/>
      <c r="AC8" s="14"/>
      <c r="AD8" s="14">
        <v>0</v>
      </c>
      <c r="AE8" s="14">
        <f>VLOOKUP(A:A,[1]TDSheet!$A:$AF,32,0)</f>
        <v>77.996600000000001</v>
      </c>
      <c r="AF8" s="14">
        <f>VLOOKUP(A:A,[1]TDSheet!$A:$AG,33,0)</f>
        <v>113.6632</v>
      </c>
      <c r="AG8" s="14">
        <f>VLOOKUP(A:A,[1]TDSheet!$A:$W,23,0)</f>
        <v>106.2076</v>
      </c>
      <c r="AH8" s="14">
        <f>VLOOKUP(A:A,[3]TDSheet!$A:$D,4,0)</f>
        <v>107.81100000000001</v>
      </c>
      <c r="AI8" s="14" t="str">
        <f>VLOOKUP(A:A,[1]TDSheet!$A:$AI,35,0)</f>
        <v>апр яб</v>
      </c>
      <c r="AJ8" s="14">
        <f t="shared" ref="AJ8:AJ71" si="15">X8+T8</f>
        <v>100</v>
      </c>
      <c r="AK8" s="14">
        <f t="shared" ref="AK8:AK71" si="16">AJ8*H8</f>
        <v>100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9">
        <v>52.305999999999997</v>
      </c>
      <c r="D9" s="9">
        <v>765.1</v>
      </c>
      <c r="E9" s="9">
        <v>494.35</v>
      </c>
      <c r="F9" s="9">
        <v>61.578000000000003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512.04499999999996</v>
      </c>
      <c r="K9" s="14">
        <f t="shared" si="11"/>
        <v>-17.694999999999936</v>
      </c>
      <c r="L9" s="14">
        <f>VLOOKUP(A:A,[1]TDSheet!$A:$N,14,0)</f>
        <v>160</v>
      </c>
      <c r="M9" s="14">
        <f>VLOOKUP(A:A,[1]TDSheet!$A:$S,19,0)</f>
        <v>0</v>
      </c>
      <c r="N9" s="14">
        <f>VLOOKUP(A:A,[1]TDSheet!$A:$U,21,0)</f>
        <v>200</v>
      </c>
      <c r="O9" s="14">
        <f>VLOOKUP(A:A,[1]TDSheet!$A:$V,22,0)</f>
        <v>0</v>
      </c>
      <c r="P9" s="14">
        <f>VLOOKUP(A:A,[1]TDSheet!$A:$X,24,0)</f>
        <v>190</v>
      </c>
      <c r="Q9" s="14"/>
      <c r="R9" s="14"/>
      <c r="S9" s="14"/>
      <c r="T9" s="14"/>
      <c r="U9" s="14"/>
      <c r="V9" s="14"/>
      <c r="W9" s="14">
        <f t="shared" si="12"/>
        <v>98.87</v>
      </c>
      <c r="X9" s="16"/>
      <c r="Y9" s="17">
        <f t="shared" si="13"/>
        <v>6.1856781632446642</v>
      </c>
      <c r="Z9" s="14">
        <f t="shared" si="14"/>
        <v>0.62281784161019516</v>
      </c>
      <c r="AA9" s="14"/>
      <c r="AB9" s="14"/>
      <c r="AC9" s="14"/>
      <c r="AD9" s="14">
        <v>0</v>
      </c>
      <c r="AE9" s="14">
        <f>VLOOKUP(A:A,[1]TDSheet!$A:$AF,32,0)</f>
        <v>85.59</v>
      </c>
      <c r="AF9" s="14">
        <f>VLOOKUP(A:A,[1]TDSheet!$A:$AG,33,0)</f>
        <v>91.53</v>
      </c>
      <c r="AG9" s="14">
        <f>VLOOKUP(A:A,[1]TDSheet!$A:$W,23,0)</f>
        <v>98.1648</v>
      </c>
      <c r="AH9" s="14">
        <f>VLOOKUP(A:A,[3]TDSheet!$A:$D,4,0)</f>
        <v>103.95</v>
      </c>
      <c r="AI9" s="14" t="e">
        <f>VLOOKUP(A:A,[1]TDSheet!$A:$AI,35,0)</f>
        <v>#N/A</v>
      </c>
      <c r="AJ9" s="14">
        <f t="shared" si="15"/>
        <v>0</v>
      </c>
      <c r="AK9" s="14">
        <f t="shared" si="16"/>
        <v>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9">
        <v>100.608</v>
      </c>
      <c r="D10" s="9">
        <v>2194.6610000000001</v>
      </c>
      <c r="E10" s="9">
        <v>1667.75</v>
      </c>
      <c r="F10" s="9">
        <v>134.11500000000001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1653.626</v>
      </c>
      <c r="K10" s="14">
        <f t="shared" si="11"/>
        <v>14.124000000000024</v>
      </c>
      <c r="L10" s="14">
        <f>VLOOKUP(A:A,[1]TDSheet!$A:$N,14,0)</f>
        <v>360</v>
      </c>
      <c r="M10" s="14">
        <f>VLOOKUP(A:A,[1]TDSheet!$A:$S,19,0)</f>
        <v>0</v>
      </c>
      <c r="N10" s="14">
        <f>VLOOKUP(A:A,[1]TDSheet!$A:$U,21,0)</f>
        <v>700</v>
      </c>
      <c r="O10" s="14">
        <f>VLOOKUP(A:A,[1]TDSheet!$A:$V,22,0)</f>
        <v>0</v>
      </c>
      <c r="P10" s="14">
        <f>VLOOKUP(A:A,[1]TDSheet!$A:$X,24,0)</f>
        <v>600</v>
      </c>
      <c r="Q10" s="14"/>
      <c r="R10" s="14"/>
      <c r="S10" s="14"/>
      <c r="T10" s="14"/>
      <c r="U10" s="14"/>
      <c r="V10" s="14"/>
      <c r="W10" s="14">
        <f t="shared" si="12"/>
        <v>333.55</v>
      </c>
      <c r="X10" s="16">
        <v>400</v>
      </c>
      <c r="Y10" s="17">
        <f t="shared" si="13"/>
        <v>6.5780692549842597</v>
      </c>
      <c r="Z10" s="14">
        <f t="shared" si="14"/>
        <v>0.40208364563034027</v>
      </c>
      <c r="AA10" s="14"/>
      <c r="AB10" s="14"/>
      <c r="AC10" s="14"/>
      <c r="AD10" s="14">
        <v>0</v>
      </c>
      <c r="AE10" s="14">
        <f>VLOOKUP(A:A,[1]TDSheet!$A:$AF,32,0)</f>
        <v>282.88200000000001</v>
      </c>
      <c r="AF10" s="14">
        <f>VLOOKUP(A:A,[1]TDSheet!$A:$AG,33,0)</f>
        <v>290.47560000000004</v>
      </c>
      <c r="AG10" s="14">
        <f>VLOOKUP(A:A,[1]TDSheet!$A:$W,23,0)</f>
        <v>323.84619999999995</v>
      </c>
      <c r="AH10" s="14">
        <f>VLOOKUP(A:A,[3]TDSheet!$A:$D,4,0)</f>
        <v>394.8</v>
      </c>
      <c r="AI10" s="14" t="str">
        <f>VLOOKUP(A:A,[1]TDSheet!$A:$AI,35,0)</f>
        <v>продапр</v>
      </c>
      <c r="AJ10" s="14">
        <f t="shared" si="15"/>
        <v>400</v>
      </c>
      <c r="AK10" s="14">
        <f t="shared" si="16"/>
        <v>400</v>
      </c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9">
        <v>4.5220000000000002</v>
      </c>
      <c r="D11" s="9">
        <v>336.76299999999998</v>
      </c>
      <c r="E11" s="9">
        <v>155.01</v>
      </c>
      <c r="F11" s="9">
        <v>113.23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159.39400000000001</v>
      </c>
      <c r="K11" s="14">
        <f t="shared" si="11"/>
        <v>-4.3840000000000146</v>
      </c>
      <c r="L11" s="14">
        <f>VLOOKUP(A:A,[1]TDSheet!$A:$N,14,0)</f>
        <v>50</v>
      </c>
      <c r="M11" s="14">
        <f>VLOOKUP(A:A,[1]TDSheet!$A:$S,19,0)</f>
        <v>0</v>
      </c>
      <c r="N11" s="14">
        <f>VLOOKUP(A:A,[1]TDSheet!$A:$U,21,0)</f>
        <v>40</v>
      </c>
      <c r="O11" s="14">
        <f>VLOOKUP(A:A,[1]TDSheet!$A:$V,22,0)</f>
        <v>0</v>
      </c>
      <c r="P11" s="14">
        <f>VLOOKUP(A:A,[1]TDSheet!$A:$X,24,0)</f>
        <v>80</v>
      </c>
      <c r="Q11" s="14"/>
      <c r="R11" s="14"/>
      <c r="S11" s="14"/>
      <c r="T11" s="14"/>
      <c r="U11" s="14"/>
      <c r="V11" s="14"/>
      <c r="W11" s="14">
        <f t="shared" si="12"/>
        <v>31.001999999999999</v>
      </c>
      <c r="X11" s="16"/>
      <c r="Y11" s="17">
        <f t="shared" si="13"/>
        <v>9.1358622024385525</v>
      </c>
      <c r="Z11" s="14">
        <f t="shared" si="14"/>
        <v>3.6523450099993551</v>
      </c>
      <c r="AA11" s="14"/>
      <c r="AB11" s="14"/>
      <c r="AC11" s="14"/>
      <c r="AD11" s="14">
        <v>0</v>
      </c>
      <c r="AE11" s="14">
        <f>VLOOKUP(A:A,[1]TDSheet!$A:$AF,32,0)</f>
        <v>28.993200000000002</v>
      </c>
      <c r="AF11" s="14">
        <f>VLOOKUP(A:A,[1]TDSheet!$A:$AG,33,0)</f>
        <v>32.118999999999993</v>
      </c>
      <c r="AG11" s="14">
        <f>VLOOKUP(A:A,[1]TDSheet!$A:$W,23,0)</f>
        <v>40.814599999999999</v>
      </c>
      <c r="AH11" s="14">
        <f>VLOOKUP(A:A,[3]TDSheet!$A:$D,4,0)</f>
        <v>36.567999999999998</v>
      </c>
      <c r="AI11" s="14" t="e">
        <f>VLOOKUP(A:A,[1]TDSheet!$A:$AI,35,0)</f>
        <v>#N/A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14</v>
      </c>
      <c r="C12" s="9">
        <v>74</v>
      </c>
      <c r="D12" s="9">
        <v>191</v>
      </c>
      <c r="E12" s="9">
        <v>154</v>
      </c>
      <c r="F12" s="9">
        <v>12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179</v>
      </c>
      <c r="K12" s="14">
        <f t="shared" si="11"/>
        <v>-25</v>
      </c>
      <c r="L12" s="14">
        <f>VLOOKUP(A:A,[1]TDSheet!$A:$N,14,0)</f>
        <v>40</v>
      </c>
      <c r="M12" s="14">
        <f>VLOOKUP(A:A,[1]TDSheet!$A:$S,19,0)</f>
        <v>0</v>
      </c>
      <c r="N12" s="14">
        <f>VLOOKUP(A:A,[1]TDSheet!$A:$U,21,0)</f>
        <v>70</v>
      </c>
      <c r="O12" s="14">
        <f>VLOOKUP(A:A,[1]TDSheet!$A:$V,22,0)</f>
        <v>0</v>
      </c>
      <c r="P12" s="14">
        <f>VLOOKUP(A:A,[1]TDSheet!$A:$X,24,0)</f>
        <v>60</v>
      </c>
      <c r="Q12" s="14"/>
      <c r="R12" s="14"/>
      <c r="S12" s="14"/>
      <c r="T12" s="14"/>
      <c r="U12" s="14"/>
      <c r="V12" s="14"/>
      <c r="W12" s="14">
        <f t="shared" si="12"/>
        <v>30.8</v>
      </c>
      <c r="X12" s="16">
        <v>30</v>
      </c>
      <c r="Y12" s="17">
        <f t="shared" si="13"/>
        <v>6.883116883116883</v>
      </c>
      <c r="Z12" s="14">
        <f t="shared" si="14"/>
        <v>0.38961038961038963</v>
      </c>
      <c r="AA12" s="14"/>
      <c r="AB12" s="14"/>
      <c r="AC12" s="14"/>
      <c r="AD12" s="14">
        <v>0</v>
      </c>
      <c r="AE12" s="14">
        <f>VLOOKUP(A:A,[1]TDSheet!$A:$AF,32,0)</f>
        <v>29.2</v>
      </c>
      <c r="AF12" s="14">
        <f>VLOOKUP(A:A,[1]TDSheet!$A:$AG,33,0)</f>
        <v>28.2</v>
      </c>
      <c r="AG12" s="14">
        <f>VLOOKUP(A:A,[1]TDSheet!$A:$W,23,0)</f>
        <v>30.2</v>
      </c>
      <c r="AH12" s="14">
        <f>VLOOKUP(A:A,[3]TDSheet!$A:$D,4,0)</f>
        <v>37</v>
      </c>
      <c r="AI12" s="14">
        <f>VLOOKUP(A:A,[1]TDSheet!$A:$AI,35,0)</f>
        <v>0</v>
      </c>
      <c r="AJ12" s="14">
        <f t="shared" si="15"/>
        <v>30</v>
      </c>
      <c r="AK12" s="14">
        <f t="shared" si="16"/>
        <v>15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14</v>
      </c>
      <c r="C13" s="9">
        <v>337</v>
      </c>
      <c r="D13" s="9">
        <v>2105</v>
      </c>
      <c r="E13" s="9">
        <v>1456</v>
      </c>
      <c r="F13" s="9">
        <v>461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1466</v>
      </c>
      <c r="K13" s="14">
        <f t="shared" si="11"/>
        <v>-10</v>
      </c>
      <c r="L13" s="14">
        <f>VLOOKUP(A:A,[1]TDSheet!$A:$N,14,0)</f>
        <v>300</v>
      </c>
      <c r="M13" s="14">
        <f>VLOOKUP(A:A,[1]TDSheet!$A:$S,19,0)</f>
        <v>0</v>
      </c>
      <c r="N13" s="14">
        <f>VLOOKUP(A:A,[1]TDSheet!$A:$U,21,0)</f>
        <v>260</v>
      </c>
      <c r="O13" s="14">
        <f>VLOOKUP(A:A,[1]TDSheet!$A:$V,22,0)</f>
        <v>0</v>
      </c>
      <c r="P13" s="14">
        <f>VLOOKUP(A:A,[1]TDSheet!$A:$X,24,0)</f>
        <v>500</v>
      </c>
      <c r="Q13" s="14"/>
      <c r="R13" s="14"/>
      <c r="S13" s="14"/>
      <c r="T13" s="14">
        <v>660</v>
      </c>
      <c r="U13" s="14"/>
      <c r="V13" s="14"/>
      <c r="W13" s="14">
        <f t="shared" si="12"/>
        <v>281.2</v>
      </c>
      <c r="X13" s="16">
        <v>300</v>
      </c>
      <c r="Y13" s="17">
        <f t="shared" si="13"/>
        <v>6.4758179231863444</v>
      </c>
      <c r="Z13" s="14">
        <f t="shared" si="14"/>
        <v>1.6394025604551921</v>
      </c>
      <c r="AA13" s="14"/>
      <c r="AB13" s="14"/>
      <c r="AC13" s="14"/>
      <c r="AD13" s="14">
        <f>VLOOKUP(A:A,[4]TDSheet!$A:$D,4,0)</f>
        <v>50</v>
      </c>
      <c r="AE13" s="14">
        <f>VLOOKUP(A:A,[1]TDSheet!$A:$AF,32,0)</f>
        <v>252.4</v>
      </c>
      <c r="AF13" s="14">
        <f>VLOOKUP(A:A,[1]TDSheet!$A:$AG,33,0)</f>
        <v>282.39999999999998</v>
      </c>
      <c r="AG13" s="14">
        <f>VLOOKUP(A:A,[1]TDSheet!$A:$W,23,0)</f>
        <v>268.2</v>
      </c>
      <c r="AH13" s="14">
        <f>VLOOKUP(A:A,[3]TDSheet!$A:$D,4,0)</f>
        <v>291</v>
      </c>
      <c r="AI13" s="14" t="str">
        <f>VLOOKUP(A:A,[1]TDSheet!$A:$AI,35,0)</f>
        <v>?????</v>
      </c>
      <c r="AJ13" s="14">
        <f t="shared" si="15"/>
        <v>960</v>
      </c>
      <c r="AK13" s="14">
        <f t="shared" si="16"/>
        <v>384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14</v>
      </c>
      <c r="C14" s="9">
        <v>1537</v>
      </c>
      <c r="D14" s="9">
        <v>2327</v>
      </c>
      <c r="E14" s="9">
        <v>2268</v>
      </c>
      <c r="F14" s="9">
        <v>1310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2268</v>
      </c>
      <c r="K14" s="14">
        <f t="shared" si="11"/>
        <v>0</v>
      </c>
      <c r="L14" s="14">
        <f>VLOOKUP(A:A,[1]TDSheet!$A:$N,14,0)</f>
        <v>0</v>
      </c>
      <c r="M14" s="14">
        <f>VLOOKUP(A:A,[1]TDSheet!$A:$S,19,0)</f>
        <v>0</v>
      </c>
      <c r="N14" s="14">
        <f>VLOOKUP(A:A,[1]TDSheet!$A:$U,21,0)</f>
        <v>200</v>
      </c>
      <c r="O14" s="14">
        <f>VLOOKUP(A:A,[1]TDSheet!$A:$V,22,0)</f>
        <v>0</v>
      </c>
      <c r="P14" s="14">
        <f>VLOOKUP(A:A,[1]TDSheet!$A:$X,24,0)</f>
        <v>800</v>
      </c>
      <c r="Q14" s="14"/>
      <c r="R14" s="14"/>
      <c r="S14" s="14"/>
      <c r="T14" s="14">
        <v>906</v>
      </c>
      <c r="U14" s="14"/>
      <c r="V14" s="14"/>
      <c r="W14" s="14">
        <f t="shared" si="12"/>
        <v>408</v>
      </c>
      <c r="X14" s="16">
        <v>400</v>
      </c>
      <c r="Y14" s="17">
        <f t="shared" si="13"/>
        <v>6.6421568627450984</v>
      </c>
      <c r="Z14" s="14">
        <f t="shared" si="14"/>
        <v>3.2107843137254903</v>
      </c>
      <c r="AA14" s="14"/>
      <c r="AB14" s="14"/>
      <c r="AC14" s="14"/>
      <c r="AD14" s="14">
        <f>VLOOKUP(A:A,[4]TDSheet!$A:$D,4,0)</f>
        <v>228</v>
      </c>
      <c r="AE14" s="14">
        <f>VLOOKUP(A:A,[1]TDSheet!$A:$AF,32,0)</f>
        <v>664.8</v>
      </c>
      <c r="AF14" s="14">
        <f>VLOOKUP(A:A,[1]TDSheet!$A:$AG,33,0)</f>
        <v>579.6</v>
      </c>
      <c r="AG14" s="14">
        <f>VLOOKUP(A:A,[1]TDSheet!$A:$W,23,0)</f>
        <v>401.8</v>
      </c>
      <c r="AH14" s="14">
        <f>VLOOKUP(A:A,[3]TDSheet!$A:$D,4,0)</f>
        <v>492</v>
      </c>
      <c r="AI14" s="14" t="str">
        <f>VLOOKUP(A:A,[1]TDSheet!$A:$AI,35,0)</f>
        <v>оконч</v>
      </c>
      <c r="AJ14" s="14">
        <f t="shared" si="15"/>
        <v>1306</v>
      </c>
      <c r="AK14" s="14">
        <f t="shared" si="16"/>
        <v>587.70000000000005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14</v>
      </c>
      <c r="C15" s="9">
        <v>455</v>
      </c>
      <c r="D15" s="9">
        <v>5107</v>
      </c>
      <c r="E15" s="9">
        <v>4916</v>
      </c>
      <c r="F15" s="9">
        <v>332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5299</v>
      </c>
      <c r="K15" s="14">
        <f t="shared" si="11"/>
        <v>-383</v>
      </c>
      <c r="L15" s="14">
        <f>VLOOKUP(A:A,[1]TDSheet!$A:$N,14,0)</f>
        <v>1200</v>
      </c>
      <c r="M15" s="14">
        <f>VLOOKUP(A:A,[1]TDSheet!$A:$S,19,0)</f>
        <v>0</v>
      </c>
      <c r="N15" s="14">
        <f>VLOOKUP(A:A,[1]TDSheet!$A:$U,21,0)</f>
        <v>1500</v>
      </c>
      <c r="O15" s="14">
        <f>VLOOKUP(A:A,[1]TDSheet!$A:$V,22,0)</f>
        <v>0</v>
      </c>
      <c r="P15" s="14">
        <f>VLOOKUP(A:A,[1]TDSheet!$A:$X,24,0)</f>
        <v>1500</v>
      </c>
      <c r="Q15" s="14"/>
      <c r="R15" s="14"/>
      <c r="S15" s="14"/>
      <c r="T15" s="14">
        <v>948</v>
      </c>
      <c r="U15" s="14"/>
      <c r="V15" s="14"/>
      <c r="W15" s="14">
        <f t="shared" si="12"/>
        <v>955.6</v>
      </c>
      <c r="X15" s="16">
        <v>1700</v>
      </c>
      <c r="Y15" s="17">
        <f t="shared" si="13"/>
        <v>6.5215571368773544</v>
      </c>
      <c r="Z15" s="14">
        <f t="shared" si="14"/>
        <v>0.34742570113018001</v>
      </c>
      <c r="AA15" s="14"/>
      <c r="AB15" s="14"/>
      <c r="AC15" s="14"/>
      <c r="AD15" s="14">
        <f>VLOOKUP(A:A,[4]TDSheet!$A:$D,4,0)</f>
        <v>138</v>
      </c>
      <c r="AE15" s="14">
        <f>VLOOKUP(A:A,[1]TDSheet!$A:$AF,32,0)</f>
        <v>521.6</v>
      </c>
      <c r="AF15" s="14">
        <f>VLOOKUP(A:A,[1]TDSheet!$A:$AG,33,0)</f>
        <v>792.2</v>
      </c>
      <c r="AG15" s="14">
        <f>VLOOKUP(A:A,[1]TDSheet!$A:$W,23,0)</f>
        <v>877.8</v>
      </c>
      <c r="AH15" s="14">
        <f>VLOOKUP(A:A,[3]TDSheet!$A:$D,4,0)</f>
        <v>1203</v>
      </c>
      <c r="AI15" s="14" t="str">
        <f>VLOOKUP(A:A,[1]TDSheet!$A:$AI,35,0)</f>
        <v>апр яб</v>
      </c>
      <c r="AJ15" s="14">
        <f t="shared" si="15"/>
        <v>2648</v>
      </c>
      <c r="AK15" s="14">
        <f t="shared" si="16"/>
        <v>1191.6000000000001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14</v>
      </c>
      <c r="C16" s="9">
        <v>92</v>
      </c>
      <c r="D16" s="9">
        <v>234</v>
      </c>
      <c r="E16" s="9">
        <v>198</v>
      </c>
      <c r="F16" s="9">
        <v>11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237</v>
      </c>
      <c r="K16" s="14">
        <f t="shared" si="11"/>
        <v>-39</v>
      </c>
      <c r="L16" s="14">
        <f>VLOOKUP(A:A,[1]TDSheet!$A:$N,14,0)</f>
        <v>30</v>
      </c>
      <c r="M16" s="14">
        <f>VLOOKUP(A:A,[1]TDSheet!$A:$S,19,0)</f>
        <v>0</v>
      </c>
      <c r="N16" s="14">
        <f>VLOOKUP(A:A,[1]TDSheet!$A:$U,21,0)</f>
        <v>90</v>
      </c>
      <c r="O16" s="14">
        <f>VLOOKUP(A:A,[1]TDSheet!$A:$V,22,0)</f>
        <v>0</v>
      </c>
      <c r="P16" s="14">
        <f>VLOOKUP(A:A,[1]TDSheet!$A:$X,24,0)</f>
        <v>70</v>
      </c>
      <c r="Q16" s="14"/>
      <c r="R16" s="14"/>
      <c r="S16" s="14"/>
      <c r="T16" s="14"/>
      <c r="U16" s="14"/>
      <c r="V16" s="14"/>
      <c r="W16" s="14">
        <f t="shared" si="12"/>
        <v>39.6</v>
      </c>
      <c r="X16" s="16">
        <v>60</v>
      </c>
      <c r="Y16" s="17">
        <f t="shared" si="13"/>
        <v>6.5909090909090908</v>
      </c>
      <c r="Z16" s="14">
        <f t="shared" si="14"/>
        <v>0.27777777777777779</v>
      </c>
      <c r="AA16" s="14"/>
      <c r="AB16" s="14"/>
      <c r="AC16" s="14"/>
      <c r="AD16" s="14">
        <v>0</v>
      </c>
      <c r="AE16" s="14">
        <f>VLOOKUP(A:A,[1]TDSheet!$A:$AF,32,0)</f>
        <v>29.2</v>
      </c>
      <c r="AF16" s="14">
        <f>VLOOKUP(A:A,[1]TDSheet!$A:$AG,33,0)</f>
        <v>36</v>
      </c>
      <c r="AG16" s="14">
        <f>VLOOKUP(A:A,[1]TDSheet!$A:$W,23,0)</f>
        <v>37.200000000000003</v>
      </c>
      <c r="AH16" s="14">
        <f>VLOOKUP(A:A,[3]TDSheet!$A:$D,4,0)</f>
        <v>52</v>
      </c>
      <c r="AI16" s="14" t="e">
        <f>VLOOKUP(A:A,[1]TDSheet!$A:$AI,35,0)</f>
        <v>#N/A</v>
      </c>
      <c r="AJ16" s="14">
        <f t="shared" si="15"/>
        <v>60</v>
      </c>
      <c r="AK16" s="14">
        <f t="shared" si="16"/>
        <v>30</v>
      </c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14</v>
      </c>
      <c r="C17" s="9">
        <v>53</v>
      </c>
      <c r="D17" s="9">
        <v>61</v>
      </c>
      <c r="E17" s="9">
        <v>79</v>
      </c>
      <c r="F17" s="9">
        <v>33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89</v>
      </c>
      <c r="K17" s="14">
        <f t="shared" si="11"/>
        <v>-10</v>
      </c>
      <c r="L17" s="14">
        <f>VLOOKUP(A:A,[1]TDSheet!$A:$N,14,0)</f>
        <v>0</v>
      </c>
      <c r="M17" s="14">
        <f>VLOOKUP(A:A,[1]TDSheet!$A:$S,19,0)</f>
        <v>0</v>
      </c>
      <c r="N17" s="14">
        <f>VLOOKUP(A:A,[1]TDSheet!$A:$U,21,0)</f>
        <v>40</v>
      </c>
      <c r="O17" s="14">
        <f>VLOOKUP(A:A,[1]TDSheet!$A:$V,22,0)</f>
        <v>0</v>
      </c>
      <c r="P17" s="14">
        <f>VLOOKUP(A:A,[1]TDSheet!$A:$X,24,0)</f>
        <v>30</v>
      </c>
      <c r="Q17" s="14"/>
      <c r="R17" s="14"/>
      <c r="S17" s="14"/>
      <c r="T17" s="14"/>
      <c r="U17" s="14"/>
      <c r="V17" s="14"/>
      <c r="W17" s="14">
        <f t="shared" si="12"/>
        <v>15.8</v>
      </c>
      <c r="X17" s="16"/>
      <c r="Y17" s="17">
        <f t="shared" si="13"/>
        <v>6.518987341772152</v>
      </c>
      <c r="Z17" s="14">
        <f t="shared" si="14"/>
        <v>2.0886075949367089</v>
      </c>
      <c r="AA17" s="14"/>
      <c r="AB17" s="14"/>
      <c r="AC17" s="14"/>
      <c r="AD17" s="14">
        <v>0</v>
      </c>
      <c r="AE17" s="14">
        <f>VLOOKUP(A:A,[1]TDSheet!$A:$AF,32,0)</f>
        <v>15.8</v>
      </c>
      <c r="AF17" s="14">
        <f>VLOOKUP(A:A,[1]TDSheet!$A:$AG,33,0)</f>
        <v>16.399999999999999</v>
      </c>
      <c r="AG17" s="14">
        <f>VLOOKUP(A:A,[1]TDSheet!$A:$W,23,0)</f>
        <v>14.8</v>
      </c>
      <c r="AH17" s="14">
        <f>VLOOKUP(A:A,[3]TDSheet!$A:$D,4,0)</f>
        <v>14</v>
      </c>
      <c r="AI17" s="14">
        <f>VLOOKUP(A:A,[1]TDSheet!$A:$AI,35,0)</f>
        <v>0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14</v>
      </c>
      <c r="C18" s="9">
        <v>149</v>
      </c>
      <c r="D18" s="9">
        <v>105</v>
      </c>
      <c r="E18" s="9">
        <v>162</v>
      </c>
      <c r="F18" s="9">
        <v>90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165</v>
      </c>
      <c r="K18" s="14">
        <f t="shared" si="11"/>
        <v>-3</v>
      </c>
      <c r="L18" s="14">
        <f>VLOOKUP(A:A,[1]TDSheet!$A:$N,14,0)</f>
        <v>150</v>
      </c>
      <c r="M18" s="14">
        <f>VLOOKUP(A:A,[1]TDSheet!$A:$S,19,0)</f>
        <v>0</v>
      </c>
      <c r="N18" s="14">
        <f>VLOOKUP(A:A,[1]TDSheet!$A:$U,21,0)</f>
        <v>0</v>
      </c>
      <c r="O18" s="14">
        <f>VLOOKUP(A:A,[1]TDSheet!$A:$V,22,0)</f>
        <v>0</v>
      </c>
      <c r="P18" s="14">
        <f>VLOOKUP(A:A,[1]TDSheet!$A:$X,24,0)</f>
        <v>0</v>
      </c>
      <c r="Q18" s="14"/>
      <c r="R18" s="14"/>
      <c r="S18" s="14"/>
      <c r="T18" s="14"/>
      <c r="U18" s="14"/>
      <c r="V18" s="14"/>
      <c r="W18" s="14">
        <f t="shared" si="12"/>
        <v>32.4</v>
      </c>
      <c r="X18" s="16">
        <v>100</v>
      </c>
      <c r="Y18" s="17">
        <f t="shared" si="13"/>
        <v>10.493827160493828</v>
      </c>
      <c r="Z18" s="14">
        <f t="shared" si="14"/>
        <v>2.7777777777777777</v>
      </c>
      <c r="AA18" s="14"/>
      <c r="AB18" s="14"/>
      <c r="AC18" s="14"/>
      <c r="AD18" s="14">
        <v>0</v>
      </c>
      <c r="AE18" s="14">
        <f>VLOOKUP(A:A,[1]TDSheet!$A:$AF,32,0)</f>
        <v>20.8</v>
      </c>
      <c r="AF18" s="14">
        <f>VLOOKUP(A:A,[1]TDSheet!$A:$AG,33,0)</f>
        <v>33.799999999999997</v>
      </c>
      <c r="AG18" s="14">
        <f>VLOOKUP(A:A,[1]TDSheet!$A:$W,23,0)</f>
        <v>29</v>
      </c>
      <c r="AH18" s="14">
        <f>VLOOKUP(A:A,[3]TDSheet!$A:$D,4,0)</f>
        <v>49</v>
      </c>
      <c r="AI18" s="14" t="e">
        <f>VLOOKUP(A:A,[1]TDSheet!$A:$AI,35,0)</f>
        <v>#N/A</v>
      </c>
      <c r="AJ18" s="14">
        <f t="shared" si="15"/>
        <v>100</v>
      </c>
      <c r="AK18" s="14">
        <f t="shared" si="16"/>
        <v>17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14</v>
      </c>
      <c r="C19" s="9">
        <v>79</v>
      </c>
      <c r="D19" s="9">
        <v>84</v>
      </c>
      <c r="E19" s="9">
        <v>98</v>
      </c>
      <c r="F19" s="9">
        <v>65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100</v>
      </c>
      <c r="K19" s="14">
        <f t="shared" si="11"/>
        <v>-2</v>
      </c>
      <c r="L19" s="14">
        <f>VLOOKUP(A:A,[1]TDSheet!$A:$N,14,0)</f>
        <v>0</v>
      </c>
      <c r="M19" s="14">
        <f>VLOOKUP(A:A,[1]TDSheet!$A:$S,19,0)</f>
        <v>0</v>
      </c>
      <c r="N19" s="14">
        <f>VLOOKUP(A:A,[1]TDSheet!$A:$U,21,0)</f>
        <v>0</v>
      </c>
      <c r="O19" s="14">
        <f>VLOOKUP(A:A,[1]TDSheet!$A:$V,22,0)</f>
        <v>0</v>
      </c>
      <c r="P19" s="14">
        <f>VLOOKUP(A:A,[1]TDSheet!$A:$X,24,0)</f>
        <v>0</v>
      </c>
      <c r="Q19" s="14"/>
      <c r="R19" s="14"/>
      <c r="S19" s="14"/>
      <c r="T19" s="14"/>
      <c r="U19" s="14"/>
      <c r="V19" s="14"/>
      <c r="W19" s="14">
        <f t="shared" si="12"/>
        <v>19.600000000000001</v>
      </c>
      <c r="X19" s="16">
        <v>60</v>
      </c>
      <c r="Y19" s="17">
        <f t="shared" si="13"/>
        <v>6.3775510204081627</v>
      </c>
      <c r="Z19" s="14">
        <f t="shared" si="14"/>
        <v>3.3163265306122445</v>
      </c>
      <c r="AA19" s="14"/>
      <c r="AB19" s="14"/>
      <c r="AC19" s="14"/>
      <c r="AD19" s="14">
        <v>0</v>
      </c>
      <c r="AE19" s="14">
        <f>VLOOKUP(A:A,[1]TDSheet!$A:$AF,32,0)</f>
        <v>44.6</v>
      </c>
      <c r="AF19" s="14">
        <f>VLOOKUP(A:A,[1]TDSheet!$A:$AG,33,0)</f>
        <v>27.2</v>
      </c>
      <c r="AG19" s="14">
        <f>VLOOKUP(A:A,[1]TDSheet!$A:$W,23,0)</f>
        <v>14.8</v>
      </c>
      <c r="AH19" s="14">
        <f>VLOOKUP(A:A,[3]TDSheet!$A:$D,4,0)</f>
        <v>42</v>
      </c>
      <c r="AI19" s="14" t="str">
        <f>VLOOKUP(A:A,[1]TDSheet!$A:$AI,35,0)</f>
        <v>оконч</v>
      </c>
      <c r="AJ19" s="14">
        <f t="shared" si="15"/>
        <v>60</v>
      </c>
      <c r="AK19" s="14">
        <f t="shared" si="16"/>
        <v>27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14</v>
      </c>
      <c r="C20" s="9">
        <v>490</v>
      </c>
      <c r="D20" s="9">
        <v>637</v>
      </c>
      <c r="E20" s="18">
        <v>713</v>
      </c>
      <c r="F20" s="19">
        <v>104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247</v>
      </c>
      <c r="K20" s="14">
        <f t="shared" si="11"/>
        <v>466</v>
      </c>
      <c r="L20" s="14">
        <f>VLOOKUP(A:A,[1]TDSheet!$A:$N,14,0)</f>
        <v>200</v>
      </c>
      <c r="M20" s="14">
        <f>VLOOKUP(A:A,[1]TDSheet!$A:$S,19,0)</f>
        <v>0</v>
      </c>
      <c r="N20" s="14">
        <f>VLOOKUP(A:A,[1]TDSheet!$A:$U,21,0)</f>
        <v>220</v>
      </c>
      <c r="O20" s="14">
        <f>VLOOKUP(A:A,[1]TDSheet!$A:$V,22,0)</f>
        <v>0</v>
      </c>
      <c r="P20" s="14">
        <f>VLOOKUP(A:A,[1]TDSheet!$A:$X,24,0)</f>
        <v>250</v>
      </c>
      <c r="Q20" s="14"/>
      <c r="R20" s="14"/>
      <c r="S20" s="14"/>
      <c r="T20" s="14"/>
      <c r="U20" s="14"/>
      <c r="V20" s="14"/>
      <c r="W20" s="14">
        <f t="shared" si="12"/>
        <v>142.6</v>
      </c>
      <c r="X20" s="16">
        <v>150</v>
      </c>
      <c r="Y20" s="17">
        <f t="shared" si="13"/>
        <v>6.4796633941093971</v>
      </c>
      <c r="Z20" s="14">
        <f t="shared" si="14"/>
        <v>0.72931276297335201</v>
      </c>
      <c r="AA20" s="14"/>
      <c r="AB20" s="14"/>
      <c r="AC20" s="14"/>
      <c r="AD20" s="14">
        <v>0</v>
      </c>
      <c r="AE20" s="14">
        <f>VLOOKUP(A:A,[1]TDSheet!$A:$AF,32,0)</f>
        <v>116.8</v>
      </c>
      <c r="AF20" s="14">
        <f>VLOOKUP(A:A,[1]TDSheet!$A:$AG,33,0)</f>
        <v>124</v>
      </c>
      <c r="AG20" s="14">
        <f>VLOOKUP(A:A,[1]TDSheet!$A:$W,23,0)</f>
        <v>131.6</v>
      </c>
      <c r="AH20" s="14">
        <f>VLOOKUP(A:A,[3]TDSheet!$A:$D,4,0)</f>
        <v>60</v>
      </c>
      <c r="AI20" s="14" t="e">
        <f>VLOOKUP(A:A,[1]TDSheet!$A:$AI,35,0)</f>
        <v>#N/A</v>
      </c>
      <c r="AJ20" s="14">
        <f t="shared" si="15"/>
        <v>150</v>
      </c>
      <c r="AK20" s="14">
        <f t="shared" si="16"/>
        <v>75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14</v>
      </c>
      <c r="C21" s="9">
        <v>107</v>
      </c>
      <c r="D21" s="9">
        <v>211</v>
      </c>
      <c r="E21" s="9">
        <v>259</v>
      </c>
      <c r="F21" s="9">
        <v>25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288</v>
      </c>
      <c r="K21" s="14">
        <f t="shared" si="11"/>
        <v>-29</v>
      </c>
      <c r="L21" s="14">
        <f>VLOOKUP(A:A,[1]TDSheet!$A:$N,14,0)</f>
        <v>60</v>
      </c>
      <c r="M21" s="14">
        <f>VLOOKUP(A:A,[1]TDSheet!$A:$S,19,0)</f>
        <v>0</v>
      </c>
      <c r="N21" s="14">
        <f>VLOOKUP(A:A,[1]TDSheet!$A:$U,21,0)</f>
        <v>90</v>
      </c>
      <c r="O21" s="14">
        <f>VLOOKUP(A:A,[1]TDSheet!$A:$V,22,0)</f>
        <v>0</v>
      </c>
      <c r="P21" s="14">
        <f>VLOOKUP(A:A,[1]TDSheet!$A:$X,24,0)</f>
        <v>90</v>
      </c>
      <c r="Q21" s="14"/>
      <c r="R21" s="14"/>
      <c r="S21" s="14"/>
      <c r="T21" s="14"/>
      <c r="U21" s="14"/>
      <c r="V21" s="14"/>
      <c r="W21" s="14">
        <f t="shared" si="12"/>
        <v>51.8</v>
      </c>
      <c r="X21" s="16">
        <v>70</v>
      </c>
      <c r="Y21" s="17">
        <f t="shared" si="13"/>
        <v>6.4671814671814678</v>
      </c>
      <c r="Z21" s="14">
        <f t="shared" si="14"/>
        <v>0.48262548262548266</v>
      </c>
      <c r="AA21" s="14"/>
      <c r="AB21" s="14"/>
      <c r="AC21" s="14"/>
      <c r="AD21" s="14">
        <v>0</v>
      </c>
      <c r="AE21" s="14">
        <f>VLOOKUP(A:A,[1]TDSheet!$A:$AF,32,0)</f>
        <v>42</v>
      </c>
      <c r="AF21" s="14">
        <f>VLOOKUP(A:A,[1]TDSheet!$A:$AG,33,0)</f>
        <v>49.4</v>
      </c>
      <c r="AG21" s="14">
        <f>VLOOKUP(A:A,[1]TDSheet!$A:$W,23,0)</f>
        <v>46.2</v>
      </c>
      <c r="AH21" s="14">
        <f>VLOOKUP(A:A,[3]TDSheet!$A:$D,4,0)</f>
        <v>40</v>
      </c>
      <c r="AI21" s="14">
        <f>VLOOKUP(A:A,[1]TDSheet!$A:$AI,35,0)</f>
        <v>0</v>
      </c>
      <c r="AJ21" s="14">
        <f t="shared" si="15"/>
        <v>70</v>
      </c>
      <c r="AK21" s="14">
        <f t="shared" si="16"/>
        <v>21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14</v>
      </c>
      <c r="C22" s="9">
        <v>101</v>
      </c>
      <c r="D22" s="9">
        <v>62</v>
      </c>
      <c r="E22" s="9">
        <v>75</v>
      </c>
      <c r="F22" s="9">
        <v>86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79</v>
      </c>
      <c r="K22" s="14">
        <f t="shared" si="11"/>
        <v>-4</v>
      </c>
      <c r="L22" s="14">
        <f>VLOOKUP(A:A,[1]TDSheet!$A:$N,14,0)</f>
        <v>0</v>
      </c>
      <c r="M22" s="14">
        <f>VLOOKUP(A:A,[1]TDSheet!$A:$S,19,0)</f>
        <v>0</v>
      </c>
      <c r="N22" s="14">
        <f>VLOOKUP(A:A,[1]TDSheet!$A:$U,21,0)</f>
        <v>0</v>
      </c>
      <c r="O22" s="14">
        <f>VLOOKUP(A:A,[1]TDSheet!$A:$V,22,0)</f>
        <v>0</v>
      </c>
      <c r="P22" s="14">
        <f>VLOOKUP(A:A,[1]TDSheet!$A:$X,24,0)</f>
        <v>20</v>
      </c>
      <c r="Q22" s="14"/>
      <c r="R22" s="14"/>
      <c r="S22" s="14"/>
      <c r="T22" s="14"/>
      <c r="U22" s="14"/>
      <c r="V22" s="14"/>
      <c r="W22" s="14">
        <f t="shared" si="12"/>
        <v>15</v>
      </c>
      <c r="X22" s="16"/>
      <c r="Y22" s="17">
        <f t="shared" si="13"/>
        <v>7.0666666666666664</v>
      </c>
      <c r="Z22" s="14">
        <f t="shared" si="14"/>
        <v>5.7333333333333334</v>
      </c>
      <c r="AA22" s="14"/>
      <c r="AB22" s="14"/>
      <c r="AC22" s="14"/>
      <c r="AD22" s="14">
        <v>0</v>
      </c>
      <c r="AE22" s="14">
        <f>VLOOKUP(A:A,[1]TDSheet!$A:$AF,32,0)</f>
        <v>11.2</v>
      </c>
      <c r="AF22" s="14">
        <f>VLOOKUP(A:A,[1]TDSheet!$A:$AG,33,0)</f>
        <v>18.2</v>
      </c>
      <c r="AG22" s="14">
        <f>VLOOKUP(A:A,[1]TDSheet!$A:$W,23,0)</f>
        <v>15.2</v>
      </c>
      <c r="AH22" s="14">
        <f>VLOOKUP(A:A,[3]TDSheet!$A:$D,4,0)</f>
        <v>17</v>
      </c>
      <c r="AI22" s="14" t="str">
        <f>VLOOKUP(A:A,[1]TDSheet!$A:$AI,35,0)</f>
        <v>увел</v>
      </c>
      <c r="AJ22" s="14">
        <f t="shared" si="15"/>
        <v>0</v>
      </c>
      <c r="AK22" s="14">
        <f t="shared" si="16"/>
        <v>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14</v>
      </c>
      <c r="C23" s="9">
        <v>774</v>
      </c>
      <c r="D23" s="9">
        <v>1350</v>
      </c>
      <c r="E23" s="9">
        <v>964</v>
      </c>
      <c r="F23" s="9">
        <v>921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966</v>
      </c>
      <c r="K23" s="14">
        <f t="shared" si="11"/>
        <v>-2</v>
      </c>
      <c r="L23" s="14">
        <f>VLOOKUP(A:A,[1]TDSheet!$A:$N,14,0)</f>
        <v>1000</v>
      </c>
      <c r="M23" s="14">
        <f>VLOOKUP(A:A,[1]TDSheet!$A:$S,19,0)</f>
        <v>0</v>
      </c>
      <c r="N23" s="14">
        <f>VLOOKUP(A:A,[1]TDSheet!$A:$U,21,0)</f>
        <v>0</v>
      </c>
      <c r="O23" s="14">
        <f>VLOOKUP(A:A,[1]TDSheet!$A:$V,22,0)</f>
        <v>0</v>
      </c>
      <c r="P23" s="14">
        <f>VLOOKUP(A:A,[1]TDSheet!$A:$X,24,0)</f>
        <v>0</v>
      </c>
      <c r="Q23" s="14"/>
      <c r="R23" s="14"/>
      <c r="S23" s="14"/>
      <c r="T23" s="14"/>
      <c r="U23" s="14"/>
      <c r="V23" s="14"/>
      <c r="W23" s="14">
        <f t="shared" si="12"/>
        <v>192.8</v>
      </c>
      <c r="X23" s="16"/>
      <c r="Y23" s="17">
        <f t="shared" si="13"/>
        <v>9.9636929460580905</v>
      </c>
      <c r="Z23" s="14">
        <f t="shared" si="14"/>
        <v>4.7769709543568464</v>
      </c>
      <c r="AA23" s="14"/>
      <c r="AB23" s="14"/>
      <c r="AC23" s="14"/>
      <c r="AD23" s="14">
        <v>0</v>
      </c>
      <c r="AE23" s="14">
        <f>VLOOKUP(A:A,[1]TDSheet!$A:$AF,32,0)</f>
        <v>170.2</v>
      </c>
      <c r="AF23" s="14">
        <f>VLOOKUP(A:A,[1]TDSheet!$A:$AG,33,0)</f>
        <v>227.6</v>
      </c>
      <c r="AG23" s="14">
        <f>VLOOKUP(A:A,[1]TDSheet!$A:$W,23,0)</f>
        <v>187.4</v>
      </c>
      <c r="AH23" s="14">
        <f>VLOOKUP(A:A,[3]TDSheet!$A:$D,4,0)</f>
        <v>238</v>
      </c>
      <c r="AI23" s="14">
        <f>VLOOKUP(A:A,[1]TDSheet!$A:$AI,35,0)</f>
        <v>0</v>
      </c>
      <c r="AJ23" s="14">
        <f t="shared" si="15"/>
        <v>0</v>
      </c>
      <c r="AK23" s="14">
        <f t="shared" si="16"/>
        <v>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14</v>
      </c>
      <c r="C24" s="9">
        <v>119</v>
      </c>
      <c r="D24" s="9">
        <v>312</v>
      </c>
      <c r="E24" s="9">
        <v>260</v>
      </c>
      <c r="F24" s="9">
        <v>67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281</v>
      </c>
      <c r="K24" s="14">
        <f t="shared" si="11"/>
        <v>-21</v>
      </c>
      <c r="L24" s="14">
        <f>VLOOKUP(A:A,[1]TDSheet!$A:$N,14,0)</f>
        <v>60</v>
      </c>
      <c r="M24" s="14">
        <f>VLOOKUP(A:A,[1]TDSheet!$A:$S,19,0)</f>
        <v>0</v>
      </c>
      <c r="N24" s="14">
        <f>VLOOKUP(A:A,[1]TDSheet!$A:$U,21,0)</f>
        <v>40</v>
      </c>
      <c r="O24" s="14">
        <f>VLOOKUP(A:A,[1]TDSheet!$A:$V,22,0)</f>
        <v>0</v>
      </c>
      <c r="P24" s="14">
        <f>VLOOKUP(A:A,[1]TDSheet!$A:$X,24,0)</f>
        <v>90</v>
      </c>
      <c r="Q24" s="14"/>
      <c r="R24" s="14"/>
      <c r="S24" s="14"/>
      <c r="T24" s="14"/>
      <c r="U24" s="14"/>
      <c r="V24" s="14"/>
      <c r="W24" s="14">
        <f t="shared" si="12"/>
        <v>52</v>
      </c>
      <c r="X24" s="16">
        <v>80</v>
      </c>
      <c r="Y24" s="17">
        <f t="shared" si="13"/>
        <v>6.4807692307692308</v>
      </c>
      <c r="Z24" s="14">
        <f t="shared" si="14"/>
        <v>1.2884615384615385</v>
      </c>
      <c r="AA24" s="14"/>
      <c r="AB24" s="14"/>
      <c r="AC24" s="14"/>
      <c r="AD24" s="14">
        <v>0</v>
      </c>
      <c r="AE24" s="14">
        <f>VLOOKUP(A:A,[1]TDSheet!$A:$AF,32,0)</f>
        <v>38.799999999999997</v>
      </c>
      <c r="AF24" s="14">
        <f>VLOOKUP(A:A,[1]TDSheet!$A:$AG,33,0)</f>
        <v>50.4</v>
      </c>
      <c r="AG24" s="14">
        <f>VLOOKUP(A:A,[1]TDSheet!$A:$W,23,0)</f>
        <v>44.4</v>
      </c>
      <c r="AH24" s="14">
        <f>VLOOKUP(A:A,[3]TDSheet!$A:$D,4,0)</f>
        <v>53</v>
      </c>
      <c r="AI24" s="14" t="e">
        <f>VLOOKUP(A:A,[1]TDSheet!$A:$AI,35,0)</f>
        <v>#N/A</v>
      </c>
      <c r="AJ24" s="14">
        <f t="shared" si="15"/>
        <v>80</v>
      </c>
      <c r="AK24" s="14">
        <f t="shared" si="16"/>
        <v>30.4</v>
      </c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14</v>
      </c>
      <c r="C25" s="9">
        <v>320</v>
      </c>
      <c r="D25" s="9">
        <v>1115</v>
      </c>
      <c r="E25" s="9">
        <v>1002</v>
      </c>
      <c r="F25" s="9">
        <v>256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1037</v>
      </c>
      <c r="K25" s="14">
        <f t="shared" si="11"/>
        <v>-35</v>
      </c>
      <c r="L25" s="14">
        <f>VLOOKUP(A:A,[1]TDSheet!$A:$N,14,0)</f>
        <v>200</v>
      </c>
      <c r="M25" s="14">
        <f>VLOOKUP(A:A,[1]TDSheet!$A:$S,19,0)</f>
        <v>0</v>
      </c>
      <c r="N25" s="14">
        <f>VLOOKUP(A:A,[1]TDSheet!$A:$U,21,0)</f>
        <v>450</v>
      </c>
      <c r="O25" s="14">
        <f>VLOOKUP(A:A,[1]TDSheet!$A:$V,22,0)</f>
        <v>0</v>
      </c>
      <c r="P25" s="14">
        <f>VLOOKUP(A:A,[1]TDSheet!$A:$X,24,0)</f>
        <v>400</v>
      </c>
      <c r="Q25" s="14"/>
      <c r="R25" s="14"/>
      <c r="S25" s="14"/>
      <c r="T25" s="14"/>
      <c r="U25" s="14"/>
      <c r="V25" s="14"/>
      <c r="W25" s="14">
        <f t="shared" si="12"/>
        <v>200.4</v>
      </c>
      <c r="X25" s="16"/>
      <c r="Y25" s="17">
        <f t="shared" si="13"/>
        <v>6.5169660678642716</v>
      </c>
      <c r="Z25" s="14">
        <f t="shared" si="14"/>
        <v>1.2774451097804391</v>
      </c>
      <c r="AA25" s="14"/>
      <c r="AB25" s="14"/>
      <c r="AC25" s="14"/>
      <c r="AD25" s="14">
        <v>0</v>
      </c>
      <c r="AE25" s="14">
        <f>VLOOKUP(A:A,[1]TDSheet!$A:$AF,32,0)</f>
        <v>160.19999999999999</v>
      </c>
      <c r="AF25" s="14">
        <f>VLOOKUP(A:A,[1]TDSheet!$A:$AG,33,0)</f>
        <v>177.35999999999999</v>
      </c>
      <c r="AG25" s="14">
        <f>VLOOKUP(A:A,[1]TDSheet!$A:$W,23,0)</f>
        <v>210.8</v>
      </c>
      <c r="AH25" s="14">
        <f>VLOOKUP(A:A,[3]TDSheet!$A:$D,4,0)</f>
        <v>212</v>
      </c>
      <c r="AI25" s="14" t="str">
        <f>VLOOKUP(A:A,[1]TDSheet!$A:$AI,35,0)</f>
        <v>продапр</v>
      </c>
      <c r="AJ25" s="14">
        <f t="shared" si="15"/>
        <v>0</v>
      </c>
      <c r="AK25" s="14">
        <f t="shared" si="16"/>
        <v>0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14</v>
      </c>
      <c r="C26" s="9">
        <v>61</v>
      </c>
      <c r="D26" s="9">
        <v>437</v>
      </c>
      <c r="E26" s="9">
        <v>386</v>
      </c>
      <c r="F26" s="9">
        <v>95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440</v>
      </c>
      <c r="K26" s="14">
        <f t="shared" si="11"/>
        <v>-54</v>
      </c>
      <c r="L26" s="14">
        <f>VLOOKUP(A:A,[1]TDSheet!$A:$N,14,0)</f>
        <v>50</v>
      </c>
      <c r="M26" s="14">
        <f>VLOOKUP(A:A,[1]TDSheet!$A:$S,19,0)</f>
        <v>0</v>
      </c>
      <c r="N26" s="14">
        <f>VLOOKUP(A:A,[1]TDSheet!$A:$U,21,0)</f>
        <v>60</v>
      </c>
      <c r="O26" s="14">
        <f>VLOOKUP(A:A,[1]TDSheet!$A:$V,22,0)</f>
        <v>0</v>
      </c>
      <c r="P26" s="14">
        <f>VLOOKUP(A:A,[1]TDSheet!$A:$X,24,0)</f>
        <v>80</v>
      </c>
      <c r="Q26" s="14"/>
      <c r="R26" s="14"/>
      <c r="S26" s="14"/>
      <c r="T26" s="14">
        <v>150</v>
      </c>
      <c r="U26" s="14"/>
      <c r="V26" s="14"/>
      <c r="W26" s="14">
        <f t="shared" si="12"/>
        <v>30.4</v>
      </c>
      <c r="X26" s="16"/>
      <c r="Y26" s="17">
        <f t="shared" si="13"/>
        <v>9.375</v>
      </c>
      <c r="Z26" s="14">
        <f t="shared" si="14"/>
        <v>3.125</v>
      </c>
      <c r="AA26" s="14"/>
      <c r="AB26" s="14"/>
      <c r="AC26" s="14"/>
      <c r="AD26" s="14">
        <f>VLOOKUP(A:A,[4]TDSheet!$A:$D,4,0)</f>
        <v>234</v>
      </c>
      <c r="AE26" s="14">
        <f>VLOOKUP(A:A,[1]TDSheet!$A:$AF,32,0)</f>
        <v>47.4</v>
      </c>
      <c r="AF26" s="14">
        <f>VLOOKUP(A:A,[1]TDSheet!$A:$AG,33,0)</f>
        <v>35</v>
      </c>
      <c r="AG26" s="14">
        <f>VLOOKUP(A:A,[1]TDSheet!$A:$W,23,0)</f>
        <v>40.799999999999997</v>
      </c>
      <c r="AH26" s="14">
        <f>VLOOKUP(A:A,[3]TDSheet!$A:$D,4,0)</f>
        <v>41</v>
      </c>
      <c r="AI26" s="14">
        <f>VLOOKUP(A:A,[1]TDSheet!$A:$AI,35,0)</f>
        <v>0</v>
      </c>
      <c r="AJ26" s="14">
        <f t="shared" si="15"/>
        <v>150</v>
      </c>
      <c r="AK26" s="14">
        <f t="shared" si="16"/>
        <v>52.5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14</v>
      </c>
      <c r="C27" s="9">
        <v>191</v>
      </c>
      <c r="D27" s="9">
        <v>372</v>
      </c>
      <c r="E27" s="9">
        <v>277</v>
      </c>
      <c r="F27" s="9">
        <v>115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299</v>
      </c>
      <c r="K27" s="14">
        <f t="shared" si="11"/>
        <v>-22</v>
      </c>
      <c r="L27" s="14">
        <f>VLOOKUP(A:A,[1]TDSheet!$A:$N,14,0)</f>
        <v>60</v>
      </c>
      <c r="M27" s="14">
        <f>VLOOKUP(A:A,[1]TDSheet!$A:$S,19,0)</f>
        <v>0</v>
      </c>
      <c r="N27" s="14">
        <f>VLOOKUP(A:A,[1]TDSheet!$A:$U,21,0)</f>
        <v>60</v>
      </c>
      <c r="O27" s="14">
        <f>VLOOKUP(A:A,[1]TDSheet!$A:$V,22,0)</f>
        <v>0</v>
      </c>
      <c r="P27" s="14">
        <f>VLOOKUP(A:A,[1]TDSheet!$A:$X,24,0)</f>
        <v>100</v>
      </c>
      <c r="Q27" s="14"/>
      <c r="R27" s="14"/>
      <c r="S27" s="14"/>
      <c r="T27" s="14">
        <v>24</v>
      </c>
      <c r="U27" s="14"/>
      <c r="V27" s="14"/>
      <c r="W27" s="14">
        <f t="shared" si="12"/>
        <v>55.4</v>
      </c>
      <c r="X27" s="16">
        <v>60</v>
      </c>
      <c r="Y27" s="17">
        <f t="shared" si="13"/>
        <v>7.1299638989169676</v>
      </c>
      <c r="Z27" s="14">
        <f t="shared" si="14"/>
        <v>2.0758122743682312</v>
      </c>
      <c r="AA27" s="14"/>
      <c r="AB27" s="14"/>
      <c r="AC27" s="14"/>
      <c r="AD27" s="14">
        <v>0</v>
      </c>
      <c r="AE27" s="14">
        <f>VLOOKUP(A:A,[1]TDSheet!$A:$AF,32,0)</f>
        <v>91.8</v>
      </c>
      <c r="AF27" s="14">
        <f>VLOOKUP(A:A,[1]TDSheet!$A:$AG,33,0)</f>
        <v>85</v>
      </c>
      <c r="AG27" s="14">
        <f>VLOOKUP(A:A,[1]TDSheet!$A:$W,23,0)</f>
        <v>56.8</v>
      </c>
      <c r="AH27" s="14">
        <f>VLOOKUP(A:A,[3]TDSheet!$A:$D,4,0)</f>
        <v>60</v>
      </c>
      <c r="AI27" s="14">
        <f>VLOOKUP(A:A,[1]TDSheet!$A:$AI,35,0)</f>
        <v>0</v>
      </c>
      <c r="AJ27" s="14">
        <f t="shared" si="15"/>
        <v>84</v>
      </c>
      <c r="AK27" s="14">
        <f t="shared" si="16"/>
        <v>29.4</v>
      </c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14</v>
      </c>
      <c r="C28" s="9">
        <v>184</v>
      </c>
      <c r="D28" s="9">
        <v>1068</v>
      </c>
      <c r="E28" s="9">
        <v>879</v>
      </c>
      <c r="F28" s="9">
        <v>224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906</v>
      </c>
      <c r="K28" s="14">
        <f t="shared" si="11"/>
        <v>-27</v>
      </c>
      <c r="L28" s="14">
        <f>VLOOKUP(A:A,[1]TDSheet!$A:$N,14,0)</f>
        <v>250</v>
      </c>
      <c r="M28" s="14">
        <f>VLOOKUP(A:A,[1]TDSheet!$A:$S,19,0)</f>
        <v>0</v>
      </c>
      <c r="N28" s="14">
        <f>VLOOKUP(A:A,[1]TDSheet!$A:$U,21,0)</f>
        <v>350</v>
      </c>
      <c r="O28" s="14">
        <f>VLOOKUP(A:A,[1]TDSheet!$A:$V,22,0)</f>
        <v>0</v>
      </c>
      <c r="P28" s="14">
        <f>VLOOKUP(A:A,[1]TDSheet!$A:$X,24,0)</f>
        <v>250</v>
      </c>
      <c r="Q28" s="14"/>
      <c r="R28" s="14"/>
      <c r="S28" s="14"/>
      <c r="T28" s="14"/>
      <c r="U28" s="14"/>
      <c r="V28" s="14"/>
      <c r="W28" s="14">
        <f t="shared" si="12"/>
        <v>175.8</v>
      </c>
      <c r="X28" s="16">
        <v>200</v>
      </c>
      <c r="Y28" s="17">
        <f t="shared" si="13"/>
        <v>7.2468714448236629</v>
      </c>
      <c r="Z28" s="14">
        <f t="shared" si="14"/>
        <v>1.2741751990898749</v>
      </c>
      <c r="AA28" s="14"/>
      <c r="AB28" s="14"/>
      <c r="AC28" s="14"/>
      <c r="AD28" s="14">
        <v>0</v>
      </c>
      <c r="AE28" s="14">
        <f>VLOOKUP(A:A,[1]TDSheet!$A:$AF,32,0)</f>
        <v>138</v>
      </c>
      <c r="AF28" s="14">
        <f>VLOOKUP(A:A,[1]TDSheet!$A:$AG,33,0)</f>
        <v>166.8</v>
      </c>
      <c r="AG28" s="14">
        <f>VLOOKUP(A:A,[1]TDSheet!$A:$W,23,0)</f>
        <v>181</v>
      </c>
      <c r="AH28" s="14">
        <f>VLOOKUP(A:A,[3]TDSheet!$A:$D,4,0)</f>
        <v>220</v>
      </c>
      <c r="AI28" s="14" t="str">
        <f>VLOOKUP(A:A,[1]TDSheet!$A:$AI,35,0)</f>
        <v>продапр</v>
      </c>
      <c r="AJ28" s="14">
        <f t="shared" si="15"/>
        <v>200</v>
      </c>
      <c r="AK28" s="14">
        <f t="shared" si="16"/>
        <v>70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9">
        <v>167.04499999999999</v>
      </c>
      <c r="D29" s="9">
        <v>485.38</v>
      </c>
      <c r="E29" s="9">
        <v>477.01600000000002</v>
      </c>
      <c r="F29" s="9">
        <v>56.369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465.66500000000002</v>
      </c>
      <c r="K29" s="14">
        <f t="shared" si="11"/>
        <v>11.350999999999999</v>
      </c>
      <c r="L29" s="14">
        <f>VLOOKUP(A:A,[1]TDSheet!$A:$N,14,0)</f>
        <v>100</v>
      </c>
      <c r="M29" s="14">
        <f>VLOOKUP(A:A,[1]TDSheet!$A:$S,19,0)</f>
        <v>0</v>
      </c>
      <c r="N29" s="14">
        <f>VLOOKUP(A:A,[1]TDSheet!$A:$U,21,0)</f>
        <v>150</v>
      </c>
      <c r="O29" s="14">
        <f>VLOOKUP(A:A,[1]TDSheet!$A:$V,22,0)</f>
        <v>0</v>
      </c>
      <c r="P29" s="14">
        <f>VLOOKUP(A:A,[1]TDSheet!$A:$X,24,0)</f>
        <v>180</v>
      </c>
      <c r="Q29" s="14"/>
      <c r="R29" s="14"/>
      <c r="S29" s="14"/>
      <c r="T29" s="14"/>
      <c r="U29" s="14"/>
      <c r="V29" s="14"/>
      <c r="W29" s="14">
        <f t="shared" si="12"/>
        <v>95.403199999999998</v>
      </c>
      <c r="X29" s="16">
        <v>150</v>
      </c>
      <c r="Y29" s="17">
        <f t="shared" si="13"/>
        <v>6.6703108491119796</v>
      </c>
      <c r="Z29" s="14">
        <f t="shared" si="14"/>
        <v>0.59085020208965733</v>
      </c>
      <c r="AA29" s="14"/>
      <c r="AB29" s="14"/>
      <c r="AC29" s="14"/>
      <c r="AD29" s="14">
        <v>0</v>
      </c>
      <c r="AE29" s="14">
        <f>VLOOKUP(A:A,[1]TDSheet!$A:$AF,32,0)</f>
        <v>86.941400000000002</v>
      </c>
      <c r="AF29" s="14">
        <f>VLOOKUP(A:A,[1]TDSheet!$A:$AG,33,0)</f>
        <v>85.873199999999997</v>
      </c>
      <c r="AG29" s="14">
        <f>VLOOKUP(A:A,[1]TDSheet!$A:$W,23,0)</f>
        <v>88.3536</v>
      </c>
      <c r="AH29" s="14">
        <f>VLOOKUP(A:A,[3]TDSheet!$A:$D,4,0)</f>
        <v>111.768</v>
      </c>
      <c r="AI29" s="14" t="e">
        <f>VLOOKUP(A:A,[1]TDSheet!$A:$AI,35,0)</f>
        <v>#N/A</v>
      </c>
      <c r="AJ29" s="14">
        <f t="shared" si="15"/>
        <v>150</v>
      </c>
      <c r="AK29" s="14">
        <f t="shared" si="16"/>
        <v>150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9">
        <v>1717.01</v>
      </c>
      <c r="D30" s="9">
        <v>7599.4160000000002</v>
      </c>
      <c r="E30" s="9">
        <v>5627.701</v>
      </c>
      <c r="F30" s="9">
        <v>1160.644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5752.6310000000003</v>
      </c>
      <c r="K30" s="14">
        <f t="shared" si="11"/>
        <v>-124.93000000000029</v>
      </c>
      <c r="L30" s="14">
        <f>VLOOKUP(A:A,[1]TDSheet!$A:$N,14,0)</f>
        <v>1100</v>
      </c>
      <c r="M30" s="14">
        <f>VLOOKUP(A:A,[1]TDSheet!$A:$S,19,0)</f>
        <v>1200</v>
      </c>
      <c r="N30" s="14">
        <f>VLOOKUP(A:A,[1]TDSheet!$A:$U,21,0)</f>
        <v>800</v>
      </c>
      <c r="O30" s="14">
        <f>VLOOKUP(A:A,[1]TDSheet!$A:$V,22,0)</f>
        <v>1500</v>
      </c>
      <c r="P30" s="14">
        <f>VLOOKUP(A:A,[1]TDSheet!$A:$X,24,0)</f>
        <v>500</v>
      </c>
      <c r="Q30" s="14"/>
      <c r="R30" s="14"/>
      <c r="S30" s="14"/>
      <c r="T30" s="14"/>
      <c r="U30" s="14"/>
      <c r="V30" s="14"/>
      <c r="W30" s="14">
        <f t="shared" si="12"/>
        <v>1125.5401999999999</v>
      </c>
      <c r="X30" s="16">
        <v>1600</v>
      </c>
      <c r="Y30" s="17">
        <f t="shared" si="13"/>
        <v>6.9838856044413173</v>
      </c>
      <c r="Z30" s="14">
        <f t="shared" si="14"/>
        <v>1.031188401800309</v>
      </c>
      <c r="AA30" s="14"/>
      <c r="AB30" s="14"/>
      <c r="AC30" s="14"/>
      <c r="AD30" s="14">
        <v>0</v>
      </c>
      <c r="AE30" s="14">
        <f>VLOOKUP(A:A,[1]TDSheet!$A:$AF,32,0)</f>
        <v>1124.8902</v>
      </c>
      <c r="AF30" s="14">
        <f>VLOOKUP(A:A,[1]TDSheet!$A:$AG,33,0)</f>
        <v>1145.748</v>
      </c>
      <c r="AG30" s="14">
        <f>VLOOKUP(A:A,[1]TDSheet!$A:$W,23,0)</f>
        <v>1106.5178000000001</v>
      </c>
      <c r="AH30" s="14">
        <f>VLOOKUP(A:A,[3]TDSheet!$A:$D,4,0)</f>
        <v>1105.0999999999999</v>
      </c>
      <c r="AI30" s="14" t="str">
        <f>VLOOKUP(A:A,[1]TDSheet!$A:$AI,35,0)</f>
        <v>продапр</v>
      </c>
      <c r="AJ30" s="14">
        <f t="shared" si="15"/>
        <v>1600</v>
      </c>
      <c r="AK30" s="14">
        <f t="shared" si="16"/>
        <v>1600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9">
        <v>114.99</v>
      </c>
      <c r="D31" s="9">
        <v>343.01</v>
      </c>
      <c r="E31" s="9">
        <v>373.45</v>
      </c>
      <c r="F31" s="9">
        <v>26.12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366.88499999999999</v>
      </c>
      <c r="K31" s="14">
        <f t="shared" si="11"/>
        <v>6.5649999999999977</v>
      </c>
      <c r="L31" s="14">
        <f>VLOOKUP(A:A,[1]TDSheet!$A:$N,14,0)</f>
        <v>130</v>
      </c>
      <c r="M31" s="14">
        <f>VLOOKUP(A:A,[1]TDSheet!$A:$S,19,0)</f>
        <v>0</v>
      </c>
      <c r="N31" s="14">
        <f>VLOOKUP(A:A,[1]TDSheet!$A:$U,21,0)</f>
        <v>60</v>
      </c>
      <c r="O31" s="14">
        <f>VLOOKUP(A:A,[1]TDSheet!$A:$V,22,0)</f>
        <v>0</v>
      </c>
      <c r="P31" s="14">
        <f>VLOOKUP(A:A,[1]TDSheet!$A:$X,24,0)</f>
        <v>110</v>
      </c>
      <c r="Q31" s="14"/>
      <c r="R31" s="14"/>
      <c r="S31" s="14"/>
      <c r="T31" s="14"/>
      <c r="U31" s="14"/>
      <c r="V31" s="14"/>
      <c r="W31" s="14">
        <f t="shared" si="12"/>
        <v>74.69</v>
      </c>
      <c r="X31" s="16">
        <v>160</v>
      </c>
      <c r="Y31" s="17">
        <f t="shared" si="13"/>
        <v>6.5085018074708803</v>
      </c>
      <c r="Z31" s="14">
        <f t="shared" si="14"/>
        <v>0.34971214352657654</v>
      </c>
      <c r="AA31" s="14"/>
      <c r="AB31" s="14"/>
      <c r="AC31" s="14"/>
      <c r="AD31" s="14">
        <v>0</v>
      </c>
      <c r="AE31" s="14">
        <f>VLOOKUP(A:A,[1]TDSheet!$A:$AF,32,0)</f>
        <v>70.622399999999999</v>
      </c>
      <c r="AF31" s="14">
        <f>VLOOKUP(A:A,[1]TDSheet!$A:$AG,33,0)</f>
        <v>62.244000000000007</v>
      </c>
      <c r="AG31" s="14">
        <f>VLOOKUP(A:A,[1]TDSheet!$A:$W,23,0)</f>
        <v>63.3414</v>
      </c>
      <c r="AH31" s="14">
        <f>VLOOKUP(A:A,[3]TDSheet!$A:$D,4,0)</f>
        <v>80.534999999999997</v>
      </c>
      <c r="AI31" s="14" t="str">
        <f>VLOOKUP(A:A,[1]TDSheet!$A:$AI,35,0)</f>
        <v>зв60</v>
      </c>
      <c r="AJ31" s="14">
        <f t="shared" si="15"/>
        <v>160</v>
      </c>
      <c r="AK31" s="14">
        <f t="shared" si="16"/>
        <v>160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9">
        <v>327.56900000000002</v>
      </c>
      <c r="D32" s="9">
        <v>729.96400000000006</v>
      </c>
      <c r="E32" s="9">
        <v>600.32399999999996</v>
      </c>
      <c r="F32" s="9">
        <v>-24.190999999999999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681.77499999999998</v>
      </c>
      <c r="K32" s="14">
        <f t="shared" si="11"/>
        <v>-81.451000000000022</v>
      </c>
      <c r="L32" s="14">
        <f>VLOOKUP(A:A,[1]TDSheet!$A:$N,14,0)</f>
        <v>300</v>
      </c>
      <c r="M32" s="14">
        <f>VLOOKUP(A:A,[1]TDSheet!$A:$S,19,0)</f>
        <v>0</v>
      </c>
      <c r="N32" s="14">
        <f>VLOOKUP(A:A,[1]TDSheet!$A:$U,21,0)</f>
        <v>380</v>
      </c>
      <c r="O32" s="14">
        <f>VLOOKUP(A:A,[1]TDSheet!$A:$V,22,0)</f>
        <v>0</v>
      </c>
      <c r="P32" s="14">
        <f>VLOOKUP(A:A,[1]TDSheet!$A:$X,24,0)</f>
        <v>220</v>
      </c>
      <c r="Q32" s="14"/>
      <c r="R32" s="14"/>
      <c r="S32" s="14"/>
      <c r="T32" s="14"/>
      <c r="U32" s="14"/>
      <c r="V32" s="14"/>
      <c r="W32" s="14">
        <f t="shared" si="12"/>
        <v>120.06479999999999</v>
      </c>
      <c r="X32" s="16">
        <v>100</v>
      </c>
      <c r="Y32" s="17">
        <f t="shared" si="13"/>
        <v>8.1273528961027708</v>
      </c>
      <c r="Z32" s="14">
        <f t="shared" si="14"/>
        <v>-0.20148286591907039</v>
      </c>
      <c r="AA32" s="14"/>
      <c r="AB32" s="14"/>
      <c r="AC32" s="14"/>
      <c r="AD32" s="14">
        <v>0</v>
      </c>
      <c r="AE32" s="14">
        <f>VLOOKUP(A:A,[1]TDSheet!$A:$AF,32,0)</f>
        <v>109.07599999999999</v>
      </c>
      <c r="AF32" s="14">
        <f>VLOOKUP(A:A,[1]TDSheet!$A:$AG,33,0)</f>
        <v>109.96020000000001</v>
      </c>
      <c r="AG32" s="14">
        <f>VLOOKUP(A:A,[1]TDSheet!$A:$W,23,0)</f>
        <v>132.70859999999999</v>
      </c>
      <c r="AH32" s="14">
        <f>VLOOKUP(A:A,[3]TDSheet!$A:$D,4,0)</f>
        <v>51.055999999999997</v>
      </c>
      <c r="AI32" s="14">
        <f>VLOOKUP(A:A,[1]TDSheet!$A:$AI,35,0)</f>
        <v>0</v>
      </c>
      <c r="AJ32" s="14">
        <f t="shared" si="15"/>
        <v>100</v>
      </c>
      <c r="AK32" s="14">
        <f t="shared" si="16"/>
        <v>100</v>
      </c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9">
        <v>134.124</v>
      </c>
      <c r="D33" s="9">
        <v>189.446</v>
      </c>
      <c r="E33" s="9">
        <v>219.51</v>
      </c>
      <c r="F33" s="9">
        <v>95.15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227.62200000000001</v>
      </c>
      <c r="K33" s="14">
        <f t="shared" si="11"/>
        <v>-8.1120000000000232</v>
      </c>
      <c r="L33" s="14">
        <f>VLOOKUP(A:A,[1]TDSheet!$A:$N,14,0)</f>
        <v>70</v>
      </c>
      <c r="M33" s="14">
        <f>VLOOKUP(A:A,[1]TDSheet!$A:$S,19,0)</f>
        <v>0</v>
      </c>
      <c r="N33" s="14">
        <f>VLOOKUP(A:A,[1]TDSheet!$A:$U,21,0)</f>
        <v>60</v>
      </c>
      <c r="O33" s="14">
        <f>VLOOKUP(A:A,[1]TDSheet!$A:$V,22,0)</f>
        <v>0</v>
      </c>
      <c r="P33" s="14">
        <f>VLOOKUP(A:A,[1]TDSheet!$A:$X,24,0)</f>
        <v>90</v>
      </c>
      <c r="Q33" s="14"/>
      <c r="R33" s="14"/>
      <c r="S33" s="14"/>
      <c r="T33" s="14"/>
      <c r="U33" s="14"/>
      <c r="V33" s="14"/>
      <c r="W33" s="14">
        <f t="shared" si="12"/>
        <v>43.902000000000001</v>
      </c>
      <c r="X33" s="16"/>
      <c r="Y33" s="17">
        <f t="shared" si="13"/>
        <v>7.1784884515511811</v>
      </c>
      <c r="Z33" s="14">
        <f t="shared" si="14"/>
        <v>2.167327228827844</v>
      </c>
      <c r="AA33" s="14"/>
      <c r="AB33" s="14"/>
      <c r="AC33" s="14"/>
      <c r="AD33" s="14">
        <v>0</v>
      </c>
      <c r="AE33" s="14">
        <f>VLOOKUP(A:A,[1]TDSheet!$A:$AF,32,0)</f>
        <v>49.246400000000001</v>
      </c>
      <c r="AF33" s="14">
        <f>VLOOKUP(A:A,[1]TDSheet!$A:$AG,33,0)</f>
        <v>47.782400000000003</v>
      </c>
      <c r="AG33" s="14">
        <f>VLOOKUP(A:A,[1]TDSheet!$A:$W,23,0)</f>
        <v>49.084000000000003</v>
      </c>
      <c r="AH33" s="14">
        <f>VLOOKUP(A:A,[3]TDSheet!$A:$D,4,0)</f>
        <v>37.26</v>
      </c>
      <c r="AI33" s="14">
        <f>VLOOKUP(A:A,[1]TDSheet!$A:$AI,35,0)</f>
        <v>0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9">
        <v>4120.8620000000001</v>
      </c>
      <c r="D34" s="9">
        <v>9233.2479999999996</v>
      </c>
      <c r="E34" s="9">
        <v>7638.8959999999997</v>
      </c>
      <c r="F34" s="9">
        <v>1814.046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7603.6090000000004</v>
      </c>
      <c r="K34" s="14">
        <f t="shared" si="11"/>
        <v>35.286999999999352</v>
      </c>
      <c r="L34" s="14">
        <f>VLOOKUP(A:A,[1]TDSheet!$A:$N,14,0)</f>
        <v>1900</v>
      </c>
      <c r="M34" s="14">
        <f>VLOOKUP(A:A,[1]TDSheet!$A:$S,19,0)</f>
        <v>1200</v>
      </c>
      <c r="N34" s="14">
        <f>VLOOKUP(A:A,[1]TDSheet!$A:$U,21,0)</f>
        <v>1500</v>
      </c>
      <c r="O34" s="14">
        <f>VLOOKUP(A:A,[1]TDSheet!$A:$V,22,0)</f>
        <v>2600</v>
      </c>
      <c r="P34" s="14">
        <f>VLOOKUP(A:A,[1]TDSheet!$A:$X,24,0)</f>
        <v>0</v>
      </c>
      <c r="Q34" s="14"/>
      <c r="R34" s="14"/>
      <c r="S34" s="14"/>
      <c r="T34" s="14"/>
      <c r="U34" s="14"/>
      <c r="V34" s="14"/>
      <c r="W34" s="14">
        <f t="shared" si="12"/>
        <v>1527.7791999999999</v>
      </c>
      <c r="X34" s="16">
        <v>1700</v>
      </c>
      <c r="Y34" s="17">
        <f t="shared" si="13"/>
        <v>7.0128235807896848</v>
      </c>
      <c r="Z34" s="14">
        <f t="shared" si="14"/>
        <v>1.1873744582986863</v>
      </c>
      <c r="AA34" s="14"/>
      <c r="AB34" s="14"/>
      <c r="AC34" s="14"/>
      <c r="AD34" s="14">
        <v>0</v>
      </c>
      <c r="AE34" s="14">
        <f>VLOOKUP(A:A,[1]TDSheet!$A:$AF,32,0)</f>
        <v>1923.7186000000002</v>
      </c>
      <c r="AF34" s="14">
        <f>VLOOKUP(A:A,[1]TDSheet!$A:$AG,33,0)</f>
        <v>1757.8169999999998</v>
      </c>
      <c r="AG34" s="14">
        <f>VLOOKUP(A:A,[1]TDSheet!$A:$W,23,0)</f>
        <v>1557.6659999999999</v>
      </c>
      <c r="AH34" s="14">
        <f>VLOOKUP(A:A,[3]TDSheet!$A:$D,4,0)</f>
        <v>1280.508</v>
      </c>
      <c r="AI34" s="14" t="str">
        <f>VLOOKUP(A:A,[1]TDSheet!$A:$AI,35,0)</f>
        <v>оконч</v>
      </c>
      <c r="AJ34" s="14">
        <f t="shared" si="15"/>
        <v>1700</v>
      </c>
      <c r="AK34" s="14">
        <f t="shared" si="16"/>
        <v>1700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9">
        <v>25.03</v>
      </c>
      <c r="D35" s="9">
        <v>66.38</v>
      </c>
      <c r="E35" s="9">
        <v>57.212000000000003</v>
      </c>
      <c r="F35" s="9">
        <v>32.433999999999997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4">
        <f>VLOOKUP(A:A,[2]TDSheet!$A:$F,6,0)</f>
        <v>57.357999999999997</v>
      </c>
      <c r="K35" s="14">
        <f t="shared" si="11"/>
        <v>-0.14599999999999369</v>
      </c>
      <c r="L35" s="14">
        <f>VLOOKUP(A:A,[1]TDSheet!$A:$N,14,0)</f>
        <v>0</v>
      </c>
      <c r="M35" s="14">
        <f>VLOOKUP(A:A,[1]TDSheet!$A:$S,19,0)</f>
        <v>0</v>
      </c>
      <c r="N35" s="14">
        <f>VLOOKUP(A:A,[1]TDSheet!$A:$U,21,0)</f>
        <v>20</v>
      </c>
      <c r="O35" s="14">
        <f>VLOOKUP(A:A,[1]TDSheet!$A:$V,22,0)</f>
        <v>0</v>
      </c>
      <c r="P35" s="14">
        <f>VLOOKUP(A:A,[1]TDSheet!$A:$X,24,0)</f>
        <v>20</v>
      </c>
      <c r="Q35" s="14"/>
      <c r="R35" s="14"/>
      <c r="S35" s="14"/>
      <c r="T35" s="14"/>
      <c r="U35" s="14"/>
      <c r="V35" s="14"/>
      <c r="W35" s="14">
        <f t="shared" si="12"/>
        <v>11.442400000000001</v>
      </c>
      <c r="X35" s="16"/>
      <c r="Y35" s="17">
        <f t="shared" si="13"/>
        <v>6.330315318464657</v>
      </c>
      <c r="Z35" s="14">
        <f t="shared" si="14"/>
        <v>2.8345452003076272</v>
      </c>
      <c r="AA35" s="14"/>
      <c r="AB35" s="14"/>
      <c r="AC35" s="14"/>
      <c r="AD35" s="14">
        <v>0</v>
      </c>
      <c r="AE35" s="14">
        <f>VLOOKUP(A:A,[1]TDSheet!$A:$AF,32,0)</f>
        <v>12.84</v>
      </c>
      <c r="AF35" s="14">
        <f>VLOOKUP(A:A,[1]TDSheet!$A:$AG,33,0)</f>
        <v>13.203200000000001</v>
      </c>
      <c r="AG35" s="14">
        <f>VLOOKUP(A:A,[1]TDSheet!$A:$W,23,0)</f>
        <v>13.377600000000001</v>
      </c>
      <c r="AH35" s="14">
        <f>VLOOKUP(A:A,[3]TDSheet!$A:$D,4,0)</f>
        <v>13.2</v>
      </c>
      <c r="AI35" s="14">
        <f>VLOOKUP(A:A,[1]TDSheet!$A:$AI,35,0)</f>
        <v>0</v>
      </c>
      <c r="AJ35" s="14">
        <f t="shared" si="15"/>
        <v>0</v>
      </c>
      <c r="AK35" s="14">
        <f t="shared" si="16"/>
        <v>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9">
        <v>277.25</v>
      </c>
      <c r="D36" s="9">
        <v>589.18799999999999</v>
      </c>
      <c r="E36" s="9">
        <v>473.49599999999998</v>
      </c>
      <c r="F36" s="9">
        <v>-8.8000000000000007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552.29700000000003</v>
      </c>
      <c r="K36" s="14">
        <f t="shared" si="11"/>
        <v>-78.801000000000045</v>
      </c>
      <c r="L36" s="14">
        <f>VLOOKUP(A:A,[1]TDSheet!$A:$N,14,0)</f>
        <v>300</v>
      </c>
      <c r="M36" s="14">
        <f>VLOOKUP(A:A,[1]TDSheet!$A:$S,19,0)</f>
        <v>0</v>
      </c>
      <c r="N36" s="14">
        <f>VLOOKUP(A:A,[1]TDSheet!$A:$U,21,0)</f>
        <v>300</v>
      </c>
      <c r="O36" s="14">
        <f>VLOOKUP(A:A,[1]TDSheet!$A:$V,22,0)</f>
        <v>0</v>
      </c>
      <c r="P36" s="14">
        <f>VLOOKUP(A:A,[1]TDSheet!$A:$X,24,0)</f>
        <v>200</v>
      </c>
      <c r="Q36" s="14"/>
      <c r="R36" s="14"/>
      <c r="S36" s="14"/>
      <c r="T36" s="14"/>
      <c r="U36" s="14"/>
      <c r="V36" s="14"/>
      <c r="W36" s="14">
        <f t="shared" si="12"/>
        <v>94.69919999999999</v>
      </c>
      <c r="X36" s="16">
        <v>50</v>
      </c>
      <c r="Y36" s="17">
        <f t="shared" si="13"/>
        <v>8.8828627908155529</v>
      </c>
      <c r="Z36" s="14">
        <f t="shared" si="14"/>
        <v>-9.2925811411289652E-2</v>
      </c>
      <c r="AA36" s="14"/>
      <c r="AB36" s="14"/>
      <c r="AC36" s="14"/>
      <c r="AD36" s="14">
        <v>0</v>
      </c>
      <c r="AE36" s="14">
        <f>VLOOKUP(A:A,[1]TDSheet!$A:$AF,32,0)</f>
        <v>101.1948</v>
      </c>
      <c r="AF36" s="14">
        <f>VLOOKUP(A:A,[1]TDSheet!$A:$AG,33,0)</f>
        <v>89.417600000000007</v>
      </c>
      <c r="AG36" s="14">
        <f>VLOOKUP(A:A,[1]TDSheet!$A:$W,23,0)</f>
        <v>111.76479999999999</v>
      </c>
      <c r="AH36" s="14">
        <f>VLOOKUP(A:A,[3]TDSheet!$A:$D,4,0)</f>
        <v>9.68</v>
      </c>
      <c r="AI36" s="14">
        <f>VLOOKUP(A:A,[1]TDSheet!$A:$AI,35,0)</f>
        <v>0</v>
      </c>
      <c r="AJ36" s="14">
        <f t="shared" si="15"/>
        <v>50</v>
      </c>
      <c r="AK36" s="14">
        <f t="shared" si="16"/>
        <v>50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9">
        <v>1140.115</v>
      </c>
      <c r="D37" s="9">
        <v>6246.0829999999996</v>
      </c>
      <c r="E37" s="9">
        <v>5203.9719999999998</v>
      </c>
      <c r="F37" s="9">
        <v>378.68900000000002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5154.4880000000003</v>
      </c>
      <c r="K37" s="14">
        <f t="shared" si="11"/>
        <v>49.483999999999469</v>
      </c>
      <c r="L37" s="14">
        <f>VLOOKUP(A:A,[1]TDSheet!$A:$N,14,0)</f>
        <v>900</v>
      </c>
      <c r="M37" s="14">
        <f>VLOOKUP(A:A,[1]TDSheet!$A:$S,19,0)</f>
        <v>1200</v>
      </c>
      <c r="N37" s="14">
        <f>VLOOKUP(A:A,[1]TDSheet!$A:$U,21,0)</f>
        <v>1000</v>
      </c>
      <c r="O37" s="14">
        <f>VLOOKUP(A:A,[1]TDSheet!$A:$V,22,0)</f>
        <v>1300</v>
      </c>
      <c r="P37" s="14">
        <f>VLOOKUP(A:A,[1]TDSheet!$A:$X,24,0)</f>
        <v>200</v>
      </c>
      <c r="Q37" s="14"/>
      <c r="R37" s="14"/>
      <c r="S37" s="14"/>
      <c r="T37" s="14"/>
      <c r="U37" s="14"/>
      <c r="V37" s="14"/>
      <c r="W37" s="14">
        <f t="shared" si="12"/>
        <v>1040.7944</v>
      </c>
      <c r="X37" s="16">
        <v>1900</v>
      </c>
      <c r="Y37" s="17">
        <f t="shared" si="13"/>
        <v>6.6090757213912763</v>
      </c>
      <c r="Z37" s="14">
        <f t="shared" si="14"/>
        <v>0.36384611600523603</v>
      </c>
      <c r="AA37" s="14"/>
      <c r="AB37" s="14"/>
      <c r="AC37" s="14"/>
      <c r="AD37" s="14">
        <v>0</v>
      </c>
      <c r="AE37" s="14">
        <f>VLOOKUP(A:A,[1]TDSheet!$A:$AF,32,0)</f>
        <v>596.49720000000002</v>
      </c>
      <c r="AF37" s="14">
        <f>VLOOKUP(A:A,[1]TDSheet!$A:$AG,33,0)</f>
        <v>887.11879999999996</v>
      </c>
      <c r="AG37" s="14">
        <f>VLOOKUP(A:A,[1]TDSheet!$A:$W,23,0)</f>
        <v>919.14840000000004</v>
      </c>
      <c r="AH37" s="14">
        <f>VLOOKUP(A:A,[3]TDSheet!$A:$D,4,0)</f>
        <v>1185.954</v>
      </c>
      <c r="AI37" s="14" t="str">
        <f>VLOOKUP(A:A,[1]TDSheet!$A:$AI,35,0)</f>
        <v>апр яб</v>
      </c>
      <c r="AJ37" s="14">
        <f t="shared" si="15"/>
        <v>1900</v>
      </c>
      <c r="AK37" s="14">
        <f t="shared" si="16"/>
        <v>1900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9">
        <v>1504.4860000000001</v>
      </c>
      <c r="D38" s="9">
        <v>6128.0550000000003</v>
      </c>
      <c r="E38" s="9">
        <v>4570.7719999999999</v>
      </c>
      <c r="F38" s="9">
        <v>989.06399999999996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4529.3540000000003</v>
      </c>
      <c r="K38" s="14">
        <f t="shared" si="11"/>
        <v>41.417999999999665</v>
      </c>
      <c r="L38" s="14">
        <f>VLOOKUP(A:A,[1]TDSheet!$A:$N,14,0)</f>
        <v>1100</v>
      </c>
      <c r="M38" s="14">
        <f>VLOOKUP(A:A,[1]TDSheet!$A:$S,19,0)</f>
        <v>0</v>
      </c>
      <c r="N38" s="14">
        <f>VLOOKUP(A:A,[1]TDSheet!$A:$U,21,0)</f>
        <v>1100</v>
      </c>
      <c r="O38" s="14">
        <f>VLOOKUP(A:A,[1]TDSheet!$A:$V,22,0)</f>
        <v>1800</v>
      </c>
      <c r="P38" s="14">
        <f>VLOOKUP(A:A,[1]TDSheet!$A:$X,24,0)</f>
        <v>200</v>
      </c>
      <c r="Q38" s="14"/>
      <c r="R38" s="14"/>
      <c r="S38" s="14"/>
      <c r="T38" s="14"/>
      <c r="U38" s="14"/>
      <c r="V38" s="14"/>
      <c r="W38" s="14">
        <f t="shared" si="12"/>
        <v>914.15440000000001</v>
      </c>
      <c r="X38" s="16">
        <v>1100</v>
      </c>
      <c r="Y38" s="17">
        <f t="shared" si="13"/>
        <v>6.8796518399955193</v>
      </c>
      <c r="Z38" s="14">
        <f t="shared" si="14"/>
        <v>1.0819441442277147</v>
      </c>
      <c r="AA38" s="14"/>
      <c r="AB38" s="14"/>
      <c r="AC38" s="14"/>
      <c r="AD38" s="14">
        <v>0</v>
      </c>
      <c r="AE38" s="14">
        <f>VLOOKUP(A:A,[1]TDSheet!$A:$AF,32,0)</f>
        <v>775.02120000000002</v>
      </c>
      <c r="AF38" s="14">
        <f>VLOOKUP(A:A,[1]TDSheet!$A:$AG,33,0)</f>
        <v>900.46859999999992</v>
      </c>
      <c r="AG38" s="14">
        <f>VLOOKUP(A:A,[1]TDSheet!$A:$W,23,0)</f>
        <v>900.55340000000001</v>
      </c>
      <c r="AH38" s="14">
        <f>VLOOKUP(A:A,[3]TDSheet!$A:$D,4,0)</f>
        <v>979.48</v>
      </c>
      <c r="AI38" s="14" t="str">
        <f>VLOOKUP(A:A,[1]TDSheet!$A:$AI,35,0)</f>
        <v>апр яб</v>
      </c>
      <c r="AJ38" s="14">
        <f t="shared" si="15"/>
        <v>1100</v>
      </c>
      <c r="AK38" s="14">
        <f t="shared" si="16"/>
        <v>1100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9">
        <v>151.85599999999999</v>
      </c>
      <c r="D39" s="9">
        <v>362.05799999999999</v>
      </c>
      <c r="E39" s="9">
        <v>278.50200000000001</v>
      </c>
      <c r="F39" s="9">
        <v>123.559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264.58499999999998</v>
      </c>
      <c r="K39" s="14">
        <f t="shared" si="11"/>
        <v>13.91700000000003</v>
      </c>
      <c r="L39" s="14">
        <f>VLOOKUP(A:A,[1]TDSheet!$A:$N,14,0)</f>
        <v>50</v>
      </c>
      <c r="M39" s="14">
        <f>VLOOKUP(A:A,[1]TDSheet!$A:$S,19,0)</f>
        <v>0</v>
      </c>
      <c r="N39" s="14">
        <f>VLOOKUP(A:A,[1]TDSheet!$A:$U,21,0)</f>
        <v>40</v>
      </c>
      <c r="O39" s="14">
        <f>VLOOKUP(A:A,[1]TDSheet!$A:$V,22,0)</f>
        <v>0</v>
      </c>
      <c r="P39" s="14">
        <f>VLOOKUP(A:A,[1]TDSheet!$A:$X,24,0)</f>
        <v>110</v>
      </c>
      <c r="Q39" s="14"/>
      <c r="R39" s="14"/>
      <c r="S39" s="14"/>
      <c r="T39" s="14"/>
      <c r="U39" s="14"/>
      <c r="V39" s="14"/>
      <c r="W39" s="14">
        <f t="shared" si="12"/>
        <v>55.700400000000002</v>
      </c>
      <c r="X39" s="16">
        <v>50</v>
      </c>
      <c r="Y39" s="17">
        <f t="shared" si="13"/>
        <v>6.7065766134534037</v>
      </c>
      <c r="Z39" s="14">
        <f t="shared" si="14"/>
        <v>2.2182785042836315</v>
      </c>
      <c r="AA39" s="14"/>
      <c r="AB39" s="14"/>
      <c r="AC39" s="14"/>
      <c r="AD39" s="14">
        <v>0</v>
      </c>
      <c r="AE39" s="14">
        <f>VLOOKUP(A:A,[1]TDSheet!$A:$AF,32,0)</f>
        <v>58.131799999999998</v>
      </c>
      <c r="AF39" s="14">
        <f>VLOOKUP(A:A,[1]TDSheet!$A:$AG,33,0)</f>
        <v>60.6126</v>
      </c>
      <c r="AG39" s="14">
        <f>VLOOKUP(A:A,[1]TDSheet!$A:$W,23,0)</f>
        <v>56.42560000000001</v>
      </c>
      <c r="AH39" s="14">
        <f>VLOOKUP(A:A,[3]TDSheet!$A:$D,4,0)</f>
        <v>73.091999999999999</v>
      </c>
      <c r="AI39" s="14">
        <f>VLOOKUP(A:A,[1]TDSheet!$A:$AI,35,0)</f>
        <v>0</v>
      </c>
      <c r="AJ39" s="14">
        <f t="shared" si="15"/>
        <v>50</v>
      </c>
      <c r="AK39" s="14">
        <f t="shared" si="16"/>
        <v>50</v>
      </c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9">
        <v>12.19</v>
      </c>
      <c r="D40" s="9">
        <v>407.601</v>
      </c>
      <c r="E40" s="9">
        <v>257.88799999999998</v>
      </c>
      <c r="F40" s="9">
        <v>75.334000000000003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322.91199999999998</v>
      </c>
      <c r="K40" s="14">
        <f t="shared" si="11"/>
        <v>-65.024000000000001</v>
      </c>
      <c r="L40" s="14">
        <f>VLOOKUP(A:A,[1]TDSheet!$A:$N,14,0)</f>
        <v>90</v>
      </c>
      <c r="M40" s="14">
        <f>VLOOKUP(A:A,[1]TDSheet!$A:$S,19,0)</f>
        <v>0</v>
      </c>
      <c r="N40" s="14">
        <f>VLOOKUP(A:A,[1]TDSheet!$A:$U,21,0)</f>
        <v>70</v>
      </c>
      <c r="O40" s="14">
        <f>VLOOKUP(A:A,[1]TDSheet!$A:$V,22,0)</f>
        <v>0</v>
      </c>
      <c r="P40" s="14">
        <f>VLOOKUP(A:A,[1]TDSheet!$A:$X,24,0)</f>
        <v>120</v>
      </c>
      <c r="Q40" s="14"/>
      <c r="R40" s="14"/>
      <c r="S40" s="14"/>
      <c r="T40" s="14"/>
      <c r="U40" s="14"/>
      <c r="V40" s="14"/>
      <c r="W40" s="14">
        <f t="shared" si="12"/>
        <v>51.577599999999997</v>
      </c>
      <c r="X40" s="16"/>
      <c r="Y40" s="17">
        <f t="shared" si="13"/>
        <v>6.8893085370393354</v>
      </c>
      <c r="Z40" s="14">
        <f t="shared" si="14"/>
        <v>1.4605952971832734</v>
      </c>
      <c r="AA40" s="14"/>
      <c r="AB40" s="14"/>
      <c r="AC40" s="14"/>
      <c r="AD40" s="14">
        <v>0</v>
      </c>
      <c r="AE40" s="14">
        <f>VLOOKUP(A:A,[1]TDSheet!$A:$AF,32,0)</f>
        <v>63.531799999999997</v>
      </c>
      <c r="AF40" s="14">
        <f>VLOOKUP(A:A,[1]TDSheet!$A:$AG,33,0)</f>
        <v>48.940800000000003</v>
      </c>
      <c r="AG40" s="14">
        <f>VLOOKUP(A:A,[1]TDSheet!$A:$W,23,0)</f>
        <v>58.084799999999994</v>
      </c>
      <c r="AH40" s="14">
        <f>VLOOKUP(A:A,[3]TDSheet!$A:$D,4,0)</f>
        <v>84.465999999999994</v>
      </c>
      <c r="AI40" s="14">
        <f>VLOOKUP(A:A,[1]TDSheet!$A:$AI,35,0)</f>
        <v>0</v>
      </c>
      <c r="AJ40" s="14">
        <f t="shared" si="15"/>
        <v>0</v>
      </c>
      <c r="AK40" s="14">
        <f t="shared" si="16"/>
        <v>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9">
        <v>35.700000000000003</v>
      </c>
      <c r="D41" s="9">
        <v>40.552999999999997</v>
      </c>
      <c r="E41" s="9">
        <v>25.131</v>
      </c>
      <c r="F41" s="9">
        <v>42.402000000000001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23.707999999999998</v>
      </c>
      <c r="K41" s="14">
        <f t="shared" si="11"/>
        <v>1.4230000000000018</v>
      </c>
      <c r="L41" s="14">
        <f>VLOOKUP(A:A,[1]TDSheet!$A:$N,14,0)</f>
        <v>0</v>
      </c>
      <c r="M41" s="14">
        <f>VLOOKUP(A:A,[1]TDSheet!$A:$S,19,0)</f>
        <v>0</v>
      </c>
      <c r="N41" s="14">
        <f>VLOOKUP(A:A,[1]TDSheet!$A:$U,21,0)</f>
        <v>50</v>
      </c>
      <c r="O41" s="14">
        <f>VLOOKUP(A:A,[1]TDSheet!$A:$V,22,0)</f>
        <v>0</v>
      </c>
      <c r="P41" s="14">
        <f>VLOOKUP(A:A,[1]TDSheet!$A:$X,24,0)</f>
        <v>0</v>
      </c>
      <c r="Q41" s="14"/>
      <c r="R41" s="14"/>
      <c r="S41" s="14"/>
      <c r="T41" s="14"/>
      <c r="U41" s="14"/>
      <c r="V41" s="14"/>
      <c r="W41" s="14">
        <f t="shared" si="12"/>
        <v>5.0262000000000002</v>
      </c>
      <c r="X41" s="16"/>
      <c r="Y41" s="17">
        <f t="shared" si="13"/>
        <v>18.384067486371414</v>
      </c>
      <c r="Z41" s="14">
        <f t="shared" si="14"/>
        <v>8.4361943416497542</v>
      </c>
      <c r="AA41" s="14"/>
      <c r="AB41" s="14"/>
      <c r="AC41" s="14"/>
      <c r="AD41" s="14">
        <v>0</v>
      </c>
      <c r="AE41" s="14">
        <f>VLOOKUP(A:A,[1]TDSheet!$A:$AF,32,0)</f>
        <v>5.4</v>
      </c>
      <c r="AF41" s="14">
        <f>VLOOKUP(A:A,[1]TDSheet!$A:$AG,33,0)</f>
        <v>5.093</v>
      </c>
      <c r="AG41" s="14">
        <f>VLOOKUP(A:A,[1]TDSheet!$A:$W,23,0)</f>
        <v>4.4249999999999998</v>
      </c>
      <c r="AH41" s="14">
        <f>VLOOKUP(A:A,[3]TDSheet!$A:$D,4,0)</f>
        <v>4.5060000000000002</v>
      </c>
      <c r="AI41" s="14" t="e">
        <f>VLOOKUP(A:A,[1]TDSheet!$A:$AI,35,0)</f>
        <v>#N/A</v>
      </c>
      <c r="AJ41" s="14">
        <f t="shared" si="15"/>
        <v>0</v>
      </c>
      <c r="AK41" s="14">
        <f t="shared" si="16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9">
        <v>471.74700000000001</v>
      </c>
      <c r="D42" s="9">
        <v>465.86599999999999</v>
      </c>
      <c r="E42" s="9">
        <v>559.86300000000006</v>
      </c>
      <c r="F42" s="9">
        <v>163.98099999999999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547.12</v>
      </c>
      <c r="K42" s="14">
        <f t="shared" si="11"/>
        <v>12.743000000000052</v>
      </c>
      <c r="L42" s="14">
        <f>VLOOKUP(A:A,[1]TDSheet!$A:$N,14,0)</f>
        <v>200</v>
      </c>
      <c r="M42" s="14">
        <f>VLOOKUP(A:A,[1]TDSheet!$A:$S,19,0)</f>
        <v>0</v>
      </c>
      <c r="N42" s="14">
        <f>VLOOKUP(A:A,[1]TDSheet!$A:$U,21,0)</f>
        <v>100</v>
      </c>
      <c r="O42" s="14">
        <f>VLOOKUP(A:A,[1]TDSheet!$A:$V,22,0)</f>
        <v>0</v>
      </c>
      <c r="P42" s="14">
        <f>VLOOKUP(A:A,[1]TDSheet!$A:$X,24,0)</f>
        <v>220</v>
      </c>
      <c r="Q42" s="14"/>
      <c r="R42" s="14"/>
      <c r="S42" s="14"/>
      <c r="T42" s="14"/>
      <c r="U42" s="14"/>
      <c r="V42" s="14"/>
      <c r="W42" s="14">
        <f t="shared" si="12"/>
        <v>111.97260000000001</v>
      </c>
      <c r="X42" s="16">
        <v>100</v>
      </c>
      <c r="Y42" s="17">
        <f t="shared" si="13"/>
        <v>7.001543234684199</v>
      </c>
      <c r="Z42" s="14">
        <f t="shared" si="14"/>
        <v>1.4644743446164505</v>
      </c>
      <c r="AA42" s="14"/>
      <c r="AB42" s="14"/>
      <c r="AC42" s="14"/>
      <c r="AD42" s="14">
        <v>0</v>
      </c>
      <c r="AE42" s="14">
        <f>VLOOKUP(A:A,[1]TDSheet!$A:$AF,32,0)</f>
        <v>121.8416</v>
      </c>
      <c r="AF42" s="14">
        <f>VLOOKUP(A:A,[1]TDSheet!$A:$AG,33,0)</f>
        <v>114.7518</v>
      </c>
      <c r="AG42" s="14">
        <f>VLOOKUP(A:A,[1]TDSheet!$A:$W,23,0)</f>
        <v>115.52500000000001</v>
      </c>
      <c r="AH42" s="14">
        <f>VLOOKUP(A:A,[3]TDSheet!$A:$D,4,0)</f>
        <v>148.06200000000001</v>
      </c>
      <c r="AI42" s="14">
        <f>VLOOKUP(A:A,[1]TDSheet!$A:$AI,35,0)</f>
        <v>0</v>
      </c>
      <c r="AJ42" s="14">
        <f t="shared" si="15"/>
        <v>100</v>
      </c>
      <c r="AK42" s="14">
        <f t="shared" si="16"/>
        <v>100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9">
        <v>54.703000000000003</v>
      </c>
      <c r="D43" s="9">
        <v>146.69800000000001</v>
      </c>
      <c r="E43" s="9">
        <v>54.02</v>
      </c>
      <c r="F43" s="9">
        <v>30.056999999999999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4">
        <f>VLOOKUP(A:A,[2]TDSheet!$A:$F,6,0)</f>
        <v>53.3</v>
      </c>
      <c r="K43" s="14">
        <f t="shared" si="11"/>
        <v>0.72000000000000597</v>
      </c>
      <c r="L43" s="14">
        <f>VLOOKUP(A:A,[1]TDSheet!$A:$N,14,0)</f>
        <v>0</v>
      </c>
      <c r="M43" s="14">
        <f>VLOOKUP(A:A,[1]TDSheet!$A:$S,19,0)</f>
        <v>0</v>
      </c>
      <c r="N43" s="14">
        <f>VLOOKUP(A:A,[1]TDSheet!$A:$U,21,0)</f>
        <v>0</v>
      </c>
      <c r="O43" s="14">
        <f>VLOOKUP(A:A,[1]TDSheet!$A:$V,22,0)</f>
        <v>0</v>
      </c>
      <c r="P43" s="14">
        <f>VLOOKUP(A:A,[1]TDSheet!$A:$X,24,0)</f>
        <v>0</v>
      </c>
      <c r="Q43" s="14"/>
      <c r="R43" s="14"/>
      <c r="S43" s="14"/>
      <c r="T43" s="14"/>
      <c r="U43" s="14"/>
      <c r="V43" s="14"/>
      <c r="W43" s="14">
        <f t="shared" si="12"/>
        <v>10.804</v>
      </c>
      <c r="X43" s="16">
        <v>20</v>
      </c>
      <c r="Y43" s="17">
        <f t="shared" si="13"/>
        <v>4.6331914105886707</v>
      </c>
      <c r="Z43" s="14">
        <f t="shared" si="14"/>
        <v>2.7820251758607921</v>
      </c>
      <c r="AA43" s="14"/>
      <c r="AB43" s="14"/>
      <c r="AC43" s="14"/>
      <c r="AD43" s="14">
        <v>0</v>
      </c>
      <c r="AE43" s="14">
        <f>VLOOKUP(A:A,[1]TDSheet!$A:$AF,32,0)</f>
        <v>10.512</v>
      </c>
      <c r="AF43" s="14">
        <f>VLOOKUP(A:A,[1]TDSheet!$A:$AG,33,0)</f>
        <v>7.3</v>
      </c>
      <c r="AG43" s="14">
        <f>VLOOKUP(A:A,[1]TDSheet!$A:$W,23,0)</f>
        <v>1.8980000000000046</v>
      </c>
      <c r="AH43" s="14">
        <f>VLOOKUP(A:A,[3]TDSheet!$A:$D,4,0)</f>
        <v>8.0299999999999994</v>
      </c>
      <c r="AI43" s="14">
        <v>0</v>
      </c>
      <c r="AJ43" s="14">
        <f t="shared" si="15"/>
        <v>20</v>
      </c>
      <c r="AK43" s="14">
        <f t="shared" si="16"/>
        <v>20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9">
        <v>56.048000000000002</v>
      </c>
      <c r="D44" s="9">
        <v>248.375</v>
      </c>
      <c r="E44" s="9">
        <v>117.407</v>
      </c>
      <c r="F44" s="9">
        <v>17.649999999999999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151.11699999999999</v>
      </c>
      <c r="K44" s="14">
        <f t="shared" si="11"/>
        <v>-33.709999999999994</v>
      </c>
      <c r="L44" s="14">
        <f>VLOOKUP(A:A,[1]TDSheet!$A:$N,14,0)</f>
        <v>50</v>
      </c>
      <c r="M44" s="14">
        <f>VLOOKUP(A:A,[1]TDSheet!$A:$S,19,0)</f>
        <v>0</v>
      </c>
      <c r="N44" s="14">
        <f>VLOOKUP(A:A,[1]TDSheet!$A:$U,21,0)</f>
        <v>90</v>
      </c>
      <c r="O44" s="14">
        <f>VLOOKUP(A:A,[1]TDSheet!$A:$V,22,0)</f>
        <v>0</v>
      </c>
      <c r="P44" s="14">
        <f>VLOOKUP(A:A,[1]TDSheet!$A:$X,24,0)</f>
        <v>50</v>
      </c>
      <c r="Q44" s="14"/>
      <c r="R44" s="14"/>
      <c r="S44" s="14"/>
      <c r="T44" s="14"/>
      <c r="U44" s="14"/>
      <c r="V44" s="14"/>
      <c r="W44" s="14">
        <f t="shared" si="12"/>
        <v>23.481400000000001</v>
      </c>
      <c r="X44" s="16"/>
      <c r="Y44" s="17">
        <f t="shared" si="13"/>
        <v>8.8431694873389155</v>
      </c>
      <c r="Z44" s="14">
        <f t="shared" si="14"/>
        <v>0.75165875969916607</v>
      </c>
      <c r="AA44" s="14"/>
      <c r="AB44" s="14"/>
      <c r="AC44" s="14"/>
      <c r="AD44" s="14">
        <v>0</v>
      </c>
      <c r="AE44" s="14">
        <f>VLOOKUP(A:A,[1]TDSheet!$A:$AF,32,0)</f>
        <v>23.736000000000001</v>
      </c>
      <c r="AF44" s="14">
        <f>VLOOKUP(A:A,[1]TDSheet!$A:$AG,33,0)</f>
        <v>18.339199999999998</v>
      </c>
      <c r="AG44" s="14">
        <f>VLOOKUP(A:A,[1]TDSheet!$A:$W,23,0)</f>
        <v>30.717999999999996</v>
      </c>
      <c r="AH44" s="14">
        <f>VLOOKUP(A:A,[3]TDSheet!$A:$D,4,0)</f>
        <v>14.19</v>
      </c>
      <c r="AI44" s="14">
        <f>VLOOKUP(A:A,[1]TDSheet!$A:$AI,35,0)</f>
        <v>0</v>
      </c>
      <c r="AJ44" s="14">
        <f t="shared" si="15"/>
        <v>0</v>
      </c>
      <c r="AK44" s="14">
        <f t="shared" si="16"/>
        <v>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9">
        <v>52.237000000000002</v>
      </c>
      <c r="D45" s="9">
        <v>182.18199999999999</v>
      </c>
      <c r="E45" s="9">
        <v>148.68</v>
      </c>
      <c r="F45" s="9">
        <v>33.533999999999999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164.62899999999999</v>
      </c>
      <c r="K45" s="14">
        <f t="shared" si="11"/>
        <v>-15.948999999999984</v>
      </c>
      <c r="L45" s="14">
        <f>VLOOKUP(A:A,[1]TDSheet!$A:$N,14,0)</f>
        <v>40</v>
      </c>
      <c r="M45" s="14">
        <f>VLOOKUP(A:A,[1]TDSheet!$A:$S,19,0)</f>
        <v>0</v>
      </c>
      <c r="N45" s="14">
        <f>VLOOKUP(A:A,[1]TDSheet!$A:$U,21,0)</f>
        <v>60</v>
      </c>
      <c r="O45" s="14">
        <f>VLOOKUP(A:A,[1]TDSheet!$A:$V,22,0)</f>
        <v>0</v>
      </c>
      <c r="P45" s="14">
        <f>VLOOKUP(A:A,[1]TDSheet!$A:$X,24,0)</f>
        <v>40</v>
      </c>
      <c r="Q45" s="14"/>
      <c r="R45" s="14"/>
      <c r="S45" s="14"/>
      <c r="T45" s="14"/>
      <c r="U45" s="14"/>
      <c r="V45" s="14"/>
      <c r="W45" s="14">
        <f t="shared" si="12"/>
        <v>29.736000000000001</v>
      </c>
      <c r="X45" s="16">
        <v>20</v>
      </c>
      <c r="Y45" s="17">
        <f t="shared" si="13"/>
        <v>6.5084073177293513</v>
      </c>
      <c r="Z45" s="14">
        <f t="shared" si="14"/>
        <v>1.1277239709443099</v>
      </c>
      <c r="AA45" s="14"/>
      <c r="AB45" s="14"/>
      <c r="AC45" s="14"/>
      <c r="AD45" s="14">
        <v>0</v>
      </c>
      <c r="AE45" s="14">
        <f>VLOOKUP(A:A,[1]TDSheet!$A:$AF,32,0)</f>
        <v>28.727999999999998</v>
      </c>
      <c r="AF45" s="14">
        <f>VLOOKUP(A:A,[1]TDSheet!$A:$AG,33,0)</f>
        <v>30.744</v>
      </c>
      <c r="AG45" s="14">
        <f>VLOOKUP(A:A,[1]TDSheet!$A:$W,23,0)</f>
        <v>29.484000000000002</v>
      </c>
      <c r="AH45" s="14">
        <f>VLOOKUP(A:A,[3]TDSheet!$A:$D,4,0)</f>
        <v>25.2</v>
      </c>
      <c r="AI45" s="14">
        <f>VLOOKUP(A:A,[1]TDSheet!$A:$AI,35,0)</f>
        <v>0</v>
      </c>
      <c r="AJ45" s="14">
        <f t="shared" si="15"/>
        <v>20</v>
      </c>
      <c r="AK45" s="14">
        <f t="shared" si="16"/>
        <v>20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9">
        <v>519.83299999999997</v>
      </c>
      <c r="D46" s="9">
        <v>2197.6480000000001</v>
      </c>
      <c r="E46" s="9">
        <v>1316.2639999999999</v>
      </c>
      <c r="F46" s="9">
        <v>318.57100000000003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1330.3309999999999</v>
      </c>
      <c r="K46" s="14">
        <f t="shared" si="11"/>
        <v>-14.067000000000007</v>
      </c>
      <c r="L46" s="14">
        <f>VLOOKUP(A:A,[1]TDSheet!$A:$N,14,0)</f>
        <v>300</v>
      </c>
      <c r="M46" s="14">
        <f>VLOOKUP(A:A,[1]TDSheet!$A:$S,19,0)</f>
        <v>0</v>
      </c>
      <c r="N46" s="14">
        <f>VLOOKUP(A:A,[1]TDSheet!$A:$U,21,0)</f>
        <v>350</v>
      </c>
      <c r="O46" s="14">
        <f>VLOOKUP(A:A,[1]TDSheet!$A:$V,22,0)</f>
        <v>0</v>
      </c>
      <c r="P46" s="14">
        <f>VLOOKUP(A:A,[1]TDSheet!$A:$X,24,0)</f>
        <v>380</v>
      </c>
      <c r="Q46" s="14"/>
      <c r="R46" s="14"/>
      <c r="S46" s="14"/>
      <c r="T46" s="14"/>
      <c r="U46" s="14"/>
      <c r="V46" s="14"/>
      <c r="W46" s="14">
        <f t="shared" si="12"/>
        <v>263.25279999999998</v>
      </c>
      <c r="X46" s="16">
        <v>350</v>
      </c>
      <c r="Y46" s="17">
        <f t="shared" si="13"/>
        <v>6.45224286313384</v>
      </c>
      <c r="Z46" s="14">
        <f t="shared" si="14"/>
        <v>1.2101333774987391</v>
      </c>
      <c r="AA46" s="14"/>
      <c r="AB46" s="14"/>
      <c r="AC46" s="14"/>
      <c r="AD46" s="14">
        <v>0</v>
      </c>
      <c r="AE46" s="14">
        <f>VLOOKUP(A:A,[1]TDSheet!$A:$AF,32,0)</f>
        <v>263.07820000000004</v>
      </c>
      <c r="AF46" s="14">
        <f>VLOOKUP(A:A,[1]TDSheet!$A:$AG,33,0)</f>
        <v>290.38119999999998</v>
      </c>
      <c r="AG46" s="14">
        <f>VLOOKUP(A:A,[1]TDSheet!$A:$W,23,0)</f>
        <v>257.3664</v>
      </c>
      <c r="AH46" s="14">
        <f>VLOOKUP(A:A,[3]TDSheet!$A:$D,4,0)</f>
        <v>298.82</v>
      </c>
      <c r="AI46" s="14">
        <f>VLOOKUP(A:A,[1]TDSheet!$A:$AI,35,0)</f>
        <v>0</v>
      </c>
      <c r="AJ46" s="14">
        <f t="shared" si="15"/>
        <v>350</v>
      </c>
      <c r="AK46" s="14">
        <f t="shared" si="16"/>
        <v>350</v>
      </c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9">
        <v>1.246</v>
      </c>
      <c r="D47" s="9">
        <v>159.93899999999999</v>
      </c>
      <c r="E47" s="9">
        <v>132.667</v>
      </c>
      <c r="F47" s="9">
        <v>27.178000000000001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133.44200000000001</v>
      </c>
      <c r="K47" s="14">
        <f t="shared" si="11"/>
        <v>-0.77500000000000568</v>
      </c>
      <c r="L47" s="14">
        <f>VLOOKUP(A:A,[1]TDSheet!$A:$N,14,0)</f>
        <v>30</v>
      </c>
      <c r="M47" s="14">
        <f>VLOOKUP(A:A,[1]TDSheet!$A:$S,19,0)</f>
        <v>0</v>
      </c>
      <c r="N47" s="14">
        <f>VLOOKUP(A:A,[1]TDSheet!$A:$U,21,0)</f>
        <v>0</v>
      </c>
      <c r="O47" s="14">
        <f>VLOOKUP(A:A,[1]TDSheet!$A:$V,22,0)</f>
        <v>0</v>
      </c>
      <c r="P47" s="14">
        <f>VLOOKUP(A:A,[1]TDSheet!$A:$X,24,0)</f>
        <v>20</v>
      </c>
      <c r="Q47" s="14"/>
      <c r="R47" s="14"/>
      <c r="S47" s="14"/>
      <c r="T47" s="14"/>
      <c r="U47" s="14"/>
      <c r="V47" s="14"/>
      <c r="W47" s="14">
        <f t="shared" si="12"/>
        <v>26.5334</v>
      </c>
      <c r="X47" s="16">
        <v>100</v>
      </c>
      <c r="Y47" s="17">
        <f t="shared" si="13"/>
        <v>6.6775460363164916</v>
      </c>
      <c r="Z47" s="14">
        <f t="shared" si="14"/>
        <v>1.0242939088092744</v>
      </c>
      <c r="AA47" s="14"/>
      <c r="AB47" s="14"/>
      <c r="AC47" s="14"/>
      <c r="AD47" s="14">
        <v>0</v>
      </c>
      <c r="AE47" s="14">
        <f>VLOOKUP(A:A,[1]TDSheet!$A:$AF,32,0)</f>
        <v>15.276</v>
      </c>
      <c r="AF47" s="14">
        <f>VLOOKUP(A:A,[1]TDSheet!$A:$AG,33,0)</f>
        <v>19.295999999999999</v>
      </c>
      <c r="AG47" s="14">
        <f>VLOOKUP(A:A,[1]TDSheet!$A:$W,23,0)</f>
        <v>18.2254</v>
      </c>
      <c r="AH47" s="14">
        <f>VLOOKUP(A:A,[3]TDSheet!$A:$D,4,0)</f>
        <v>73.7</v>
      </c>
      <c r="AI47" s="14">
        <f>VLOOKUP(A:A,[1]TDSheet!$A:$AI,35,0)</f>
        <v>0</v>
      </c>
      <c r="AJ47" s="14">
        <f t="shared" si="15"/>
        <v>100</v>
      </c>
      <c r="AK47" s="14">
        <f t="shared" si="16"/>
        <v>100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9">
        <v>144.70599999999999</v>
      </c>
      <c r="D48" s="9">
        <v>104.97</v>
      </c>
      <c r="E48" s="9">
        <v>160.29</v>
      </c>
      <c r="F48" s="9">
        <v>39.771999999999998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4">
        <f>VLOOKUP(A:A,[2]TDSheet!$A:$F,6,0)</f>
        <v>165.79</v>
      </c>
      <c r="K48" s="14">
        <f t="shared" si="11"/>
        <v>-5.5</v>
      </c>
      <c r="L48" s="14">
        <f>VLOOKUP(A:A,[1]TDSheet!$A:$N,14,0)</f>
        <v>80</v>
      </c>
      <c r="M48" s="14">
        <f>VLOOKUP(A:A,[1]TDSheet!$A:$S,19,0)</f>
        <v>0</v>
      </c>
      <c r="N48" s="14">
        <f>VLOOKUP(A:A,[1]TDSheet!$A:$U,21,0)</f>
        <v>40</v>
      </c>
      <c r="O48" s="14">
        <f>VLOOKUP(A:A,[1]TDSheet!$A:$V,22,0)</f>
        <v>0</v>
      </c>
      <c r="P48" s="14">
        <f>VLOOKUP(A:A,[1]TDSheet!$A:$X,24,0)</f>
        <v>60</v>
      </c>
      <c r="Q48" s="14"/>
      <c r="R48" s="14"/>
      <c r="S48" s="14"/>
      <c r="T48" s="14"/>
      <c r="U48" s="14"/>
      <c r="V48" s="14"/>
      <c r="W48" s="14">
        <f t="shared" si="12"/>
        <v>32.058</v>
      </c>
      <c r="X48" s="16">
        <v>30</v>
      </c>
      <c r="Y48" s="17">
        <f t="shared" si="13"/>
        <v>7.7912533532971491</v>
      </c>
      <c r="Z48" s="14">
        <f t="shared" si="14"/>
        <v>1.2406263647139559</v>
      </c>
      <c r="AA48" s="14"/>
      <c r="AB48" s="14"/>
      <c r="AC48" s="14"/>
      <c r="AD48" s="14">
        <v>0</v>
      </c>
      <c r="AE48" s="14">
        <f>VLOOKUP(A:A,[1]TDSheet!$A:$AF,32,0)</f>
        <v>27.157999999999998</v>
      </c>
      <c r="AF48" s="14">
        <f>VLOOKUP(A:A,[1]TDSheet!$A:$AG,33,0)</f>
        <v>30.681999999999999</v>
      </c>
      <c r="AG48" s="14">
        <f>VLOOKUP(A:A,[1]TDSheet!$A:$W,23,0)</f>
        <v>33.427999999999997</v>
      </c>
      <c r="AH48" s="14">
        <f>VLOOKUP(A:A,[3]TDSheet!$A:$D,4,0)</f>
        <v>16.440000000000001</v>
      </c>
      <c r="AI48" s="14">
        <f>VLOOKUP(A:A,[1]TDSheet!$A:$AI,35,0)</f>
        <v>0</v>
      </c>
      <c r="AJ48" s="14">
        <f t="shared" si="15"/>
        <v>30</v>
      </c>
      <c r="AK48" s="14">
        <f t="shared" si="16"/>
        <v>30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9">
        <v>49.545000000000002</v>
      </c>
      <c r="D49" s="9">
        <v>145.822</v>
      </c>
      <c r="E49" s="9">
        <v>149.04</v>
      </c>
      <c r="F49" s="9">
        <v>28.137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145.988</v>
      </c>
      <c r="K49" s="14">
        <f t="shared" si="11"/>
        <v>3.0519999999999925</v>
      </c>
      <c r="L49" s="14">
        <f>VLOOKUP(A:A,[1]TDSheet!$A:$N,14,0)</f>
        <v>20</v>
      </c>
      <c r="M49" s="14">
        <f>VLOOKUP(A:A,[1]TDSheet!$A:$S,19,0)</f>
        <v>0</v>
      </c>
      <c r="N49" s="14">
        <f>VLOOKUP(A:A,[1]TDSheet!$A:$U,21,0)</f>
        <v>20</v>
      </c>
      <c r="O49" s="14">
        <f>VLOOKUP(A:A,[1]TDSheet!$A:$V,22,0)</f>
        <v>0</v>
      </c>
      <c r="P49" s="14">
        <f>VLOOKUP(A:A,[1]TDSheet!$A:$X,24,0)</f>
        <v>40</v>
      </c>
      <c r="Q49" s="14"/>
      <c r="R49" s="14"/>
      <c r="S49" s="14"/>
      <c r="T49" s="14"/>
      <c r="U49" s="14"/>
      <c r="V49" s="14"/>
      <c r="W49" s="14">
        <f t="shared" si="12"/>
        <v>29.808</v>
      </c>
      <c r="X49" s="16">
        <v>50</v>
      </c>
      <c r="Y49" s="17">
        <f t="shared" si="13"/>
        <v>5.3051865271068168</v>
      </c>
      <c r="Z49" s="14">
        <f t="shared" si="14"/>
        <v>0.94394122383252821</v>
      </c>
      <c r="AA49" s="14"/>
      <c r="AB49" s="14"/>
      <c r="AC49" s="14"/>
      <c r="AD49" s="14">
        <v>0</v>
      </c>
      <c r="AE49" s="14">
        <f>VLOOKUP(A:A,[1]TDSheet!$A:$AF,32,0)</f>
        <v>22.246400000000001</v>
      </c>
      <c r="AF49" s="14">
        <f>VLOOKUP(A:A,[1]TDSheet!$A:$AG,33,0)</f>
        <v>29.808</v>
      </c>
      <c r="AG49" s="14">
        <f>VLOOKUP(A:A,[1]TDSheet!$A:$W,23,0)</f>
        <v>23.736000000000001</v>
      </c>
      <c r="AH49" s="14">
        <f>VLOOKUP(A:A,[3]TDSheet!$A:$D,4,0)</f>
        <v>37.26</v>
      </c>
      <c r="AI49" s="14">
        <f>VLOOKUP(A:A,[1]TDSheet!$A:$AI,35,0)</f>
        <v>0</v>
      </c>
      <c r="AJ49" s="14">
        <f t="shared" si="15"/>
        <v>50</v>
      </c>
      <c r="AK49" s="14">
        <f t="shared" si="16"/>
        <v>50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9">
        <v>109.377</v>
      </c>
      <c r="D50" s="9">
        <v>429.76400000000001</v>
      </c>
      <c r="E50" s="9">
        <v>321.72500000000002</v>
      </c>
      <c r="F50" s="9">
        <v>101.71299999999999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319.37299999999999</v>
      </c>
      <c r="K50" s="14">
        <f t="shared" si="11"/>
        <v>2.3520000000000323</v>
      </c>
      <c r="L50" s="14">
        <f>VLOOKUP(A:A,[1]TDSheet!$A:$N,14,0)</f>
        <v>110</v>
      </c>
      <c r="M50" s="14">
        <f>VLOOKUP(A:A,[1]TDSheet!$A:$S,19,0)</f>
        <v>0</v>
      </c>
      <c r="N50" s="14">
        <f>VLOOKUP(A:A,[1]TDSheet!$A:$U,21,0)</f>
        <v>60</v>
      </c>
      <c r="O50" s="14">
        <f>VLOOKUP(A:A,[1]TDSheet!$A:$V,22,0)</f>
        <v>0</v>
      </c>
      <c r="P50" s="14">
        <f>VLOOKUP(A:A,[1]TDSheet!$A:$X,24,0)</f>
        <v>130</v>
      </c>
      <c r="Q50" s="14"/>
      <c r="R50" s="14"/>
      <c r="S50" s="14"/>
      <c r="T50" s="14"/>
      <c r="U50" s="14"/>
      <c r="V50" s="14"/>
      <c r="W50" s="14">
        <f t="shared" si="12"/>
        <v>64.344999999999999</v>
      </c>
      <c r="X50" s="16">
        <v>50</v>
      </c>
      <c r="Y50" s="17">
        <f t="shared" si="13"/>
        <v>7.0201725075763459</v>
      </c>
      <c r="Z50" s="14">
        <f t="shared" si="14"/>
        <v>1.5807444245862148</v>
      </c>
      <c r="AA50" s="14"/>
      <c r="AB50" s="14"/>
      <c r="AC50" s="14"/>
      <c r="AD50" s="14">
        <v>0</v>
      </c>
      <c r="AE50" s="14">
        <f>VLOOKUP(A:A,[1]TDSheet!$A:$AF,32,0)</f>
        <v>61.503999999999998</v>
      </c>
      <c r="AF50" s="14">
        <f>VLOOKUP(A:A,[1]TDSheet!$A:$AG,33,0)</f>
        <v>67.780999999999992</v>
      </c>
      <c r="AG50" s="14">
        <f>VLOOKUP(A:A,[1]TDSheet!$A:$W,23,0)</f>
        <v>67.63900000000001</v>
      </c>
      <c r="AH50" s="14">
        <f>VLOOKUP(A:A,[3]TDSheet!$A:$D,4,0)</f>
        <v>77.22</v>
      </c>
      <c r="AI50" s="14">
        <f>VLOOKUP(A:A,[1]TDSheet!$A:$AI,35,0)</f>
        <v>0</v>
      </c>
      <c r="AJ50" s="14">
        <f t="shared" si="15"/>
        <v>50</v>
      </c>
      <c r="AK50" s="14">
        <f t="shared" si="16"/>
        <v>50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9">
        <v>93.067999999999998</v>
      </c>
      <c r="D51" s="9">
        <v>445.49700000000001</v>
      </c>
      <c r="E51" s="9">
        <v>260.625</v>
      </c>
      <c r="F51" s="9">
        <v>82.463999999999999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292.47899999999998</v>
      </c>
      <c r="K51" s="14">
        <f t="shared" si="11"/>
        <v>-31.853999999999985</v>
      </c>
      <c r="L51" s="14">
        <f>VLOOKUP(A:A,[1]TDSheet!$A:$N,14,0)</f>
        <v>110</v>
      </c>
      <c r="M51" s="14">
        <f>VLOOKUP(A:A,[1]TDSheet!$A:$S,19,0)</f>
        <v>0</v>
      </c>
      <c r="N51" s="14">
        <f>VLOOKUP(A:A,[1]TDSheet!$A:$U,21,0)</f>
        <v>50</v>
      </c>
      <c r="O51" s="14">
        <f>VLOOKUP(A:A,[1]TDSheet!$A:$V,22,0)</f>
        <v>0</v>
      </c>
      <c r="P51" s="14">
        <f>VLOOKUP(A:A,[1]TDSheet!$A:$X,24,0)</f>
        <v>100</v>
      </c>
      <c r="Q51" s="14"/>
      <c r="R51" s="14"/>
      <c r="S51" s="14"/>
      <c r="T51" s="14"/>
      <c r="U51" s="14"/>
      <c r="V51" s="14"/>
      <c r="W51" s="14">
        <f t="shared" si="12"/>
        <v>52.125</v>
      </c>
      <c r="X51" s="16"/>
      <c r="Y51" s="17">
        <f t="shared" si="13"/>
        <v>6.5700527577937651</v>
      </c>
      <c r="Z51" s="14">
        <f t="shared" si="14"/>
        <v>1.5820431654676259</v>
      </c>
      <c r="AA51" s="14"/>
      <c r="AB51" s="14"/>
      <c r="AC51" s="14"/>
      <c r="AD51" s="14">
        <v>0</v>
      </c>
      <c r="AE51" s="14">
        <f>VLOOKUP(A:A,[1]TDSheet!$A:$AF,32,0)</f>
        <v>53.127800000000001</v>
      </c>
      <c r="AF51" s="14">
        <f>VLOOKUP(A:A,[1]TDSheet!$A:$AG,33,0)</f>
        <v>53.391999999999996</v>
      </c>
      <c r="AG51" s="14">
        <f>VLOOKUP(A:A,[1]TDSheet!$A:$W,23,0)</f>
        <v>56.100999999999999</v>
      </c>
      <c r="AH51" s="14">
        <f>VLOOKUP(A:A,[3]TDSheet!$A:$D,4,0)</f>
        <v>57.51</v>
      </c>
      <c r="AI51" s="14">
        <f>VLOOKUP(A:A,[1]TDSheet!$A:$AI,35,0)</f>
        <v>0</v>
      </c>
      <c r="AJ51" s="14">
        <f t="shared" si="15"/>
        <v>0</v>
      </c>
      <c r="AK51" s="14">
        <f t="shared" si="16"/>
        <v>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8</v>
      </c>
      <c r="C52" s="9">
        <v>41.319000000000003</v>
      </c>
      <c r="D52" s="9">
        <v>392.34399999999999</v>
      </c>
      <c r="E52" s="9">
        <v>206.626</v>
      </c>
      <c r="F52" s="9">
        <v>116.032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240.334</v>
      </c>
      <c r="K52" s="14">
        <f t="shared" si="11"/>
        <v>-33.707999999999998</v>
      </c>
      <c r="L52" s="14">
        <f>VLOOKUP(A:A,[1]TDSheet!$A:$N,14,0)</f>
        <v>80</v>
      </c>
      <c r="M52" s="14">
        <f>VLOOKUP(A:A,[1]TDSheet!$A:$S,19,0)</f>
        <v>0</v>
      </c>
      <c r="N52" s="14">
        <f>VLOOKUP(A:A,[1]TDSheet!$A:$U,21,0)</f>
        <v>50</v>
      </c>
      <c r="O52" s="14">
        <f>VLOOKUP(A:A,[1]TDSheet!$A:$V,22,0)</f>
        <v>0</v>
      </c>
      <c r="P52" s="14">
        <f>VLOOKUP(A:A,[1]TDSheet!$A:$X,24,0)</f>
        <v>70</v>
      </c>
      <c r="Q52" s="14"/>
      <c r="R52" s="14"/>
      <c r="S52" s="14"/>
      <c r="T52" s="14"/>
      <c r="U52" s="14"/>
      <c r="V52" s="14"/>
      <c r="W52" s="14">
        <f t="shared" si="12"/>
        <v>41.325200000000002</v>
      </c>
      <c r="X52" s="16"/>
      <c r="Y52" s="17">
        <f t="shared" si="13"/>
        <v>7.6474403027692537</v>
      </c>
      <c r="Z52" s="14">
        <f t="shared" si="14"/>
        <v>2.807778304763195</v>
      </c>
      <c r="AA52" s="14"/>
      <c r="AB52" s="14"/>
      <c r="AC52" s="14"/>
      <c r="AD52" s="14">
        <v>0</v>
      </c>
      <c r="AE52" s="14">
        <f>VLOOKUP(A:A,[1]TDSheet!$A:$AF,32,0)</f>
        <v>47.872199999999999</v>
      </c>
      <c r="AF52" s="14">
        <f>VLOOKUP(A:A,[1]TDSheet!$A:$AG,33,0)</f>
        <v>48.847999999999999</v>
      </c>
      <c r="AG52" s="14">
        <f>VLOOKUP(A:A,[1]TDSheet!$A:$W,23,0)</f>
        <v>51.262</v>
      </c>
      <c r="AH52" s="14">
        <f>VLOOKUP(A:A,[3]TDSheet!$A:$D,4,0)</f>
        <v>51.12</v>
      </c>
      <c r="AI52" s="14">
        <f>VLOOKUP(A:A,[1]TDSheet!$A:$AI,35,0)</f>
        <v>0</v>
      </c>
      <c r="AJ52" s="14">
        <f t="shared" si="15"/>
        <v>0</v>
      </c>
      <c r="AK52" s="14">
        <f t="shared" si="16"/>
        <v>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14</v>
      </c>
      <c r="C53" s="9">
        <v>731</v>
      </c>
      <c r="D53" s="9">
        <v>2336</v>
      </c>
      <c r="E53" s="18">
        <v>1977</v>
      </c>
      <c r="F53" s="19">
        <v>414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1457</v>
      </c>
      <c r="K53" s="14">
        <f t="shared" si="11"/>
        <v>520</v>
      </c>
      <c r="L53" s="14">
        <f>VLOOKUP(A:A,[1]TDSheet!$A:$N,14,0)</f>
        <v>600</v>
      </c>
      <c r="M53" s="14">
        <f>VLOOKUP(A:A,[1]TDSheet!$A:$S,19,0)</f>
        <v>0</v>
      </c>
      <c r="N53" s="14">
        <f>VLOOKUP(A:A,[1]TDSheet!$A:$U,21,0)</f>
        <v>600</v>
      </c>
      <c r="O53" s="14">
        <f>VLOOKUP(A:A,[1]TDSheet!$A:$V,22,0)</f>
        <v>0</v>
      </c>
      <c r="P53" s="14">
        <f>VLOOKUP(A:A,[1]TDSheet!$A:$X,24,0)</f>
        <v>800</v>
      </c>
      <c r="Q53" s="14"/>
      <c r="R53" s="14"/>
      <c r="S53" s="14"/>
      <c r="T53" s="14"/>
      <c r="U53" s="14"/>
      <c r="V53" s="14"/>
      <c r="W53" s="14">
        <f t="shared" si="12"/>
        <v>395.4</v>
      </c>
      <c r="X53" s="16"/>
      <c r="Y53" s="17">
        <f t="shared" si="13"/>
        <v>6.1052099140111284</v>
      </c>
      <c r="Z53" s="14">
        <f t="shared" si="14"/>
        <v>1.0470409711684372</v>
      </c>
      <c r="AA53" s="14"/>
      <c r="AB53" s="14"/>
      <c r="AC53" s="14"/>
      <c r="AD53" s="14">
        <v>0</v>
      </c>
      <c r="AE53" s="14">
        <f>VLOOKUP(A:A,[1]TDSheet!$A:$AF,32,0)</f>
        <v>340</v>
      </c>
      <c r="AF53" s="14">
        <f>VLOOKUP(A:A,[1]TDSheet!$A:$AG,33,0)</f>
        <v>387</v>
      </c>
      <c r="AG53" s="14">
        <f>VLOOKUP(A:A,[1]TDSheet!$A:$W,23,0)</f>
        <v>411.6</v>
      </c>
      <c r="AH53" s="14">
        <f>VLOOKUP(A:A,[3]TDSheet!$A:$D,4,0)</f>
        <v>348</v>
      </c>
      <c r="AI53" s="14">
        <f>VLOOKUP(A:A,[1]TDSheet!$A:$AI,35,0)</f>
        <v>0</v>
      </c>
      <c r="AJ53" s="14">
        <f t="shared" si="15"/>
        <v>0</v>
      </c>
      <c r="AK53" s="14">
        <f t="shared" si="16"/>
        <v>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14</v>
      </c>
      <c r="C54" s="9">
        <v>1745</v>
      </c>
      <c r="D54" s="9">
        <v>8316</v>
      </c>
      <c r="E54" s="18">
        <v>5885</v>
      </c>
      <c r="F54" s="19">
        <v>888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4">
        <f>VLOOKUP(A:A,[2]TDSheet!$A:$F,6,0)</f>
        <v>4440</v>
      </c>
      <c r="K54" s="14">
        <f t="shared" si="11"/>
        <v>1445</v>
      </c>
      <c r="L54" s="14">
        <f>VLOOKUP(A:A,[1]TDSheet!$A:$N,14,0)</f>
        <v>1600</v>
      </c>
      <c r="M54" s="14">
        <f>VLOOKUP(A:A,[1]TDSheet!$A:$S,19,0)</f>
        <v>0</v>
      </c>
      <c r="N54" s="14">
        <f>VLOOKUP(A:A,[1]TDSheet!$A:$U,21,0)</f>
        <v>1300</v>
      </c>
      <c r="O54" s="14">
        <f>VLOOKUP(A:A,[1]TDSheet!$A:$V,22,0)</f>
        <v>0</v>
      </c>
      <c r="P54" s="14">
        <f>VLOOKUP(A:A,[1]TDSheet!$A:$X,24,0)</f>
        <v>1900</v>
      </c>
      <c r="Q54" s="14"/>
      <c r="R54" s="14"/>
      <c r="S54" s="14"/>
      <c r="T54" s="14">
        <v>918</v>
      </c>
      <c r="U54" s="14"/>
      <c r="V54" s="14"/>
      <c r="W54" s="14">
        <f t="shared" si="12"/>
        <v>999.4</v>
      </c>
      <c r="X54" s="16">
        <v>500</v>
      </c>
      <c r="Y54" s="17">
        <f t="shared" si="13"/>
        <v>6.191715029017411</v>
      </c>
      <c r="Z54" s="14">
        <f t="shared" si="14"/>
        <v>0.88853311987192318</v>
      </c>
      <c r="AA54" s="14"/>
      <c r="AB54" s="14"/>
      <c r="AC54" s="14"/>
      <c r="AD54" s="14">
        <f>VLOOKUP(A:A,[4]TDSheet!$A:$D,4,0)</f>
        <v>888</v>
      </c>
      <c r="AE54" s="14">
        <f>VLOOKUP(A:A,[1]TDSheet!$A:$AF,32,0)</f>
        <v>937.8</v>
      </c>
      <c r="AF54" s="14">
        <f>VLOOKUP(A:A,[1]TDSheet!$A:$AG,33,0)</f>
        <v>941</v>
      </c>
      <c r="AG54" s="14">
        <f>VLOOKUP(A:A,[1]TDSheet!$A:$W,23,0)</f>
        <v>991</v>
      </c>
      <c r="AH54" s="14">
        <f>VLOOKUP(A:A,[3]TDSheet!$A:$D,4,0)</f>
        <v>764</v>
      </c>
      <c r="AI54" s="14">
        <f>VLOOKUP(A:A,[1]TDSheet!$A:$AI,35,0)</f>
        <v>0</v>
      </c>
      <c r="AJ54" s="14">
        <f t="shared" si="15"/>
        <v>1418</v>
      </c>
      <c r="AK54" s="14">
        <f t="shared" si="16"/>
        <v>567.20000000000005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14</v>
      </c>
      <c r="C55" s="9">
        <v>618</v>
      </c>
      <c r="D55" s="9">
        <v>6362</v>
      </c>
      <c r="E55" s="9">
        <v>5590</v>
      </c>
      <c r="F55" s="9">
        <v>847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4">
        <f>VLOOKUP(A:A,[2]TDSheet!$A:$F,6,0)</f>
        <v>5563</v>
      </c>
      <c r="K55" s="14">
        <f t="shared" si="11"/>
        <v>27</v>
      </c>
      <c r="L55" s="14">
        <f>VLOOKUP(A:A,[1]TDSheet!$A:$N,14,0)</f>
        <v>1000</v>
      </c>
      <c r="M55" s="14">
        <f>VLOOKUP(A:A,[1]TDSheet!$A:$S,19,0)</f>
        <v>0</v>
      </c>
      <c r="N55" s="14">
        <f>VLOOKUP(A:A,[1]TDSheet!$A:$U,21,0)</f>
        <v>900</v>
      </c>
      <c r="O55" s="14">
        <f>VLOOKUP(A:A,[1]TDSheet!$A:$V,22,0)</f>
        <v>0</v>
      </c>
      <c r="P55" s="14">
        <f>VLOOKUP(A:A,[1]TDSheet!$A:$X,24,0)</f>
        <v>1300</v>
      </c>
      <c r="Q55" s="14"/>
      <c r="R55" s="14"/>
      <c r="S55" s="14"/>
      <c r="T55" s="14">
        <v>1040</v>
      </c>
      <c r="U55" s="14"/>
      <c r="V55" s="14"/>
      <c r="W55" s="14">
        <f t="shared" si="12"/>
        <v>654</v>
      </c>
      <c r="X55" s="16"/>
      <c r="Y55" s="17">
        <f t="shared" si="13"/>
        <v>6.1880733944954125</v>
      </c>
      <c r="Z55" s="14">
        <f t="shared" si="14"/>
        <v>1.2951070336391437</v>
      </c>
      <c r="AA55" s="14"/>
      <c r="AB55" s="14"/>
      <c r="AC55" s="14"/>
      <c r="AD55" s="14">
        <f>VLOOKUP(A:A,[4]TDSheet!$A:$D,4,0)</f>
        <v>2320</v>
      </c>
      <c r="AE55" s="14">
        <f>VLOOKUP(A:A,[1]TDSheet!$A:$AF,32,0)</f>
        <v>704.4</v>
      </c>
      <c r="AF55" s="14">
        <f>VLOOKUP(A:A,[1]TDSheet!$A:$AG,33,0)</f>
        <v>678</v>
      </c>
      <c r="AG55" s="14">
        <f>VLOOKUP(A:A,[1]TDSheet!$A:$W,23,0)</f>
        <v>712</v>
      </c>
      <c r="AH55" s="14">
        <f>VLOOKUP(A:A,[3]TDSheet!$A:$D,4,0)</f>
        <v>737</v>
      </c>
      <c r="AI55" s="14" t="str">
        <f>VLOOKUP(A:A,[1]TDSheet!$A:$AI,35,0)</f>
        <v>продапр</v>
      </c>
      <c r="AJ55" s="14">
        <f t="shared" si="15"/>
        <v>1040</v>
      </c>
      <c r="AK55" s="14">
        <f t="shared" si="16"/>
        <v>468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9">
        <v>51.756</v>
      </c>
      <c r="D56" s="9">
        <v>760.73800000000006</v>
      </c>
      <c r="E56" s="9">
        <v>593.23199999999997</v>
      </c>
      <c r="F56" s="9">
        <v>92.468000000000004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693.27</v>
      </c>
      <c r="K56" s="14">
        <f t="shared" si="11"/>
        <v>-100.03800000000001</v>
      </c>
      <c r="L56" s="14">
        <f>VLOOKUP(A:A,[1]TDSheet!$A:$N,14,0)</f>
        <v>200</v>
      </c>
      <c r="M56" s="14">
        <f>VLOOKUP(A:A,[1]TDSheet!$A:$S,19,0)</f>
        <v>0</v>
      </c>
      <c r="N56" s="14">
        <f>VLOOKUP(A:A,[1]TDSheet!$A:$U,21,0)</f>
        <v>150</v>
      </c>
      <c r="O56" s="14">
        <f>VLOOKUP(A:A,[1]TDSheet!$A:$V,22,0)</f>
        <v>0</v>
      </c>
      <c r="P56" s="14">
        <f>VLOOKUP(A:A,[1]TDSheet!$A:$X,24,0)</f>
        <v>200</v>
      </c>
      <c r="Q56" s="14"/>
      <c r="R56" s="14"/>
      <c r="S56" s="14"/>
      <c r="T56" s="14"/>
      <c r="U56" s="14"/>
      <c r="V56" s="14"/>
      <c r="W56" s="14">
        <f t="shared" si="12"/>
        <v>118.6464</v>
      </c>
      <c r="X56" s="16">
        <v>150</v>
      </c>
      <c r="Y56" s="17">
        <f t="shared" si="13"/>
        <v>6.679241848045959</v>
      </c>
      <c r="Z56" s="14">
        <f t="shared" si="14"/>
        <v>0.77935782290908118</v>
      </c>
      <c r="AA56" s="14"/>
      <c r="AB56" s="14"/>
      <c r="AC56" s="14"/>
      <c r="AD56" s="14">
        <v>0</v>
      </c>
      <c r="AE56" s="14">
        <f>VLOOKUP(A:A,[1]TDSheet!$A:$AF,32,0)</f>
        <v>185.2</v>
      </c>
      <c r="AF56" s="14">
        <f>VLOOKUP(A:A,[1]TDSheet!$A:$AG,33,0)</f>
        <v>111.1058</v>
      </c>
      <c r="AG56" s="14">
        <f>VLOOKUP(A:A,[1]TDSheet!$A:$W,23,0)</f>
        <v>113.80100000000002</v>
      </c>
      <c r="AH56" s="14">
        <f>VLOOKUP(A:A,[3]TDSheet!$A:$D,4,0)</f>
        <v>133.65</v>
      </c>
      <c r="AI56" s="14" t="str">
        <f>VLOOKUP(A:A,[1]TDSheet!$A:$AI,35,0)</f>
        <v>дел на 2</v>
      </c>
      <c r="AJ56" s="14">
        <f t="shared" si="15"/>
        <v>150</v>
      </c>
      <c r="AK56" s="14">
        <f t="shared" si="16"/>
        <v>150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14</v>
      </c>
      <c r="C57" s="9">
        <v>714</v>
      </c>
      <c r="D57" s="9">
        <v>11</v>
      </c>
      <c r="E57" s="9">
        <v>592</v>
      </c>
      <c r="F57" s="9">
        <v>119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4">
        <f>VLOOKUP(A:A,[2]TDSheet!$A:$F,6,0)</f>
        <v>609</v>
      </c>
      <c r="K57" s="14">
        <f t="shared" si="11"/>
        <v>-17</v>
      </c>
      <c r="L57" s="14">
        <f>VLOOKUP(A:A,[1]TDSheet!$A:$N,14,0)</f>
        <v>700</v>
      </c>
      <c r="M57" s="14">
        <f>VLOOKUP(A:A,[1]TDSheet!$A:$S,19,0)</f>
        <v>0</v>
      </c>
      <c r="N57" s="14">
        <f>VLOOKUP(A:A,[1]TDSheet!$A:$U,21,0)</f>
        <v>0</v>
      </c>
      <c r="O57" s="14">
        <f>VLOOKUP(A:A,[1]TDSheet!$A:$V,22,0)</f>
        <v>0</v>
      </c>
      <c r="P57" s="14">
        <f>VLOOKUP(A:A,[1]TDSheet!$A:$X,24,0)</f>
        <v>0</v>
      </c>
      <c r="Q57" s="14"/>
      <c r="R57" s="14"/>
      <c r="S57" s="14"/>
      <c r="T57" s="14"/>
      <c r="U57" s="14"/>
      <c r="V57" s="14"/>
      <c r="W57" s="14">
        <f t="shared" si="12"/>
        <v>118.4</v>
      </c>
      <c r="X57" s="16"/>
      <c r="Y57" s="17">
        <f t="shared" si="13"/>
        <v>6.9172297297297298</v>
      </c>
      <c r="Z57" s="14">
        <f t="shared" si="14"/>
        <v>1.0050675675675675</v>
      </c>
      <c r="AA57" s="14"/>
      <c r="AB57" s="14"/>
      <c r="AC57" s="14"/>
      <c r="AD57" s="14">
        <v>0</v>
      </c>
      <c r="AE57" s="14">
        <f>VLOOKUP(A:A,[1]TDSheet!$A:$AF,32,0)</f>
        <v>89.4</v>
      </c>
      <c r="AF57" s="14">
        <f>VLOOKUP(A:A,[1]TDSheet!$A:$AG,33,0)</f>
        <v>91</v>
      </c>
      <c r="AG57" s="14">
        <f>VLOOKUP(A:A,[1]TDSheet!$A:$W,23,0)</f>
        <v>109.4</v>
      </c>
      <c r="AH57" s="14">
        <f>VLOOKUP(A:A,[3]TDSheet!$A:$D,4,0)</f>
        <v>127</v>
      </c>
      <c r="AI57" s="14">
        <f>VLOOKUP(A:A,[1]TDSheet!$A:$AI,35,0)</f>
        <v>0</v>
      </c>
      <c r="AJ57" s="14">
        <f t="shared" si="15"/>
        <v>0</v>
      </c>
      <c r="AK57" s="14">
        <f t="shared" si="16"/>
        <v>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14</v>
      </c>
      <c r="C58" s="9">
        <v>47</v>
      </c>
      <c r="D58" s="9">
        <v>90</v>
      </c>
      <c r="E58" s="9">
        <v>22</v>
      </c>
      <c r="F58" s="9">
        <v>45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25</v>
      </c>
      <c r="K58" s="14">
        <f t="shared" si="11"/>
        <v>-3</v>
      </c>
      <c r="L58" s="14">
        <f>VLOOKUP(A:A,[1]TDSheet!$A:$N,14,0)</f>
        <v>0</v>
      </c>
      <c r="M58" s="14">
        <f>VLOOKUP(A:A,[1]TDSheet!$A:$S,19,0)</f>
        <v>0</v>
      </c>
      <c r="N58" s="14">
        <f>VLOOKUP(A:A,[1]TDSheet!$A:$U,21,0)</f>
        <v>0</v>
      </c>
      <c r="O58" s="14">
        <f>VLOOKUP(A:A,[1]TDSheet!$A:$V,22,0)</f>
        <v>0</v>
      </c>
      <c r="P58" s="14">
        <f>VLOOKUP(A:A,[1]TDSheet!$A:$X,24,0)</f>
        <v>0</v>
      </c>
      <c r="Q58" s="14"/>
      <c r="R58" s="14"/>
      <c r="S58" s="14"/>
      <c r="T58" s="14"/>
      <c r="U58" s="14"/>
      <c r="V58" s="14"/>
      <c r="W58" s="14">
        <f t="shared" si="12"/>
        <v>4.4000000000000004</v>
      </c>
      <c r="X58" s="16"/>
      <c r="Y58" s="17">
        <f t="shared" si="13"/>
        <v>10.227272727272727</v>
      </c>
      <c r="Z58" s="14">
        <f t="shared" si="14"/>
        <v>10.227272727272727</v>
      </c>
      <c r="AA58" s="14"/>
      <c r="AB58" s="14"/>
      <c r="AC58" s="14"/>
      <c r="AD58" s="14">
        <v>0</v>
      </c>
      <c r="AE58" s="14">
        <f>VLOOKUP(A:A,[1]TDSheet!$A:$AF,32,0)</f>
        <v>5.2</v>
      </c>
      <c r="AF58" s="14">
        <f>VLOOKUP(A:A,[1]TDSheet!$A:$AG,33,0)</f>
        <v>9.6</v>
      </c>
      <c r="AG58" s="14">
        <f>VLOOKUP(A:A,[1]TDSheet!$A:$W,23,0)</f>
        <v>4.2</v>
      </c>
      <c r="AH58" s="14">
        <f>VLOOKUP(A:A,[3]TDSheet!$A:$D,4,0)</f>
        <v>9</v>
      </c>
      <c r="AI58" s="14" t="str">
        <f>VLOOKUP(A:A,[1]TDSheet!$A:$AI,35,0)</f>
        <v>увел</v>
      </c>
      <c r="AJ58" s="14">
        <f t="shared" si="15"/>
        <v>0</v>
      </c>
      <c r="AK58" s="14">
        <f t="shared" si="16"/>
        <v>0</v>
      </c>
      <c r="AL58" s="14"/>
      <c r="AM58" s="14"/>
    </row>
    <row r="59" spans="1:39" s="1" customFormat="1" ht="21.95" customHeight="1" outlineLevel="1" x14ac:dyDescent="0.2">
      <c r="A59" s="7" t="s">
        <v>62</v>
      </c>
      <c r="B59" s="7" t="s">
        <v>14</v>
      </c>
      <c r="C59" s="9">
        <v>375</v>
      </c>
      <c r="D59" s="9">
        <v>1370</v>
      </c>
      <c r="E59" s="9">
        <v>1075</v>
      </c>
      <c r="F59" s="9">
        <v>347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4">
        <f>VLOOKUP(A:A,[2]TDSheet!$A:$F,6,0)</f>
        <v>1170</v>
      </c>
      <c r="K59" s="14">
        <f t="shared" si="11"/>
        <v>-95</v>
      </c>
      <c r="L59" s="14">
        <f>VLOOKUP(A:A,[1]TDSheet!$A:$N,14,0)</f>
        <v>400</v>
      </c>
      <c r="M59" s="14">
        <f>VLOOKUP(A:A,[1]TDSheet!$A:$S,19,0)</f>
        <v>0</v>
      </c>
      <c r="N59" s="14">
        <f>VLOOKUP(A:A,[1]TDSheet!$A:$U,21,0)</f>
        <v>400</v>
      </c>
      <c r="O59" s="14">
        <f>VLOOKUP(A:A,[1]TDSheet!$A:$V,22,0)</f>
        <v>0</v>
      </c>
      <c r="P59" s="14">
        <f>VLOOKUP(A:A,[1]TDSheet!$A:$X,24,0)</f>
        <v>500</v>
      </c>
      <c r="Q59" s="14"/>
      <c r="R59" s="14"/>
      <c r="S59" s="14"/>
      <c r="T59" s="14"/>
      <c r="U59" s="14"/>
      <c r="V59" s="14"/>
      <c r="W59" s="14">
        <f t="shared" si="12"/>
        <v>215</v>
      </c>
      <c r="X59" s="16"/>
      <c r="Y59" s="17">
        <f t="shared" si="13"/>
        <v>7.6604651162790693</v>
      </c>
      <c r="Z59" s="14">
        <f t="shared" si="14"/>
        <v>1.613953488372093</v>
      </c>
      <c r="AA59" s="14"/>
      <c r="AB59" s="14"/>
      <c r="AC59" s="14"/>
      <c r="AD59" s="14">
        <v>0</v>
      </c>
      <c r="AE59" s="14">
        <f>VLOOKUP(A:A,[1]TDSheet!$A:$AF,32,0)</f>
        <v>212</v>
      </c>
      <c r="AF59" s="14">
        <f>VLOOKUP(A:A,[1]TDSheet!$A:$AG,33,0)</f>
        <v>245.2</v>
      </c>
      <c r="AG59" s="14">
        <f>VLOOKUP(A:A,[1]TDSheet!$A:$W,23,0)</f>
        <v>244.8</v>
      </c>
      <c r="AH59" s="14">
        <f>VLOOKUP(A:A,[3]TDSheet!$A:$D,4,0)</f>
        <v>245</v>
      </c>
      <c r="AI59" s="14">
        <f>VLOOKUP(A:A,[1]TDSheet!$A:$AI,35,0)</f>
        <v>0</v>
      </c>
      <c r="AJ59" s="14">
        <f t="shared" si="15"/>
        <v>0</v>
      </c>
      <c r="AK59" s="14">
        <f t="shared" si="16"/>
        <v>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8</v>
      </c>
      <c r="C60" s="9">
        <v>69.677999999999997</v>
      </c>
      <c r="D60" s="9">
        <v>221.506</v>
      </c>
      <c r="E60" s="9">
        <v>193.05</v>
      </c>
      <c r="F60" s="9">
        <v>95.274000000000001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223.76599999999999</v>
      </c>
      <c r="K60" s="14">
        <f t="shared" si="11"/>
        <v>-30.71599999999998</v>
      </c>
      <c r="L60" s="14">
        <f>VLOOKUP(A:A,[1]TDSheet!$A:$N,14,0)</f>
        <v>50</v>
      </c>
      <c r="M60" s="14">
        <f>VLOOKUP(A:A,[1]TDSheet!$A:$S,19,0)</f>
        <v>0</v>
      </c>
      <c r="N60" s="14">
        <f>VLOOKUP(A:A,[1]TDSheet!$A:$U,21,0)</f>
        <v>60</v>
      </c>
      <c r="O60" s="14">
        <f>VLOOKUP(A:A,[1]TDSheet!$A:$V,22,0)</f>
        <v>0</v>
      </c>
      <c r="P60" s="14">
        <f>VLOOKUP(A:A,[1]TDSheet!$A:$X,24,0)</f>
        <v>100</v>
      </c>
      <c r="Q60" s="14"/>
      <c r="R60" s="14"/>
      <c r="S60" s="14"/>
      <c r="T60" s="14"/>
      <c r="U60" s="14"/>
      <c r="V60" s="14"/>
      <c r="W60" s="14">
        <f t="shared" si="12"/>
        <v>38.61</v>
      </c>
      <c r="X60" s="16"/>
      <c r="Y60" s="17">
        <f t="shared" si="13"/>
        <v>7.9066045066045065</v>
      </c>
      <c r="Z60" s="14">
        <f t="shared" si="14"/>
        <v>2.4675990675990676</v>
      </c>
      <c r="AA60" s="14"/>
      <c r="AB60" s="14"/>
      <c r="AC60" s="14"/>
      <c r="AD60" s="14">
        <v>0</v>
      </c>
      <c r="AE60" s="14">
        <f>VLOOKUP(A:A,[1]TDSheet!$A:$AF,32,0)</f>
        <v>38.898000000000003</v>
      </c>
      <c r="AF60" s="14">
        <f>VLOOKUP(A:A,[1]TDSheet!$A:$AG,33,0)</f>
        <v>41.327000000000005</v>
      </c>
      <c r="AG60" s="14">
        <f>VLOOKUP(A:A,[1]TDSheet!$A:$W,23,0)</f>
        <v>45.188000000000002</v>
      </c>
      <c r="AH60" s="14">
        <f>VLOOKUP(A:A,[3]TDSheet!$A:$D,4,0)</f>
        <v>46.475000000000001</v>
      </c>
      <c r="AI60" s="14">
        <f>VLOOKUP(A:A,[1]TDSheet!$A:$AI,35,0)</f>
        <v>0</v>
      </c>
      <c r="AJ60" s="14">
        <f t="shared" si="15"/>
        <v>0</v>
      </c>
      <c r="AK60" s="14">
        <f t="shared" si="16"/>
        <v>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14</v>
      </c>
      <c r="C61" s="9">
        <v>643</v>
      </c>
      <c r="D61" s="9">
        <v>4012</v>
      </c>
      <c r="E61" s="9">
        <v>2954</v>
      </c>
      <c r="F61" s="9">
        <v>336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4">
        <f>VLOOKUP(A:A,[2]TDSheet!$A:$F,6,0)</f>
        <v>2986</v>
      </c>
      <c r="K61" s="14">
        <f t="shared" si="11"/>
        <v>-32</v>
      </c>
      <c r="L61" s="14">
        <f>VLOOKUP(A:A,[1]TDSheet!$A:$N,14,0)</f>
        <v>900</v>
      </c>
      <c r="M61" s="14">
        <f>VLOOKUP(A:A,[1]TDSheet!$A:$S,19,0)</f>
        <v>0</v>
      </c>
      <c r="N61" s="14">
        <f>VLOOKUP(A:A,[1]TDSheet!$A:$U,21,0)</f>
        <v>1000</v>
      </c>
      <c r="O61" s="14">
        <f>VLOOKUP(A:A,[1]TDSheet!$A:$V,22,0)</f>
        <v>0</v>
      </c>
      <c r="P61" s="14">
        <f>VLOOKUP(A:A,[1]TDSheet!$A:$X,24,0)</f>
        <v>1050</v>
      </c>
      <c r="Q61" s="14"/>
      <c r="R61" s="14"/>
      <c r="S61" s="14"/>
      <c r="T61" s="14"/>
      <c r="U61" s="14"/>
      <c r="V61" s="14"/>
      <c r="W61" s="14">
        <f t="shared" si="12"/>
        <v>590.79999999999995</v>
      </c>
      <c r="X61" s="16">
        <v>200</v>
      </c>
      <c r="Y61" s="17">
        <f t="shared" si="13"/>
        <v>5.9004739336492893</v>
      </c>
      <c r="Z61" s="14">
        <f t="shared" si="14"/>
        <v>0.56872037914691953</v>
      </c>
      <c r="AA61" s="14"/>
      <c r="AB61" s="14"/>
      <c r="AC61" s="14"/>
      <c r="AD61" s="14">
        <v>0</v>
      </c>
      <c r="AE61" s="14">
        <f>VLOOKUP(A:A,[1]TDSheet!$A:$AF,32,0)</f>
        <v>513.6</v>
      </c>
      <c r="AF61" s="14">
        <f>VLOOKUP(A:A,[1]TDSheet!$A:$AG,33,0)</f>
        <v>539.6</v>
      </c>
      <c r="AG61" s="14">
        <f>VLOOKUP(A:A,[1]TDSheet!$A:$W,23,0)</f>
        <v>581.79999999999995</v>
      </c>
      <c r="AH61" s="14">
        <f>VLOOKUP(A:A,[3]TDSheet!$A:$D,4,0)</f>
        <v>687</v>
      </c>
      <c r="AI61" s="14" t="e">
        <f>VLOOKUP(A:A,[1]TDSheet!$A:$AI,35,0)</f>
        <v>#N/A</v>
      </c>
      <c r="AJ61" s="14">
        <f t="shared" si="15"/>
        <v>200</v>
      </c>
      <c r="AK61" s="14">
        <f t="shared" si="16"/>
        <v>80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14</v>
      </c>
      <c r="C62" s="9">
        <v>1143</v>
      </c>
      <c r="D62" s="9">
        <v>4504</v>
      </c>
      <c r="E62" s="9">
        <v>3194</v>
      </c>
      <c r="F62" s="9">
        <v>484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4">
        <f>VLOOKUP(A:A,[2]TDSheet!$A:$F,6,0)</f>
        <v>3222</v>
      </c>
      <c r="K62" s="14">
        <f t="shared" si="11"/>
        <v>-28</v>
      </c>
      <c r="L62" s="14">
        <f>VLOOKUP(A:A,[1]TDSheet!$A:$N,14,0)</f>
        <v>1000</v>
      </c>
      <c r="M62" s="14">
        <f>VLOOKUP(A:A,[1]TDSheet!$A:$S,19,0)</f>
        <v>0</v>
      </c>
      <c r="N62" s="14">
        <f>VLOOKUP(A:A,[1]TDSheet!$A:$U,21,0)</f>
        <v>800</v>
      </c>
      <c r="O62" s="14">
        <f>VLOOKUP(A:A,[1]TDSheet!$A:$V,22,0)</f>
        <v>0</v>
      </c>
      <c r="P62" s="14">
        <f>VLOOKUP(A:A,[1]TDSheet!$A:$X,24,0)</f>
        <v>1200</v>
      </c>
      <c r="Q62" s="14"/>
      <c r="R62" s="14"/>
      <c r="S62" s="14"/>
      <c r="T62" s="14"/>
      <c r="U62" s="14"/>
      <c r="V62" s="14"/>
      <c r="W62" s="14">
        <f t="shared" si="12"/>
        <v>638.79999999999995</v>
      </c>
      <c r="X62" s="16">
        <v>300</v>
      </c>
      <c r="Y62" s="17">
        <f t="shared" si="13"/>
        <v>5.9236067626800253</v>
      </c>
      <c r="Z62" s="14">
        <f t="shared" si="14"/>
        <v>0.75767063243581723</v>
      </c>
      <c r="AA62" s="14"/>
      <c r="AB62" s="14"/>
      <c r="AC62" s="14"/>
      <c r="AD62" s="14">
        <v>0</v>
      </c>
      <c r="AE62" s="14">
        <f>VLOOKUP(A:A,[1]TDSheet!$A:$AF,32,0)</f>
        <v>677.4</v>
      </c>
      <c r="AF62" s="14">
        <f>VLOOKUP(A:A,[1]TDSheet!$A:$AG,33,0)</f>
        <v>654</v>
      </c>
      <c r="AG62" s="14">
        <f>VLOOKUP(A:A,[1]TDSheet!$A:$W,23,0)</f>
        <v>628.20000000000005</v>
      </c>
      <c r="AH62" s="14">
        <f>VLOOKUP(A:A,[3]TDSheet!$A:$D,4,0)</f>
        <v>789</v>
      </c>
      <c r="AI62" s="14" t="e">
        <f>VLOOKUP(A:A,[1]TDSheet!$A:$AI,35,0)</f>
        <v>#N/A</v>
      </c>
      <c r="AJ62" s="14">
        <f t="shared" si="15"/>
        <v>300</v>
      </c>
      <c r="AK62" s="14">
        <f t="shared" si="16"/>
        <v>120</v>
      </c>
      <c r="AL62" s="14"/>
      <c r="AM62" s="14"/>
    </row>
    <row r="63" spans="1:39" s="1" customFormat="1" ht="21.95" customHeight="1" outlineLevel="1" x14ac:dyDescent="0.2">
      <c r="A63" s="7" t="s">
        <v>66</v>
      </c>
      <c r="B63" s="7" t="s">
        <v>8</v>
      </c>
      <c r="C63" s="9">
        <v>38.621000000000002</v>
      </c>
      <c r="D63" s="9">
        <v>77.516999999999996</v>
      </c>
      <c r="E63" s="9">
        <v>62.204999999999998</v>
      </c>
      <c r="F63" s="9">
        <v>53.933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63.540999999999997</v>
      </c>
      <c r="K63" s="14">
        <f t="shared" si="11"/>
        <v>-1.3359999999999985</v>
      </c>
      <c r="L63" s="14">
        <f>VLOOKUP(A:A,[1]TDSheet!$A:$N,14,0)</f>
        <v>0</v>
      </c>
      <c r="M63" s="14">
        <f>VLOOKUP(A:A,[1]TDSheet!$A:$S,19,0)</f>
        <v>0</v>
      </c>
      <c r="N63" s="14">
        <f>VLOOKUP(A:A,[1]TDSheet!$A:$U,21,0)</f>
        <v>20</v>
      </c>
      <c r="O63" s="14">
        <f>VLOOKUP(A:A,[1]TDSheet!$A:$V,22,0)</f>
        <v>0</v>
      </c>
      <c r="P63" s="14">
        <f>VLOOKUP(A:A,[1]TDSheet!$A:$X,24,0)</f>
        <v>20</v>
      </c>
      <c r="Q63" s="14"/>
      <c r="R63" s="14"/>
      <c r="S63" s="14"/>
      <c r="T63" s="14"/>
      <c r="U63" s="14"/>
      <c r="V63" s="14"/>
      <c r="W63" s="14">
        <f t="shared" si="12"/>
        <v>12.440999999999999</v>
      </c>
      <c r="X63" s="16"/>
      <c r="Y63" s="17">
        <f t="shared" si="13"/>
        <v>7.5502773088979982</v>
      </c>
      <c r="Z63" s="14">
        <f t="shared" si="14"/>
        <v>4.3351016799292665</v>
      </c>
      <c r="AA63" s="14"/>
      <c r="AB63" s="14"/>
      <c r="AC63" s="14"/>
      <c r="AD63" s="14">
        <v>0</v>
      </c>
      <c r="AE63" s="14">
        <f>VLOOKUP(A:A,[1]TDSheet!$A:$AF,32,0)</f>
        <v>12.298</v>
      </c>
      <c r="AF63" s="14">
        <f>VLOOKUP(A:A,[1]TDSheet!$A:$AG,33,0)</f>
        <v>15.300999999999998</v>
      </c>
      <c r="AG63" s="14">
        <f>VLOOKUP(A:A,[1]TDSheet!$A:$W,23,0)</f>
        <v>12.727</v>
      </c>
      <c r="AH63" s="14">
        <f>VLOOKUP(A:A,[3]TDSheet!$A:$D,4,0)</f>
        <v>15.73</v>
      </c>
      <c r="AI63" s="14">
        <f>VLOOKUP(A:A,[1]TDSheet!$A:$AI,35,0)</f>
        <v>0</v>
      </c>
      <c r="AJ63" s="14">
        <f t="shared" si="15"/>
        <v>0</v>
      </c>
      <c r="AK63" s="14">
        <f t="shared" si="16"/>
        <v>0</v>
      </c>
      <c r="AL63" s="14"/>
      <c r="AM63" s="14"/>
    </row>
    <row r="64" spans="1:39" s="1" customFormat="1" ht="21.95" customHeight="1" outlineLevel="1" x14ac:dyDescent="0.2">
      <c r="A64" s="7" t="s">
        <v>67</v>
      </c>
      <c r="B64" s="7" t="s">
        <v>8</v>
      </c>
      <c r="C64" s="9">
        <v>244.33199999999999</v>
      </c>
      <c r="D64" s="9">
        <v>479.524</v>
      </c>
      <c r="E64" s="18">
        <v>453</v>
      </c>
      <c r="F64" s="19">
        <v>114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183.43</v>
      </c>
      <c r="K64" s="14">
        <f t="shared" si="11"/>
        <v>269.57</v>
      </c>
      <c r="L64" s="14">
        <f>VLOOKUP(A:A,[1]TDSheet!$A:$N,14,0)</f>
        <v>200</v>
      </c>
      <c r="M64" s="14">
        <f>VLOOKUP(A:A,[1]TDSheet!$A:$S,19,0)</f>
        <v>0</v>
      </c>
      <c r="N64" s="14">
        <f>VLOOKUP(A:A,[1]TDSheet!$A:$U,21,0)</f>
        <v>0</v>
      </c>
      <c r="O64" s="14">
        <f>VLOOKUP(A:A,[1]TDSheet!$A:$V,22,0)</f>
        <v>0</v>
      </c>
      <c r="P64" s="14">
        <f>VLOOKUP(A:A,[1]TDSheet!$A:$X,24,0)</f>
        <v>220</v>
      </c>
      <c r="Q64" s="14"/>
      <c r="R64" s="14"/>
      <c r="S64" s="14"/>
      <c r="T64" s="14"/>
      <c r="U64" s="14"/>
      <c r="V64" s="14"/>
      <c r="W64" s="14">
        <f t="shared" si="12"/>
        <v>90.6</v>
      </c>
      <c r="X64" s="16"/>
      <c r="Y64" s="17">
        <f t="shared" si="13"/>
        <v>5.8940397350993381</v>
      </c>
      <c r="Z64" s="14">
        <f t="shared" si="14"/>
        <v>1.2582781456953642</v>
      </c>
      <c r="AA64" s="14"/>
      <c r="AB64" s="14"/>
      <c r="AC64" s="14"/>
      <c r="AD64" s="14">
        <v>0</v>
      </c>
      <c r="AE64" s="14">
        <f>VLOOKUP(A:A,[1]TDSheet!$A:$AF,32,0)</f>
        <v>86.4</v>
      </c>
      <c r="AF64" s="14">
        <f>VLOOKUP(A:A,[1]TDSheet!$A:$AG,33,0)</f>
        <v>84.6126</v>
      </c>
      <c r="AG64" s="14">
        <f>VLOOKUP(A:A,[1]TDSheet!$A:$W,23,0)</f>
        <v>94.6</v>
      </c>
      <c r="AH64" s="14">
        <f>VLOOKUP(A:A,[3]TDSheet!$A:$D,4,0)</f>
        <v>14.3</v>
      </c>
      <c r="AI64" s="14">
        <f>VLOOKUP(A:A,[1]TDSheet!$A:$AI,35,0)</f>
        <v>0</v>
      </c>
      <c r="AJ64" s="14">
        <f t="shared" si="15"/>
        <v>0</v>
      </c>
      <c r="AK64" s="14">
        <f t="shared" si="16"/>
        <v>0</v>
      </c>
      <c r="AL64" s="14"/>
      <c r="AM64" s="14"/>
    </row>
    <row r="65" spans="1:39" s="1" customFormat="1" ht="21.95" customHeight="1" outlineLevel="1" x14ac:dyDescent="0.2">
      <c r="A65" s="7" t="s">
        <v>68</v>
      </c>
      <c r="B65" s="7" t="s">
        <v>14</v>
      </c>
      <c r="C65" s="9">
        <v>284</v>
      </c>
      <c r="D65" s="9">
        <v>1528</v>
      </c>
      <c r="E65" s="9">
        <v>1218</v>
      </c>
      <c r="F65" s="9">
        <v>261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1244</v>
      </c>
      <c r="K65" s="14">
        <f t="shared" si="11"/>
        <v>-26</v>
      </c>
      <c r="L65" s="14">
        <f>VLOOKUP(A:A,[1]TDSheet!$A:$N,14,0)</f>
        <v>500</v>
      </c>
      <c r="M65" s="14">
        <f>VLOOKUP(A:A,[1]TDSheet!$A:$S,19,0)</f>
        <v>0</v>
      </c>
      <c r="N65" s="14">
        <f>VLOOKUP(A:A,[1]TDSheet!$A:$U,21,0)</f>
        <v>950</v>
      </c>
      <c r="O65" s="14">
        <f>VLOOKUP(A:A,[1]TDSheet!$A:$V,22,0)</f>
        <v>0</v>
      </c>
      <c r="P65" s="14">
        <f>VLOOKUP(A:A,[1]TDSheet!$A:$X,24,0)</f>
        <v>0</v>
      </c>
      <c r="Q65" s="14"/>
      <c r="R65" s="14"/>
      <c r="S65" s="14"/>
      <c r="T65" s="14"/>
      <c r="U65" s="14"/>
      <c r="V65" s="14"/>
      <c r="W65" s="14">
        <f t="shared" si="12"/>
        <v>243.6</v>
      </c>
      <c r="X65" s="16"/>
      <c r="Y65" s="17">
        <f t="shared" si="13"/>
        <v>7.0238095238095237</v>
      </c>
      <c r="Z65" s="14">
        <f t="shared" si="14"/>
        <v>1.0714285714285714</v>
      </c>
      <c r="AA65" s="14"/>
      <c r="AB65" s="14"/>
      <c r="AC65" s="14"/>
      <c r="AD65" s="14">
        <v>0</v>
      </c>
      <c r="AE65" s="14">
        <f>VLOOKUP(A:A,[1]TDSheet!$A:$AF,32,0)</f>
        <v>229.4</v>
      </c>
      <c r="AF65" s="14">
        <f>VLOOKUP(A:A,[1]TDSheet!$A:$AG,33,0)</f>
        <v>264.39999999999998</v>
      </c>
      <c r="AG65" s="14">
        <f>VLOOKUP(A:A,[1]TDSheet!$A:$W,23,0)</f>
        <v>255.8</v>
      </c>
      <c r="AH65" s="14">
        <f>VLOOKUP(A:A,[3]TDSheet!$A:$D,4,0)</f>
        <v>264</v>
      </c>
      <c r="AI65" s="14">
        <f>VLOOKUP(A:A,[1]TDSheet!$A:$AI,35,0)</f>
        <v>0</v>
      </c>
      <c r="AJ65" s="14">
        <f t="shared" si="15"/>
        <v>0</v>
      </c>
      <c r="AK65" s="14">
        <f t="shared" si="16"/>
        <v>0</v>
      </c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14</v>
      </c>
      <c r="C66" s="9">
        <v>550</v>
      </c>
      <c r="D66" s="9">
        <v>1801</v>
      </c>
      <c r="E66" s="9">
        <v>1723</v>
      </c>
      <c r="F66" s="9">
        <v>268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1785</v>
      </c>
      <c r="K66" s="14">
        <f t="shared" si="11"/>
        <v>-62</v>
      </c>
      <c r="L66" s="14">
        <f>VLOOKUP(A:A,[1]TDSheet!$A:$N,14,0)</f>
        <v>600</v>
      </c>
      <c r="M66" s="14">
        <f>VLOOKUP(A:A,[1]TDSheet!$A:$S,19,0)</f>
        <v>0</v>
      </c>
      <c r="N66" s="14">
        <f>VLOOKUP(A:A,[1]TDSheet!$A:$U,21,0)</f>
        <v>460</v>
      </c>
      <c r="O66" s="14">
        <f>VLOOKUP(A:A,[1]TDSheet!$A:$V,22,0)</f>
        <v>0</v>
      </c>
      <c r="P66" s="14">
        <f>VLOOKUP(A:A,[1]TDSheet!$A:$X,24,0)</f>
        <v>650</v>
      </c>
      <c r="Q66" s="14"/>
      <c r="R66" s="14"/>
      <c r="S66" s="14"/>
      <c r="T66" s="14"/>
      <c r="U66" s="14"/>
      <c r="V66" s="14"/>
      <c r="W66" s="14">
        <f t="shared" si="12"/>
        <v>344.6</v>
      </c>
      <c r="X66" s="16">
        <v>100</v>
      </c>
      <c r="Y66" s="17">
        <f t="shared" si="13"/>
        <v>6.0301799187463718</v>
      </c>
      <c r="Z66" s="14">
        <f t="shared" si="14"/>
        <v>0.77771329077190943</v>
      </c>
      <c r="AA66" s="14"/>
      <c r="AB66" s="14"/>
      <c r="AC66" s="14"/>
      <c r="AD66" s="14">
        <v>0</v>
      </c>
      <c r="AE66" s="14">
        <f>VLOOKUP(A:A,[1]TDSheet!$A:$AF,32,0)</f>
        <v>286.8</v>
      </c>
      <c r="AF66" s="14">
        <f>VLOOKUP(A:A,[1]TDSheet!$A:$AG,33,0)</f>
        <v>348.6</v>
      </c>
      <c r="AG66" s="14">
        <f>VLOOKUP(A:A,[1]TDSheet!$A:$W,23,0)</f>
        <v>344.4</v>
      </c>
      <c r="AH66" s="14">
        <f>VLOOKUP(A:A,[3]TDSheet!$A:$D,4,0)</f>
        <v>421</v>
      </c>
      <c r="AI66" s="14">
        <f>VLOOKUP(A:A,[1]TDSheet!$A:$AI,35,0)</f>
        <v>0</v>
      </c>
      <c r="AJ66" s="14">
        <f t="shared" si="15"/>
        <v>100</v>
      </c>
      <c r="AK66" s="14">
        <f t="shared" si="16"/>
        <v>35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14</v>
      </c>
      <c r="C67" s="9">
        <v>63</v>
      </c>
      <c r="D67" s="9">
        <v>1385</v>
      </c>
      <c r="E67" s="9">
        <v>1025</v>
      </c>
      <c r="F67" s="9">
        <v>160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4">
        <f>VLOOKUP(A:A,[2]TDSheet!$A:$F,6,0)</f>
        <v>1068</v>
      </c>
      <c r="K67" s="14">
        <f t="shared" si="11"/>
        <v>-43</v>
      </c>
      <c r="L67" s="14">
        <f>VLOOKUP(A:A,[1]TDSheet!$A:$N,14,0)</f>
        <v>350</v>
      </c>
      <c r="M67" s="14">
        <f>VLOOKUP(A:A,[1]TDSheet!$A:$S,19,0)</f>
        <v>0</v>
      </c>
      <c r="N67" s="14">
        <f>VLOOKUP(A:A,[1]TDSheet!$A:$U,21,0)</f>
        <v>300</v>
      </c>
      <c r="O67" s="14">
        <f>VLOOKUP(A:A,[1]TDSheet!$A:$V,22,0)</f>
        <v>0</v>
      </c>
      <c r="P67" s="14">
        <f>VLOOKUP(A:A,[1]TDSheet!$A:$X,24,0)</f>
        <v>400</v>
      </c>
      <c r="Q67" s="14"/>
      <c r="R67" s="14"/>
      <c r="S67" s="14"/>
      <c r="T67" s="14"/>
      <c r="U67" s="14"/>
      <c r="V67" s="14"/>
      <c r="W67" s="14">
        <f t="shared" si="12"/>
        <v>205</v>
      </c>
      <c r="X67" s="16"/>
      <c r="Y67" s="17">
        <f t="shared" si="13"/>
        <v>5.9024390243902438</v>
      </c>
      <c r="Z67" s="14">
        <f t="shared" si="14"/>
        <v>0.78048780487804881</v>
      </c>
      <c r="AA67" s="14"/>
      <c r="AB67" s="14"/>
      <c r="AC67" s="14"/>
      <c r="AD67" s="14">
        <v>0</v>
      </c>
      <c r="AE67" s="14">
        <f>VLOOKUP(A:A,[1]TDSheet!$A:$AF,32,0)</f>
        <v>191.4</v>
      </c>
      <c r="AF67" s="14">
        <f>VLOOKUP(A:A,[1]TDSheet!$A:$AG,33,0)</f>
        <v>210.2</v>
      </c>
      <c r="AG67" s="14">
        <f>VLOOKUP(A:A,[1]TDSheet!$A:$W,23,0)</f>
        <v>205.8</v>
      </c>
      <c r="AH67" s="14">
        <f>VLOOKUP(A:A,[3]TDSheet!$A:$D,4,0)</f>
        <v>260</v>
      </c>
      <c r="AI67" s="14" t="str">
        <f>VLOOKUP(A:A,[1]TDSheet!$A:$AI,35,0)</f>
        <v>м-300</v>
      </c>
      <c r="AJ67" s="14">
        <f t="shared" si="15"/>
        <v>0</v>
      </c>
      <c r="AK67" s="14">
        <f t="shared" si="16"/>
        <v>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9">
        <v>107.646</v>
      </c>
      <c r="D68" s="9">
        <v>425.92899999999997</v>
      </c>
      <c r="E68" s="9">
        <v>247.22300000000001</v>
      </c>
      <c r="F68" s="9">
        <v>91.08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264.15499999999997</v>
      </c>
      <c r="K68" s="14">
        <f t="shared" si="11"/>
        <v>-16.93199999999996</v>
      </c>
      <c r="L68" s="14">
        <f>VLOOKUP(A:A,[1]TDSheet!$A:$N,14,0)</f>
        <v>30</v>
      </c>
      <c r="M68" s="14">
        <f>VLOOKUP(A:A,[1]TDSheet!$A:$S,19,0)</f>
        <v>0</v>
      </c>
      <c r="N68" s="14">
        <f>VLOOKUP(A:A,[1]TDSheet!$A:$U,21,0)</f>
        <v>50</v>
      </c>
      <c r="O68" s="14">
        <f>VLOOKUP(A:A,[1]TDSheet!$A:$V,22,0)</f>
        <v>0</v>
      </c>
      <c r="P68" s="14">
        <f>VLOOKUP(A:A,[1]TDSheet!$A:$X,24,0)</f>
        <v>90</v>
      </c>
      <c r="Q68" s="14"/>
      <c r="R68" s="14"/>
      <c r="S68" s="14"/>
      <c r="T68" s="14"/>
      <c r="U68" s="14"/>
      <c r="V68" s="14"/>
      <c r="W68" s="14">
        <f t="shared" si="12"/>
        <v>49.444600000000001</v>
      </c>
      <c r="X68" s="16">
        <v>60</v>
      </c>
      <c r="Y68" s="17">
        <f t="shared" si="13"/>
        <v>6.493732379268919</v>
      </c>
      <c r="Z68" s="14">
        <f t="shared" si="14"/>
        <v>1.8420616204802951</v>
      </c>
      <c r="AA68" s="14"/>
      <c r="AB68" s="14"/>
      <c r="AC68" s="14"/>
      <c r="AD68" s="14">
        <v>0</v>
      </c>
      <c r="AE68" s="14">
        <f>VLOOKUP(A:A,[1]TDSheet!$A:$AF,32,0)</f>
        <v>38.183399999999999</v>
      </c>
      <c r="AF68" s="14">
        <f>VLOOKUP(A:A,[1]TDSheet!$A:$AG,33,0)</f>
        <v>46.734200000000001</v>
      </c>
      <c r="AG68" s="14">
        <f>VLOOKUP(A:A,[1]TDSheet!$A:$W,23,0)</f>
        <v>45.661999999999999</v>
      </c>
      <c r="AH68" s="14">
        <f>VLOOKUP(A:A,[3]TDSheet!$A:$D,4,0)</f>
        <v>34.917999999999999</v>
      </c>
      <c r="AI68" s="14" t="e">
        <f>VLOOKUP(A:A,[1]TDSheet!$A:$AI,35,0)</f>
        <v>#N/A</v>
      </c>
      <c r="AJ68" s="14">
        <f t="shared" si="15"/>
        <v>60</v>
      </c>
      <c r="AK68" s="14">
        <f t="shared" si="16"/>
        <v>60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9">
        <v>322.03399999999999</v>
      </c>
      <c r="D69" s="9">
        <v>1400.4770000000001</v>
      </c>
      <c r="E69" s="9">
        <v>700.35500000000002</v>
      </c>
      <c r="F69" s="9">
        <v>207.465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709.01400000000001</v>
      </c>
      <c r="K69" s="14">
        <f t="shared" si="11"/>
        <v>-8.6589999999999918</v>
      </c>
      <c r="L69" s="14">
        <f>VLOOKUP(A:A,[1]TDSheet!$A:$N,14,0)</f>
        <v>100</v>
      </c>
      <c r="M69" s="14">
        <f>VLOOKUP(A:A,[1]TDSheet!$A:$S,19,0)</f>
        <v>0</v>
      </c>
      <c r="N69" s="14">
        <f>VLOOKUP(A:A,[1]TDSheet!$A:$U,21,0)</f>
        <v>150</v>
      </c>
      <c r="O69" s="14">
        <f>VLOOKUP(A:A,[1]TDSheet!$A:$V,22,0)</f>
        <v>0</v>
      </c>
      <c r="P69" s="14">
        <f>VLOOKUP(A:A,[1]TDSheet!$A:$X,24,0)</f>
        <v>250</v>
      </c>
      <c r="Q69" s="14"/>
      <c r="R69" s="14"/>
      <c r="S69" s="14"/>
      <c r="T69" s="14"/>
      <c r="U69" s="14"/>
      <c r="V69" s="14"/>
      <c r="W69" s="14">
        <f t="shared" si="12"/>
        <v>140.071</v>
      </c>
      <c r="X69" s="16">
        <v>150</v>
      </c>
      <c r="Y69" s="17">
        <f t="shared" si="13"/>
        <v>6.1216454512354455</v>
      </c>
      <c r="Z69" s="14">
        <f t="shared" si="14"/>
        <v>1.481141706705885</v>
      </c>
      <c r="AA69" s="14"/>
      <c r="AB69" s="14"/>
      <c r="AC69" s="14"/>
      <c r="AD69" s="14">
        <v>0</v>
      </c>
      <c r="AE69" s="14">
        <f>VLOOKUP(A:A,[1]TDSheet!$A:$AF,32,0)</f>
        <v>168.529</v>
      </c>
      <c r="AF69" s="14">
        <f>VLOOKUP(A:A,[1]TDSheet!$A:$AG,33,0)</f>
        <v>161.79500000000002</v>
      </c>
      <c r="AG69" s="14">
        <f>VLOOKUP(A:A,[1]TDSheet!$A:$W,23,0)</f>
        <v>131.90699999999998</v>
      </c>
      <c r="AH69" s="14">
        <f>VLOOKUP(A:A,[3]TDSheet!$A:$D,4,0)</f>
        <v>144.98500000000001</v>
      </c>
      <c r="AI69" s="14" t="str">
        <f>VLOOKUP(A:A,[1]TDSheet!$A:$AI,35,0)</f>
        <v>оконч</v>
      </c>
      <c r="AJ69" s="14">
        <f t="shared" si="15"/>
        <v>150</v>
      </c>
      <c r="AK69" s="14">
        <f t="shared" si="16"/>
        <v>150</v>
      </c>
      <c r="AL69" s="14"/>
      <c r="AM69" s="14"/>
    </row>
    <row r="70" spans="1:39" s="1" customFormat="1" ht="11.1" customHeight="1" outlineLevel="1" x14ac:dyDescent="0.2">
      <c r="A70" s="8" t="s">
        <v>73</v>
      </c>
      <c r="B70" s="7" t="s">
        <v>8</v>
      </c>
      <c r="C70" s="9">
        <v>73.06</v>
      </c>
      <c r="D70" s="9">
        <v>48.55</v>
      </c>
      <c r="E70" s="9">
        <v>82.1</v>
      </c>
      <c r="F70" s="9">
        <v>39.51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86.775999999999996</v>
      </c>
      <c r="K70" s="14">
        <f t="shared" si="11"/>
        <v>-4.6760000000000019</v>
      </c>
      <c r="L70" s="14">
        <f>VLOOKUP(A:A,[1]TDSheet!$A:$N,14,0)</f>
        <v>0</v>
      </c>
      <c r="M70" s="14">
        <f>VLOOKUP(A:A,[1]TDSheet!$A:$S,19,0)</f>
        <v>0</v>
      </c>
      <c r="N70" s="14">
        <f>VLOOKUP(A:A,[1]TDSheet!$A:$U,21,0)</f>
        <v>20</v>
      </c>
      <c r="O70" s="14">
        <f>VLOOKUP(A:A,[1]TDSheet!$A:$V,22,0)</f>
        <v>0</v>
      </c>
      <c r="P70" s="14">
        <f>VLOOKUP(A:A,[1]TDSheet!$A:$X,24,0)</f>
        <v>30</v>
      </c>
      <c r="Q70" s="14"/>
      <c r="R70" s="14"/>
      <c r="S70" s="14"/>
      <c r="T70" s="14"/>
      <c r="U70" s="14"/>
      <c r="V70" s="14"/>
      <c r="W70" s="14">
        <f t="shared" si="12"/>
        <v>16.419999999999998</v>
      </c>
      <c r="X70" s="16">
        <v>20</v>
      </c>
      <c r="Y70" s="17">
        <f t="shared" si="13"/>
        <v>6.6693057247259437</v>
      </c>
      <c r="Z70" s="14">
        <f t="shared" si="14"/>
        <v>2.4062119366626069</v>
      </c>
      <c r="AA70" s="14"/>
      <c r="AB70" s="14"/>
      <c r="AC70" s="14"/>
      <c r="AD70" s="14">
        <v>0</v>
      </c>
      <c r="AE70" s="14">
        <f>VLOOKUP(A:A,[1]TDSheet!$A:$AF,32,0)</f>
        <v>16.8</v>
      </c>
      <c r="AF70" s="14">
        <f>VLOOKUP(A:A,[1]TDSheet!$A:$AG,33,0)</f>
        <v>15.900399999999999</v>
      </c>
      <c r="AG70" s="14">
        <f>VLOOKUP(A:A,[1]TDSheet!$A:$W,23,0)</f>
        <v>14.62</v>
      </c>
      <c r="AH70" s="14">
        <f>VLOOKUP(A:A,[3]TDSheet!$A:$D,4,0)</f>
        <v>13.5</v>
      </c>
      <c r="AI70" s="14" t="str">
        <f>VLOOKUP(A:A,[1]TDSheet!$A:$AI,35,0)</f>
        <v>увел</v>
      </c>
      <c r="AJ70" s="14">
        <f t="shared" si="15"/>
        <v>20</v>
      </c>
      <c r="AK70" s="14">
        <f t="shared" si="16"/>
        <v>20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9">
        <v>179.589</v>
      </c>
      <c r="D71" s="9">
        <v>3569.3910000000001</v>
      </c>
      <c r="E71" s="9">
        <v>1985.6220000000001</v>
      </c>
      <c r="F71" s="9">
        <v>624.20600000000002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2023.1959999999999</v>
      </c>
      <c r="K71" s="14">
        <f t="shared" si="11"/>
        <v>-37.573999999999842</v>
      </c>
      <c r="L71" s="14">
        <f>VLOOKUP(A:A,[1]TDSheet!$A:$N,14,0)</f>
        <v>600</v>
      </c>
      <c r="M71" s="14">
        <f>VLOOKUP(A:A,[1]TDSheet!$A:$S,19,0)</f>
        <v>0</v>
      </c>
      <c r="N71" s="14">
        <f>VLOOKUP(A:A,[1]TDSheet!$A:$U,21,0)</f>
        <v>600</v>
      </c>
      <c r="O71" s="14">
        <f>VLOOKUP(A:A,[1]TDSheet!$A:$V,22,0)</f>
        <v>0</v>
      </c>
      <c r="P71" s="14">
        <f>VLOOKUP(A:A,[1]TDSheet!$A:$X,24,0)</f>
        <v>800</v>
      </c>
      <c r="Q71" s="14"/>
      <c r="R71" s="14"/>
      <c r="S71" s="14"/>
      <c r="T71" s="14"/>
      <c r="U71" s="14"/>
      <c r="V71" s="14"/>
      <c r="W71" s="14">
        <f t="shared" si="12"/>
        <v>397.12440000000004</v>
      </c>
      <c r="X71" s="16"/>
      <c r="Y71" s="17">
        <f t="shared" si="13"/>
        <v>6.6080200561839062</v>
      </c>
      <c r="Z71" s="14">
        <f t="shared" si="14"/>
        <v>1.5718147764277388</v>
      </c>
      <c r="AA71" s="14"/>
      <c r="AB71" s="14"/>
      <c r="AC71" s="14"/>
      <c r="AD71" s="14">
        <v>0</v>
      </c>
      <c r="AE71" s="14">
        <f>VLOOKUP(A:A,[1]TDSheet!$A:$AF,32,0)</f>
        <v>411.86</v>
      </c>
      <c r="AF71" s="14">
        <f>VLOOKUP(A:A,[1]TDSheet!$A:$AG,33,0)</f>
        <v>418.28959999999995</v>
      </c>
      <c r="AG71" s="14">
        <f>VLOOKUP(A:A,[1]TDSheet!$A:$W,23,0)</f>
        <v>450.98400000000004</v>
      </c>
      <c r="AH71" s="14">
        <f>VLOOKUP(A:A,[3]TDSheet!$A:$D,4,0)</f>
        <v>414.5</v>
      </c>
      <c r="AI71" s="14" t="str">
        <f>VLOOKUP(A:A,[1]TDSheet!$A:$AI,35,0)</f>
        <v>апр яб</v>
      </c>
      <c r="AJ71" s="14">
        <f t="shared" si="15"/>
        <v>0</v>
      </c>
      <c r="AK71" s="14">
        <f t="shared" si="16"/>
        <v>0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14</v>
      </c>
      <c r="C72" s="9">
        <v>1766</v>
      </c>
      <c r="D72" s="9">
        <v>2997</v>
      </c>
      <c r="E72" s="9">
        <v>3580</v>
      </c>
      <c r="F72" s="9">
        <v>358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3560</v>
      </c>
      <c r="K72" s="14">
        <f t="shared" ref="K72:K118" si="17">E72-J72</f>
        <v>20</v>
      </c>
      <c r="L72" s="14">
        <f>VLOOKUP(A:A,[1]TDSheet!$A:$N,14,0)</f>
        <v>800</v>
      </c>
      <c r="M72" s="14">
        <f>VLOOKUP(A:A,[1]TDSheet!$A:$S,19,0)</f>
        <v>0</v>
      </c>
      <c r="N72" s="14">
        <f>VLOOKUP(A:A,[1]TDSheet!$A:$U,21,0)</f>
        <v>1800</v>
      </c>
      <c r="O72" s="14">
        <f>VLOOKUP(A:A,[1]TDSheet!$A:$V,22,0)</f>
        <v>0</v>
      </c>
      <c r="P72" s="14">
        <f>VLOOKUP(A:A,[1]TDSheet!$A:$X,24,0)</f>
        <v>1300</v>
      </c>
      <c r="Q72" s="14"/>
      <c r="R72" s="14"/>
      <c r="S72" s="14"/>
      <c r="T72" s="14">
        <v>620</v>
      </c>
      <c r="U72" s="14"/>
      <c r="V72" s="14"/>
      <c r="W72" s="14">
        <f t="shared" ref="W72:W118" si="18">(E72-AD72)/5</f>
        <v>716</v>
      </c>
      <c r="X72" s="16"/>
      <c r="Y72" s="17">
        <f t="shared" ref="Y72:Y118" si="19">(F72+L72+M72+N72+O72+P72+X72)/W72</f>
        <v>5.9469273743016764</v>
      </c>
      <c r="Z72" s="14">
        <f t="shared" ref="Z72:Z118" si="20">F72/W72</f>
        <v>0.5</v>
      </c>
      <c r="AA72" s="14"/>
      <c r="AB72" s="14"/>
      <c r="AC72" s="14"/>
      <c r="AD72" s="14">
        <v>0</v>
      </c>
      <c r="AE72" s="14">
        <f>VLOOKUP(A:A,[1]TDSheet!$A:$AF,32,0)</f>
        <v>626.20000000000005</v>
      </c>
      <c r="AF72" s="14">
        <f>VLOOKUP(A:A,[1]TDSheet!$A:$AG,33,0)</f>
        <v>726.2</v>
      </c>
      <c r="AG72" s="14">
        <f>VLOOKUP(A:A,[1]TDSheet!$A:$W,23,0)</f>
        <v>722.6</v>
      </c>
      <c r="AH72" s="14">
        <f>VLOOKUP(A:A,[3]TDSheet!$A:$D,4,0)</f>
        <v>743</v>
      </c>
      <c r="AI72" s="14" t="str">
        <f>VLOOKUP(A:A,[1]TDSheet!$A:$AI,35,0)</f>
        <v>оконч</v>
      </c>
      <c r="AJ72" s="14">
        <f t="shared" ref="AJ72:AJ118" si="21">X72+T72</f>
        <v>620</v>
      </c>
      <c r="AK72" s="14">
        <f t="shared" ref="AK72:AK118" si="22">AJ72*H72</f>
        <v>279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14</v>
      </c>
      <c r="C73" s="9">
        <v>1793</v>
      </c>
      <c r="D73" s="9">
        <v>7239</v>
      </c>
      <c r="E73" s="9">
        <v>4305</v>
      </c>
      <c r="F73" s="9">
        <v>696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4298</v>
      </c>
      <c r="K73" s="14">
        <f t="shared" si="17"/>
        <v>7</v>
      </c>
      <c r="L73" s="14">
        <f>VLOOKUP(A:A,[1]TDSheet!$A:$N,14,0)</f>
        <v>800</v>
      </c>
      <c r="M73" s="14">
        <f>VLOOKUP(A:A,[1]TDSheet!$A:$S,19,0)</f>
        <v>0</v>
      </c>
      <c r="N73" s="14">
        <f>VLOOKUP(A:A,[1]TDSheet!$A:$U,21,0)</f>
        <v>500</v>
      </c>
      <c r="O73" s="14">
        <f>VLOOKUP(A:A,[1]TDSheet!$A:$V,22,0)</f>
        <v>0</v>
      </c>
      <c r="P73" s="14">
        <f>VLOOKUP(A:A,[1]TDSheet!$A:$X,24,0)</f>
        <v>1000</v>
      </c>
      <c r="Q73" s="14"/>
      <c r="R73" s="14"/>
      <c r="S73" s="14"/>
      <c r="T73" s="14">
        <v>980</v>
      </c>
      <c r="U73" s="14"/>
      <c r="V73" s="14"/>
      <c r="W73" s="14">
        <f t="shared" si="18"/>
        <v>781</v>
      </c>
      <c r="X73" s="16">
        <v>1600</v>
      </c>
      <c r="Y73" s="17">
        <f t="shared" si="19"/>
        <v>5.8847631241997442</v>
      </c>
      <c r="Z73" s="14">
        <f t="shared" si="20"/>
        <v>0.89116517285531371</v>
      </c>
      <c r="AA73" s="14"/>
      <c r="AB73" s="14"/>
      <c r="AC73" s="14"/>
      <c r="AD73" s="14">
        <f>VLOOKUP(A:A,[4]TDSheet!$A:$D,4,0)</f>
        <v>400</v>
      </c>
      <c r="AE73" s="14">
        <f>VLOOKUP(A:A,[1]TDSheet!$A:$AF,32,0)</f>
        <v>598.20000000000005</v>
      </c>
      <c r="AF73" s="14">
        <f>VLOOKUP(A:A,[1]TDSheet!$A:$AG,33,0)</f>
        <v>655.6</v>
      </c>
      <c r="AG73" s="14">
        <f>VLOOKUP(A:A,[1]TDSheet!$A:$W,23,0)</f>
        <v>622</v>
      </c>
      <c r="AH73" s="14">
        <f>VLOOKUP(A:A,[3]TDSheet!$A:$D,4,0)</f>
        <v>1018</v>
      </c>
      <c r="AI73" s="14" t="str">
        <f>VLOOKUP(A:A,[1]TDSheet!$A:$AI,35,0)</f>
        <v>апр яб</v>
      </c>
      <c r="AJ73" s="14">
        <f t="shared" si="21"/>
        <v>2580</v>
      </c>
      <c r="AK73" s="14">
        <f t="shared" si="22"/>
        <v>1161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14</v>
      </c>
      <c r="C74" s="9">
        <v>121</v>
      </c>
      <c r="D74" s="9">
        <v>867</v>
      </c>
      <c r="E74" s="9">
        <v>744</v>
      </c>
      <c r="F74" s="9">
        <v>87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1119</v>
      </c>
      <c r="K74" s="14">
        <f t="shared" si="17"/>
        <v>-375</v>
      </c>
      <c r="L74" s="14">
        <f>VLOOKUP(A:A,[1]TDSheet!$A:$N,14,0)</f>
        <v>400</v>
      </c>
      <c r="M74" s="14">
        <f>VLOOKUP(A:A,[1]TDSheet!$A:$S,19,0)</f>
        <v>0</v>
      </c>
      <c r="N74" s="14">
        <f>VLOOKUP(A:A,[1]TDSheet!$A:$U,21,0)</f>
        <v>450</v>
      </c>
      <c r="O74" s="14">
        <f>VLOOKUP(A:A,[1]TDSheet!$A:$V,22,0)</f>
        <v>0</v>
      </c>
      <c r="P74" s="14">
        <f>VLOOKUP(A:A,[1]TDSheet!$A:$X,24,0)</f>
        <v>400</v>
      </c>
      <c r="Q74" s="14"/>
      <c r="R74" s="14"/>
      <c r="S74" s="14"/>
      <c r="T74" s="14"/>
      <c r="U74" s="14"/>
      <c r="V74" s="14"/>
      <c r="W74" s="14">
        <f t="shared" si="18"/>
        <v>148.80000000000001</v>
      </c>
      <c r="X74" s="16">
        <v>150</v>
      </c>
      <c r="Y74" s="17">
        <f t="shared" si="19"/>
        <v>9.9932795698924721</v>
      </c>
      <c r="Z74" s="14">
        <f t="shared" si="20"/>
        <v>0.58467741935483863</v>
      </c>
      <c r="AA74" s="14"/>
      <c r="AB74" s="14"/>
      <c r="AC74" s="14"/>
      <c r="AD74" s="14">
        <v>0</v>
      </c>
      <c r="AE74" s="14">
        <f>VLOOKUP(A:A,[1]TDSheet!$A:$AF,32,0)</f>
        <v>194.4</v>
      </c>
      <c r="AF74" s="14">
        <f>VLOOKUP(A:A,[1]TDSheet!$A:$AG,33,0)</f>
        <v>136.80000000000001</v>
      </c>
      <c r="AG74" s="14">
        <f>VLOOKUP(A:A,[1]TDSheet!$A:$W,23,0)</f>
        <v>194.8</v>
      </c>
      <c r="AH74" s="14">
        <f>VLOOKUP(A:A,[3]TDSheet!$A:$D,4,0)</f>
        <v>216</v>
      </c>
      <c r="AI74" s="14" t="str">
        <f>VLOOKUP(A:A,[1]TDSheet!$A:$AI,35,0)</f>
        <v>оконч</v>
      </c>
      <c r="AJ74" s="14">
        <f t="shared" si="21"/>
        <v>150</v>
      </c>
      <c r="AK74" s="14">
        <f t="shared" si="22"/>
        <v>67.5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14</v>
      </c>
      <c r="C75" s="9">
        <v>105</v>
      </c>
      <c r="D75" s="9">
        <v>537</v>
      </c>
      <c r="E75" s="9">
        <v>301</v>
      </c>
      <c r="F75" s="9">
        <v>102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574</v>
      </c>
      <c r="K75" s="14">
        <f t="shared" si="17"/>
        <v>-273</v>
      </c>
      <c r="L75" s="14">
        <f>VLOOKUP(A:A,[1]TDSheet!$A:$N,14,0)</f>
        <v>160</v>
      </c>
      <c r="M75" s="14">
        <f>VLOOKUP(A:A,[1]TDSheet!$A:$S,19,0)</f>
        <v>0</v>
      </c>
      <c r="N75" s="14">
        <f>VLOOKUP(A:A,[1]TDSheet!$A:$U,21,0)</f>
        <v>150</v>
      </c>
      <c r="O75" s="14">
        <f>VLOOKUP(A:A,[1]TDSheet!$A:$V,22,0)</f>
        <v>0</v>
      </c>
      <c r="P75" s="14">
        <f>VLOOKUP(A:A,[1]TDSheet!$A:$X,24,0)</f>
        <v>180</v>
      </c>
      <c r="Q75" s="14"/>
      <c r="R75" s="14"/>
      <c r="S75" s="14"/>
      <c r="T75" s="14"/>
      <c r="U75" s="14"/>
      <c r="V75" s="14"/>
      <c r="W75" s="14">
        <f t="shared" si="18"/>
        <v>60.2</v>
      </c>
      <c r="X75" s="16"/>
      <c r="Y75" s="17">
        <f t="shared" si="19"/>
        <v>9.8338870431893675</v>
      </c>
      <c r="Z75" s="14">
        <f t="shared" si="20"/>
        <v>1.6943521594684385</v>
      </c>
      <c r="AA75" s="14"/>
      <c r="AB75" s="14"/>
      <c r="AC75" s="14"/>
      <c r="AD75" s="14">
        <v>0</v>
      </c>
      <c r="AE75" s="14">
        <f>VLOOKUP(A:A,[1]TDSheet!$A:$AF,32,0)</f>
        <v>64.2</v>
      </c>
      <c r="AF75" s="14">
        <f>VLOOKUP(A:A,[1]TDSheet!$A:$AG,33,0)</f>
        <v>56</v>
      </c>
      <c r="AG75" s="14">
        <f>VLOOKUP(A:A,[1]TDSheet!$A:$W,23,0)</f>
        <v>87</v>
      </c>
      <c r="AH75" s="14">
        <f>VLOOKUP(A:A,[3]TDSheet!$A:$D,4,0)</f>
        <v>74</v>
      </c>
      <c r="AI75" s="14" t="e">
        <f>VLOOKUP(A:A,[1]TDSheet!$A:$AI,35,0)</f>
        <v>#N/A</v>
      </c>
      <c r="AJ75" s="14">
        <f t="shared" si="21"/>
        <v>0</v>
      </c>
      <c r="AK75" s="14">
        <f t="shared" si="22"/>
        <v>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14</v>
      </c>
      <c r="C76" s="9">
        <v>115</v>
      </c>
      <c r="D76" s="9">
        <v>613</v>
      </c>
      <c r="E76" s="9">
        <v>406</v>
      </c>
      <c r="F76" s="9">
        <v>146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480</v>
      </c>
      <c r="K76" s="14">
        <f t="shared" si="17"/>
        <v>-74</v>
      </c>
      <c r="L76" s="14">
        <f>VLOOKUP(A:A,[1]TDSheet!$A:$N,14,0)</f>
        <v>200</v>
      </c>
      <c r="M76" s="14">
        <f>VLOOKUP(A:A,[1]TDSheet!$A:$S,19,0)</f>
        <v>0</v>
      </c>
      <c r="N76" s="14">
        <f>VLOOKUP(A:A,[1]TDSheet!$A:$U,21,0)</f>
        <v>30</v>
      </c>
      <c r="O76" s="14">
        <f>VLOOKUP(A:A,[1]TDSheet!$A:$V,22,0)</f>
        <v>0</v>
      </c>
      <c r="P76" s="14">
        <f>VLOOKUP(A:A,[1]TDSheet!$A:$X,24,0)</f>
        <v>160</v>
      </c>
      <c r="Q76" s="14"/>
      <c r="R76" s="14"/>
      <c r="S76" s="14"/>
      <c r="T76" s="14"/>
      <c r="U76" s="14"/>
      <c r="V76" s="14"/>
      <c r="W76" s="14">
        <f t="shared" si="18"/>
        <v>81.2</v>
      </c>
      <c r="X76" s="16"/>
      <c r="Y76" s="17">
        <f t="shared" si="19"/>
        <v>6.6009852216748763</v>
      </c>
      <c r="Z76" s="14">
        <f t="shared" si="20"/>
        <v>1.7980295566502462</v>
      </c>
      <c r="AA76" s="14"/>
      <c r="AB76" s="14"/>
      <c r="AC76" s="14"/>
      <c r="AD76" s="14">
        <v>0</v>
      </c>
      <c r="AE76" s="14">
        <f>VLOOKUP(A:A,[1]TDSheet!$A:$AF,32,0)</f>
        <v>67.8</v>
      </c>
      <c r="AF76" s="14">
        <f>VLOOKUP(A:A,[1]TDSheet!$A:$AG,33,0)</f>
        <v>72.599999999999994</v>
      </c>
      <c r="AG76" s="14">
        <f>VLOOKUP(A:A,[1]TDSheet!$A:$W,23,0)</f>
        <v>89.6</v>
      </c>
      <c r="AH76" s="14">
        <f>VLOOKUP(A:A,[3]TDSheet!$A:$D,4,0)</f>
        <v>113</v>
      </c>
      <c r="AI76" s="14" t="e">
        <f>VLOOKUP(A:A,[1]TDSheet!$A:$AI,35,0)</f>
        <v>#N/A</v>
      </c>
      <c r="AJ76" s="14">
        <f t="shared" si="21"/>
        <v>0</v>
      </c>
      <c r="AK76" s="14">
        <f t="shared" si="22"/>
        <v>0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8</v>
      </c>
      <c r="C77" s="9">
        <v>1286.731</v>
      </c>
      <c r="D77" s="9">
        <v>1588.527</v>
      </c>
      <c r="E77" s="18">
        <v>1592</v>
      </c>
      <c r="F77" s="19">
        <v>234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4">
        <f>VLOOKUP(A:A,[2]TDSheet!$A:$F,6,0)</f>
        <v>1079.3789999999999</v>
      </c>
      <c r="K77" s="14">
        <f t="shared" si="17"/>
        <v>512.62100000000009</v>
      </c>
      <c r="L77" s="14">
        <f>VLOOKUP(A:A,[1]TDSheet!$A:$N,14,0)</f>
        <v>350</v>
      </c>
      <c r="M77" s="14">
        <f>VLOOKUP(A:A,[1]TDSheet!$A:$S,19,0)</f>
        <v>0</v>
      </c>
      <c r="N77" s="14">
        <f>VLOOKUP(A:A,[1]TDSheet!$A:$U,21,0)</f>
        <v>300</v>
      </c>
      <c r="O77" s="14">
        <f>VLOOKUP(A:A,[1]TDSheet!$A:$V,22,0)</f>
        <v>400</v>
      </c>
      <c r="P77" s="14">
        <f>VLOOKUP(A:A,[1]TDSheet!$A:$X,24,0)</f>
        <v>300</v>
      </c>
      <c r="Q77" s="14"/>
      <c r="R77" s="14"/>
      <c r="S77" s="14"/>
      <c r="T77" s="14"/>
      <c r="U77" s="14"/>
      <c r="V77" s="14"/>
      <c r="W77" s="14">
        <f t="shared" si="18"/>
        <v>318.39999999999998</v>
      </c>
      <c r="X77" s="16">
        <v>350</v>
      </c>
      <c r="Y77" s="17">
        <f t="shared" si="19"/>
        <v>6.0741206030150758</v>
      </c>
      <c r="Z77" s="14">
        <f t="shared" si="20"/>
        <v>0.73492462311557794</v>
      </c>
      <c r="AA77" s="14"/>
      <c r="AB77" s="14"/>
      <c r="AC77" s="14"/>
      <c r="AD77" s="14">
        <v>0</v>
      </c>
      <c r="AE77" s="14">
        <f>VLOOKUP(A:A,[1]TDSheet!$A:$AF,32,0)</f>
        <v>154.73699999999999</v>
      </c>
      <c r="AF77" s="14">
        <f>VLOOKUP(A:A,[1]TDSheet!$A:$AG,33,0)</f>
        <v>225.56180000000001</v>
      </c>
      <c r="AG77" s="14">
        <f>VLOOKUP(A:A,[1]TDSheet!$A:$W,23,0)</f>
        <v>279.11199999999997</v>
      </c>
      <c r="AH77" s="14">
        <f>VLOOKUP(A:A,[3]TDSheet!$A:$D,4,0)</f>
        <v>196.47499999999999</v>
      </c>
      <c r="AI77" s="14" t="str">
        <f>VLOOKUP(A:A,[1]TDSheet!$A:$AI,35,0)</f>
        <v>апр яб</v>
      </c>
      <c r="AJ77" s="14">
        <f t="shared" si="21"/>
        <v>350</v>
      </c>
      <c r="AK77" s="14">
        <f t="shared" si="22"/>
        <v>350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14</v>
      </c>
      <c r="C78" s="9">
        <v>734</v>
      </c>
      <c r="D78" s="9">
        <v>9</v>
      </c>
      <c r="E78" s="9">
        <v>514</v>
      </c>
      <c r="F78" s="9">
        <v>217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4">
        <f>VLOOKUP(A:A,[2]TDSheet!$A:$F,6,0)</f>
        <v>531</v>
      </c>
      <c r="K78" s="14">
        <f t="shared" si="17"/>
        <v>-17</v>
      </c>
      <c r="L78" s="14">
        <f>VLOOKUP(A:A,[1]TDSheet!$A:$N,14,0)</f>
        <v>500</v>
      </c>
      <c r="M78" s="14">
        <f>VLOOKUP(A:A,[1]TDSheet!$A:$S,19,0)</f>
        <v>0</v>
      </c>
      <c r="N78" s="14">
        <f>VLOOKUP(A:A,[1]TDSheet!$A:$U,21,0)</f>
        <v>500</v>
      </c>
      <c r="O78" s="14">
        <f>VLOOKUP(A:A,[1]TDSheet!$A:$V,22,0)</f>
        <v>0</v>
      </c>
      <c r="P78" s="14">
        <f>VLOOKUP(A:A,[1]TDSheet!$A:$X,24,0)</f>
        <v>0</v>
      </c>
      <c r="Q78" s="14"/>
      <c r="R78" s="14"/>
      <c r="S78" s="14"/>
      <c r="T78" s="14"/>
      <c r="U78" s="14"/>
      <c r="V78" s="14"/>
      <c r="W78" s="14">
        <f t="shared" si="18"/>
        <v>102.8</v>
      </c>
      <c r="X78" s="16"/>
      <c r="Y78" s="17">
        <f t="shared" si="19"/>
        <v>11.838521400778211</v>
      </c>
      <c r="Z78" s="14">
        <f t="shared" si="20"/>
        <v>2.1108949416342413</v>
      </c>
      <c r="AA78" s="14"/>
      <c r="AB78" s="14"/>
      <c r="AC78" s="14"/>
      <c r="AD78" s="14">
        <v>0</v>
      </c>
      <c r="AE78" s="14">
        <f>VLOOKUP(A:A,[1]TDSheet!$A:$AF,32,0)</f>
        <v>52</v>
      </c>
      <c r="AF78" s="14">
        <f>VLOOKUP(A:A,[1]TDSheet!$A:$AG,33,0)</f>
        <v>73.8</v>
      </c>
      <c r="AG78" s="14">
        <f>VLOOKUP(A:A,[1]TDSheet!$A:$W,23,0)</f>
        <v>84.2</v>
      </c>
      <c r="AH78" s="14">
        <f>VLOOKUP(A:A,[3]TDSheet!$A:$D,4,0)</f>
        <v>106</v>
      </c>
      <c r="AI78" s="14" t="e">
        <f>VLOOKUP(A:A,[1]TDSheet!$A:$AI,35,0)</f>
        <v>#N/A</v>
      </c>
      <c r="AJ78" s="14">
        <f t="shared" si="21"/>
        <v>0</v>
      </c>
      <c r="AK78" s="14">
        <f t="shared" si="22"/>
        <v>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9">
        <v>124.11499999999999</v>
      </c>
      <c r="D79" s="9">
        <v>114.432</v>
      </c>
      <c r="E79" s="9">
        <v>119.24</v>
      </c>
      <c r="F79" s="9">
        <v>60.088000000000001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118.851</v>
      </c>
      <c r="K79" s="14">
        <f t="shared" si="17"/>
        <v>0.38899999999999579</v>
      </c>
      <c r="L79" s="14">
        <f>VLOOKUP(A:A,[1]TDSheet!$A:$N,14,0)</f>
        <v>0</v>
      </c>
      <c r="M79" s="14">
        <f>VLOOKUP(A:A,[1]TDSheet!$A:$S,19,0)</f>
        <v>0</v>
      </c>
      <c r="N79" s="14">
        <f>VLOOKUP(A:A,[1]TDSheet!$A:$U,21,0)</f>
        <v>20</v>
      </c>
      <c r="O79" s="14">
        <f>VLOOKUP(A:A,[1]TDSheet!$A:$V,22,0)</f>
        <v>0</v>
      </c>
      <c r="P79" s="14">
        <f>VLOOKUP(A:A,[1]TDSheet!$A:$X,24,0)</f>
        <v>30</v>
      </c>
      <c r="Q79" s="14"/>
      <c r="R79" s="14"/>
      <c r="S79" s="14"/>
      <c r="T79" s="14"/>
      <c r="U79" s="14"/>
      <c r="V79" s="14"/>
      <c r="W79" s="14">
        <f t="shared" si="18"/>
        <v>23.847999999999999</v>
      </c>
      <c r="X79" s="16">
        <v>30</v>
      </c>
      <c r="Y79" s="17">
        <f t="shared" si="19"/>
        <v>5.8742032874874202</v>
      </c>
      <c r="Z79" s="14">
        <f t="shared" si="20"/>
        <v>2.5196242871519625</v>
      </c>
      <c r="AA79" s="14"/>
      <c r="AB79" s="14"/>
      <c r="AC79" s="14"/>
      <c r="AD79" s="14">
        <v>0</v>
      </c>
      <c r="AE79" s="14">
        <f>VLOOKUP(A:A,[1]TDSheet!$A:$AF,32,0)</f>
        <v>28.454799999999999</v>
      </c>
      <c r="AF79" s="14">
        <f>VLOOKUP(A:A,[1]TDSheet!$A:$AG,33,0)</f>
        <v>22.7392</v>
      </c>
      <c r="AG79" s="14">
        <f>VLOOKUP(A:A,[1]TDSheet!$A:$W,23,0)</f>
        <v>21.408999999999999</v>
      </c>
      <c r="AH79" s="14">
        <f>VLOOKUP(A:A,[3]TDSheet!$A:$D,4,0)</f>
        <v>23.035</v>
      </c>
      <c r="AI79" s="14" t="e">
        <f>VLOOKUP(A:A,[1]TDSheet!$A:$AI,35,0)</f>
        <v>#N/A</v>
      </c>
      <c r="AJ79" s="14">
        <f t="shared" si="21"/>
        <v>30</v>
      </c>
      <c r="AK79" s="14">
        <f t="shared" si="22"/>
        <v>30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14</v>
      </c>
      <c r="C80" s="9">
        <v>697</v>
      </c>
      <c r="D80" s="9">
        <v>7550</v>
      </c>
      <c r="E80" s="9">
        <v>4200</v>
      </c>
      <c r="F80" s="9">
        <v>409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4335</v>
      </c>
      <c r="K80" s="14">
        <f t="shared" si="17"/>
        <v>-135</v>
      </c>
      <c r="L80" s="14">
        <f>VLOOKUP(A:A,[1]TDSheet!$A:$N,14,0)</f>
        <v>800</v>
      </c>
      <c r="M80" s="14">
        <f>VLOOKUP(A:A,[1]TDSheet!$A:$S,19,0)</f>
        <v>0</v>
      </c>
      <c r="N80" s="14">
        <f>VLOOKUP(A:A,[1]TDSheet!$A:$U,21,0)</f>
        <v>1200</v>
      </c>
      <c r="O80" s="14">
        <f>VLOOKUP(A:A,[1]TDSheet!$A:$V,22,0)</f>
        <v>0</v>
      </c>
      <c r="P80" s="14">
        <f>VLOOKUP(A:A,[1]TDSheet!$A:$X,24,0)</f>
        <v>1300</v>
      </c>
      <c r="Q80" s="14"/>
      <c r="R80" s="14"/>
      <c r="S80" s="14"/>
      <c r="T80" s="14">
        <v>918</v>
      </c>
      <c r="U80" s="14"/>
      <c r="V80" s="14"/>
      <c r="W80" s="14">
        <f t="shared" si="18"/>
        <v>624</v>
      </c>
      <c r="X80" s="16"/>
      <c r="Y80" s="17">
        <f t="shared" si="19"/>
        <v>5.9439102564102564</v>
      </c>
      <c r="Z80" s="14">
        <f t="shared" si="20"/>
        <v>0.65544871794871795</v>
      </c>
      <c r="AA80" s="14"/>
      <c r="AB80" s="14"/>
      <c r="AC80" s="14"/>
      <c r="AD80" s="14">
        <f>VLOOKUP(A:A,[4]TDSheet!$A:$D,4,0)</f>
        <v>1080</v>
      </c>
      <c r="AE80" s="14">
        <f>VLOOKUP(A:A,[1]TDSheet!$A:$AF,32,0)</f>
        <v>544.79999999999995</v>
      </c>
      <c r="AF80" s="14">
        <f>VLOOKUP(A:A,[1]TDSheet!$A:$AG,33,0)</f>
        <v>594</v>
      </c>
      <c r="AG80" s="14">
        <f>VLOOKUP(A:A,[1]TDSheet!$A:$W,23,0)</f>
        <v>639.79999999999995</v>
      </c>
      <c r="AH80" s="14">
        <f>VLOOKUP(A:A,[3]TDSheet!$A:$D,4,0)</f>
        <v>716</v>
      </c>
      <c r="AI80" s="14">
        <f>VLOOKUP(A:A,[1]TDSheet!$A:$AI,35,0)</f>
        <v>0</v>
      </c>
      <c r="AJ80" s="14">
        <f t="shared" si="21"/>
        <v>918</v>
      </c>
      <c r="AK80" s="14">
        <f t="shared" si="22"/>
        <v>367.20000000000005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14</v>
      </c>
      <c r="C81" s="9">
        <v>605</v>
      </c>
      <c r="D81" s="9">
        <v>3729</v>
      </c>
      <c r="E81" s="9">
        <v>2066</v>
      </c>
      <c r="F81" s="9">
        <v>322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2132</v>
      </c>
      <c r="K81" s="14">
        <f t="shared" si="17"/>
        <v>-66</v>
      </c>
      <c r="L81" s="14">
        <f>VLOOKUP(A:A,[1]TDSheet!$A:$N,14,0)</f>
        <v>600</v>
      </c>
      <c r="M81" s="14">
        <f>VLOOKUP(A:A,[1]TDSheet!$A:$S,19,0)</f>
        <v>0</v>
      </c>
      <c r="N81" s="14">
        <f>VLOOKUP(A:A,[1]TDSheet!$A:$U,21,0)</f>
        <v>800</v>
      </c>
      <c r="O81" s="14">
        <f>VLOOKUP(A:A,[1]TDSheet!$A:$V,22,0)</f>
        <v>0</v>
      </c>
      <c r="P81" s="14">
        <f>VLOOKUP(A:A,[1]TDSheet!$A:$X,24,0)</f>
        <v>800</v>
      </c>
      <c r="Q81" s="14"/>
      <c r="R81" s="14"/>
      <c r="S81" s="14"/>
      <c r="T81" s="14"/>
      <c r="U81" s="14"/>
      <c r="V81" s="14"/>
      <c r="W81" s="14">
        <f t="shared" si="18"/>
        <v>413.2</v>
      </c>
      <c r="X81" s="16"/>
      <c r="Y81" s="17">
        <f t="shared" si="19"/>
        <v>6.1035818005808329</v>
      </c>
      <c r="Z81" s="14">
        <f t="shared" si="20"/>
        <v>0.77928363988383353</v>
      </c>
      <c r="AA81" s="14"/>
      <c r="AB81" s="14"/>
      <c r="AC81" s="14"/>
      <c r="AD81" s="14">
        <v>0</v>
      </c>
      <c r="AE81" s="14">
        <f>VLOOKUP(A:A,[1]TDSheet!$A:$AF,32,0)</f>
        <v>358.2</v>
      </c>
      <c r="AF81" s="14">
        <f>VLOOKUP(A:A,[1]TDSheet!$A:$AG,33,0)</f>
        <v>407.2</v>
      </c>
      <c r="AG81" s="14">
        <f>VLOOKUP(A:A,[1]TDSheet!$A:$W,23,0)</f>
        <v>432.4</v>
      </c>
      <c r="AH81" s="14">
        <f>VLOOKUP(A:A,[3]TDSheet!$A:$D,4,0)</f>
        <v>475</v>
      </c>
      <c r="AI81" s="14">
        <f>VLOOKUP(A:A,[1]TDSheet!$A:$AI,35,0)</f>
        <v>0</v>
      </c>
      <c r="AJ81" s="14">
        <f t="shared" si="21"/>
        <v>0</v>
      </c>
      <c r="AK81" s="14">
        <f t="shared" si="22"/>
        <v>0</v>
      </c>
      <c r="AL81" s="14"/>
      <c r="AM81" s="14"/>
    </row>
    <row r="82" spans="1:39" s="1" customFormat="1" ht="21.95" customHeight="1" outlineLevel="1" x14ac:dyDescent="0.2">
      <c r="A82" s="7" t="s">
        <v>85</v>
      </c>
      <c r="B82" s="7" t="s">
        <v>8</v>
      </c>
      <c r="C82" s="9">
        <v>130.88499999999999</v>
      </c>
      <c r="D82" s="9">
        <v>700.98500000000001</v>
      </c>
      <c r="E82" s="9">
        <v>404.19</v>
      </c>
      <c r="F82" s="9">
        <v>131.584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420.56200000000001</v>
      </c>
      <c r="K82" s="14">
        <f t="shared" si="17"/>
        <v>-16.372000000000014</v>
      </c>
      <c r="L82" s="14">
        <f>VLOOKUP(A:A,[1]TDSheet!$A:$N,14,0)</f>
        <v>150</v>
      </c>
      <c r="M82" s="14">
        <f>VLOOKUP(A:A,[1]TDSheet!$A:$S,19,0)</f>
        <v>0</v>
      </c>
      <c r="N82" s="14">
        <f>VLOOKUP(A:A,[1]TDSheet!$A:$U,21,0)</f>
        <v>100</v>
      </c>
      <c r="O82" s="14">
        <f>VLOOKUP(A:A,[1]TDSheet!$A:$V,22,0)</f>
        <v>0</v>
      </c>
      <c r="P82" s="14">
        <f>VLOOKUP(A:A,[1]TDSheet!$A:$X,24,0)</f>
        <v>170</v>
      </c>
      <c r="Q82" s="14"/>
      <c r="R82" s="14"/>
      <c r="S82" s="14"/>
      <c r="T82" s="14"/>
      <c r="U82" s="14"/>
      <c r="V82" s="14"/>
      <c r="W82" s="14">
        <f t="shared" si="18"/>
        <v>80.837999999999994</v>
      </c>
      <c r="X82" s="16"/>
      <c r="Y82" s="17">
        <f t="shared" si="19"/>
        <v>6.8233256636730264</v>
      </c>
      <c r="Z82" s="14">
        <f t="shared" si="20"/>
        <v>1.6277493258121183</v>
      </c>
      <c r="AA82" s="14"/>
      <c r="AB82" s="14"/>
      <c r="AC82" s="14"/>
      <c r="AD82" s="14">
        <v>0</v>
      </c>
      <c r="AE82" s="14">
        <f>VLOOKUP(A:A,[1]TDSheet!$A:$AF,32,0)</f>
        <v>77.596199999999996</v>
      </c>
      <c r="AF82" s="14">
        <f>VLOOKUP(A:A,[1]TDSheet!$A:$AG,33,0)</f>
        <v>87.147800000000004</v>
      </c>
      <c r="AG82" s="14">
        <f>VLOOKUP(A:A,[1]TDSheet!$A:$W,23,0)</f>
        <v>88.29000000000002</v>
      </c>
      <c r="AH82" s="14">
        <f>VLOOKUP(A:A,[3]TDSheet!$A:$D,4,0)</f>
        <v>97.2</v>
      </c>
      <c r="AI82" s="14" t="e">
        <f>VLOOKUP(A:A,[1]TDSheet!$A:$AI,35,0)</f>
        <v>#N/A</v>
      </c>
      <c r="AJ82" s="14">
        <f t="shared" si="21"/>
        <v>0</v>
      </c>
      <c r="AK82" s="14">
        <f t="shared" si="22"/>
        <v>0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8</v>
      </c>
      <c r="C83" s="9">
        <v>190.84800000000001</v>
      </c>
      <c r="D83" s="9">
        <v>435.577</v>
      </c>
      <c r="E83" s="9">
        <v>315.88200000000001</v>
      </c>
      <c r="F83" s="9">
        <v>37.667999999999999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320.33800000000002</v>
      </c>
      <c r="K83" s="14">
        <f t="shared" si="17"/>
        <v>-4.4560000000000173</v>
      </c>
      <c r="L83" s="14">
        <f>VLOOKUP(A:A,[1]TDSheet!$A:$N,14,0)</f>
        <v>100</v>
      </c>
      <c r="M83" s="14">
        <f>VLOOKUP(A:A,[1]TDSheet!$A:$S,19,0)</f>
        <v>0</v>
      </c>
      <c r="N83" s="14">
        <f>VLOOKUP(A:A,[1]TDSheet!$A:$U,21,0)</f>
        <v>110</v>
      </c>
      <c r="O83" s="14">
        <f>VLOOKUP(A:A,[1]TDSheet!$A:$V,22,0)</f>
        <v>0</v>
      </c>
      <c r="P83" s="14">
        <f>VLOOKUP(A:A,[1]TDSheet!$A:$X,24,0)</f>
        <v>120</v>
      </c>
      <c r="Q83" s="14"/>
      <c r="R83" s="14"/>
      <c r="S83" s="14"/>
      <c r="T83" s="14"/>
      <c r="U83" s="14"/>
      <c r="V83" s="14"/>
      <c r="W83" s="14">
        <f t="shared" si="18"/>
        <v>63.176400000000001</v>
      </c>
      <c r="X83" s="16"/>
      <c r="Y83" s="17">
        <f t="shared" si="19"/>
        <v>5.8197048264858395</v>
      </c>
      <c r="Z83" s="14">
        <f t="shared" si="20"/>
        <v>0.59623530305620454</v>
      </c>
      <c r="AA83" s="14"/>
      <c r="AB83" s="14"/>
      <c r="AC83" s="14"/>
      <c r="AD83" s="14">
        <v>0</v>
      </c>
      <c r="AE83" s="14">
        <f>VLOOKUP(A:A,[1]TDSheet!$A:$AF,32,0)</f>
        <v>56.207399999999993</v>
      </c>
      <c r="AF83" s="14">
        <f>VLOOKUP(A:A,[1]TDSheet!$A:$AG,33,0)</f>
        <v>54.2684</v>
      </c>
      <c r="AG83" s="14">
        <f>VLOOKUP(A:A,[1]TDSheet!$A:$W,23,0)</f>
        <v>61.884</v>
      </c>
      <c r="AH83" s="14">
        <f>VLOOKUP(A:A,[3]TDSheet!$A:$D,4,0)</f>
        <v>61.56</v>
      </c>
      <c r="AI83" s="14" t="e">
        <f>VLOOKUP(A:A,[1]TDSheet!$A:$AI,35,0)</f>
        <v>#N/A</v>
      </c>
      <c r="AJ83" s="14">
        <f t="shared" si="21"/>
        <v>0</v>
      </c>
      <c r="AK83" s="14">
        <f t="shared" si="22"/>
        <v>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8</v>
      </c>
      <c r="C84" s="9">
        <v>237.482</v>
      </c>
      <c r="D84" s="9">
        <v>958.68499999999995</v>
      </c>
      <c r="E84" s="9">
        <v>627.73</v>
      </c>
      <c r="F84" s="9">
        <v>111.84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661.03899999999999</v>
      </c>
      <c r="K84" s="14">
        <f t="shared" si="17"/>
        <v>-33.308999999999969</v>
      </c>
      <c r="L84" s="14">
        <f>VLOOKUP(A:A,[1]TDSheet!$A:$N,14,0)</f>
        <v>150</v>
      </c>
      <c r="M84" s="14">
        <f>VLOOKUP(A:A,[1]TDSheet!$A:$S,19,0)</f>
        <v>0</v>
      </c>
      <c r="N84" s="14">
        <f>VLOOKUP(A:A,[1]TDSheet!$A:$U,21,0)</f>
        <v>150</v>
      </c>
      <c r="O84" s="14">
        <f>VLOOKUP(A:A,[1]TDSheet!$A:$V,22,0)</f>
        <v>0</v>
      </c>
      <c r="P84" s="14">
        <f>VLOOKUP(A:A,[1]TDSheet!$A:$X,24,0)</f>
        <v>230</v>
      </c>
      <c r="Q84" s="14"/>
      <c r="R84" s="14"/>
      <c r="S84" s="14"/>
      <c r="T84" s="14"/>
      <c r="U84" s="14"/>
      <c r="V84" s="14"/>
      <c r="W84" s="14">
        <f t="shared" si="18"/>
        <v>125.54600000000001</v>
      </c>
      <c r="X84" s="16">
        <v>110</v>
      </c>
      <c r="Y84" s="17">
        <f t="shared" si="19"/>
        <v>5.9885619613528105</v>
      </c>
      <c r="Z84" s="14">
        <f t="shared" si="20"/>
        <v>0.89082885954152258</v>
      </c>
      <c r="AA84" s="14"/>
      <c r="AB84" s="14"/>
      <c r="AC84" s="14"/>
      <c r="AD84" s="14">
        <v>0</v>
      </c>
      <c r="AE84" s="14">
        <f>VLOOKUP(A:A,[1]TDSheet!$A:$AF,32,0)</f>
        <v>108.9256</v>
      </c>
      <c r="AF84" s="14">
        <f>VLOOKUP(A:A,[1]TDSheet!$A:$AG,33,0)</f>
        <v>128.80000000000001</v>
      </c>
      <c r="AG84" s="14">
        <f>VLOOKUP(A:A,[1]TDSheet!$A:$W,23,0)</f>
        <v>120.36399999999999</v>
      </c>
      <c r="AH84" s="14">
        <f>VLOOKUP(A:A,[3]TDSheet!$A:$D,4,0)</f>
        <v>161.18</v>
      </c>
      <c r="AI84" s="14" t="e">
        <f>VLOOKUP(A:A,[1]TDSheet!$A:$AI,35,0)</f>
        <v>#N/A</v>
      </c>
      <c r="AJ84" s="14">
        <f t="shared" si="21"/>
        <v>110</v>
      </c>
      <c r="AK84" s="14">
        <f t="shared" si="22"/>
        <v>110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9">
        <v>148.636</v>
      </c>
      <c r="D85" s="9">
        <v>791.95</v>
      </c>
      <c r="E85" s="9">
        <v>448.71</v>
      </c>
      <c r="F85" s="9">
        <v>199.417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476.53</v>
      </c>
      <c r="K85" s="14">
        <f t="shared" si="17"/>
        <v>-27.819999999999993</v>
      </c>
      <c r="L85" s="14">
        <f>VLOOKUP(A:A,[1]TDSheet!$A:$N,14,0)</f>
        <v>120</v>
      </c>
      <c r="M85" s="14">
        <f>VLOOKUP(A:A,[1]TDSheet!$A:$S,19,0)</f>
        <v>0</v>
      </c>
      <c r="N85" s="14">
        <f>VLOOKUP(A:A,[1]TDSheet!$A:$U,21,0)</f>
        <v>40</v>
      </c>
      <c r="O85" s="14">
        <f>VLOOKUP(A:A,[1]TDSheet!$A:$V,22,0)</f>
        <v>0</v>
      </c>
      <c r="P85" s="14">
        <f>VLOOKUP(A:A,[1]TDSheet!$A:$X,24,0)</f>
        <v>180</v>
      </c>
      <c r="Q85" s="14"/>
      <c r="R85" s="14"/>
      <c r="S85" s="14"/>
      <c r="T85" s="14"/>
      <c r="U85" s="14"/>
      <c r="V85" s="14"/>
      <c r="W85" s="14">
        <f t="shared" si="18"/>
        <v>89.74199999999999</v>
      </c>
      <c r="X85" s="16"/>
      <c r="Y85" s="17">
        <f t="shared" si="19"/>
        <v>6.0107530476254158</v>
      </c>
      <c r="Z85" s="14">
        <f t="shared" si="20"/>
        <v>2.2221145060283929</v>
      </c>
      <c r="AA85" s="14"/>
      <c r="AB85" s="14"/>
      <c r="AC85" s="14"/>
      <c r="AD85" s="14">
        <v>0</v>
      </c>
      <c r="AE85" s="14">
        <f>VLOOKUP(A:A,[1]TDSheet!$A:$AF,32,0)</f>
        <v>90.386200000000002</v>
      </c>
      <c r="AF85" s="14">
        <f>VLOOKUP(A:A,[1]TDSheet!$A:$AG,33,0)</f>
        <v>102.5394</v>
      </c>
      <c r="AG85" s="14">
        <f>VLOOKUP(A:A,[1]TDSheet!$A:$W,23,0)</f>
        <v>91.836600000000004</v>
      </c>
      <c r="AH85" s="14">
        <f>VLOOKUP(A:A,[3]TDSheet!$A:$D,4,0)</f>
        <v>106.91</v>
      </c>
      <c r="AI85" s="14" t="e">
        <f>VLOOKUP(A:A,[1]TDSheet!$A:$AI,35,0)</f>
        <v>#N/A</v>
      </c>
      <c r="AJ85" s="14">
        <f t="shared" si="21"/>
        <v>0</v>
      </c>
      <c r="AK85" s="14">
        <f t="shared" si="22"/>
        <v>0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14</v>
      </c>
      <c r="C86" s="9">
        <v>39</v>
      </c>
      <c r="D86" s="9">
        <v>66</v>
      </c>
      <c r="E86" s="9">
        <v>68</v>
      </c>
      <c r="F86" s="9">
        <v>19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83</v>
      </c>
      <c r="K86" s="14">
        <f t="shared" si="17"/>
        <v>-15</v>
      </c>
      <c r="L86" s="14">
        <f>VLOOKUP(A:A,[1]TDSheet!$A:$N,14,0)</f>
        <v>30</v>
      </c>
      <c r="M86" s="14">
        <f>VLOOKUP(A:A,[1]TDSheet!$A:$S,19,0)</f>
        <v>0</v>
      </c>
      <c r="N86" s="14">
        <f>VLOOKUP(A:A,[1]TDSheet!$A:$U,21,0)</f>
        <v>0</v>
      </c>
      <c r="O86" s="14">
        <f>VLOOKUP(A:A,[1]TDSheet!$A:$V,22,0)</f>
        <v>0</v>
      </c>
      <c r="P86" s="14">
        <f>VLOOKUP(A:A,[1]TDSheet!$A:$X,24,0)</f>
        <v>20</v>
      </c>
      <c r="Q86" s="14"/>
      <c r="R86" s="14"/>
      <c r="S86" s="14"/>
      <c r="T86" s="14"/>
      <c r="U86" s="14"/>
      <c r="V86" s="14"/>
      <c r="W86" s="14">
        <f t="shared" si="18"/>
        <v>13.6</v>
      </c>
      <c r="X86" s="16">
        <v>20</v>
      </c>
      <c r="Y86" s="17">
        <f t="shared" si="19"/>
        <v>6.5441176470588234</v>
      </c>
      <c r="Z86" s="14">
        <f t="shared" si="20"/>
        <v>1.3970588235294119</v>
      </c>
      <c r="AA86" s="14"/>
      <c r="AB86" s="14"/>
      <c r="AC86" s="14"/>
      <c r="AD86" s="14">
        <v>0</v>
      </c>
      <c r="AE86" s="14">
        <f>VLOOKUP(A:A,[1]TDSheet!$A:$AF,32,0)</f>
        <v>14.4</v>
      </c>
      <c r="AF86" s="14">
        <f>VLOOKUP(A:A,[1]TDSheet!$A:$AG,33,0)</f>
        <v>12.4</v>
      </c>
      <c r="AG86" s="14">
        <f>VLOOKUP(A:A,[1]TDSheet!$A:$W,23,0)</f>
        <v>11.6</v>
      </c>
      <c r="AH86" s="14">
        <f>VLOOKUP(A:A,[3]TDSheet!$A:$D,4,0)</f>
        <v>18</v>
      </c>
      <c r="AI86" s="14" t="str">
        <f>VLOOKUP(A:A,[1]TDSheet!$A:$AI,35,0)</f>
        <v>ф</v>
      </c>
      <c r="AJ86" s="14">
        <f t="shared" si="21"/>
        <v>20</v>
      </c>
      <c r="AK86" s="14">
        <f t="shared" si="22"/>
        <v>12</v>
      </c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14</v>
      </c>
      <c r="C87" s="9">
        <v>58</v>
      </c>
      <c r="D87" s="9">
        <v>144</v>
      </c>
      <c r="E87" s="9">
        <v>116</v>
      </c>
      <c r="F87" s="9">
        <v>56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116</v>
      </c>
      <c r="K87" s="14">
        <f t="shared" si="17"/>
        <v>0</v>
      </c>
      <c r="L87" s="14">
        <f>VLOOKUP(A:A,[1]TDSheet!$A:$N,14,0)</f>
        <v>20</v>
      </c>
      <c r="M87" s="14">
        <f>VLOOKUP(A:A,[1]TDSheet!$A:$S,19,0)</f>
        <v>0</v>
      </c>
      <c r="N87" s="14">
        <f>VLOOKUP(A:A,[1]TDSheet!$A:$U,21,0)</f>
        <v>20</v>
      </c>
      <c r="O87" s="14">
        <f>VLOOKUP(A:A,[1]TDSheet!$A:$V,22,0)</f>
        <v>0</v>
      </c>
      <c r="P87" s="14">
        <f>VLOOKUP(A:A,[1]TDSheet!$A:$X,24,0)</f>
        <v>40</v>
      </c>
      <c r="Q87" s="14"/>
      <c r="R87" s="14"/>
      <c r="S87" s="14"/>
      <c r="T87" s="14"/>
      <c r="U87" s="14"/>
      <c r="V87" s="14"/>
      <c r="W87" s="14">
        <f t="shared" si="18"/>
        <v>23.2</v>
      </c>
      <c r="X87" s="16"/>
      <c r="Y87" s="17">
        <f t="shared" si="19"/>
        <v>5.862068965517242</v>
      </c>
      <c r="Z87" s="14">
        <f t="shared" si="20"/>
        <v>2.4137931034482758</v>
      </c>
      <c r="AA87" s="14"/>
      <c r="AB87" s="14"/>
      <c r="AC87" s="14"/>
      <c r="AD87" s="14">
        <v>0</v>
      </c>
      <c r="AE87" s="14">
        <f>VLOOKUP(A:A,[1]TDSheet!$A:$AF,32,0)</f>
        <v>26.8</v>
      </c>
      <c r="AF87" s="14">
        <f>VLOOKUP(A:A,[1]TDSheet!$A:$AG,33,0)</f>
        <v>28.6</v>
      </c>
      <c r="AG87" s="14">
        <f>VLOOKUP(A:A,[1]TDSheet!$A:$W,23,0)</f>
        <v>22.4</v>
      </c>
      <c r="AH87" s="14">
        <f>VLOOKUP(A:A,[3]TDSheet!$A:$D,4,0)</f>
        <v>19</v>
      </c>
      <c r="AI87" s="14" t="str">
        <f>VLOOKUP(A:A,[1]TDSheet!$A:$AI,35,0)</f>
        <v>ф</v>
      </c>
      <c r="AJ87" s="14">
        <f t="shared" si="21"/>
        <v>0</v>
      </c>
      <c r="AK87" s="14">
        <f t="shared" si="22"/>
        <v>0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14</v>
      </c>
      <c r="C88" s="9">
        <v>44</v>
      </c>
      <c r="D88" s="9">
        <v>217</v>
      </c>
      <c r="E88" s="9">
        <v>173</v>
      </c>
      <c r="F88" s="9">
        <v>69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177</v>
      </c>
      <c r="K88" s="14">
        <f t="shared" si="17"/>
        <v>-4</v>
      </c>
      <c r="L88" s="14">
        <f>VLOOKUP(A:A,[1]TDSheet!$A:$N,14,0)</f>
        <v>30</v>
      </c>
      <c r="M88" s="14">
        <f>VLOOKUP(A:A,[1]TDSheet!$A:$S,19,0)</f>
        <v>0</v>
      </c>
      <c r="N88" s="14">
        <f>VLOOKUP(A:A,[1]TDSheet!$A:$U,21,0)</f>
        <v>80</v>
      </c>
      <c r="O88" s="14">
        <f>VLOOKUP(A:A,[1]TDSheet!$A:$V,22,0)</f>
        <v>0</v>
      </c>
      <c r="P88" s="14">
        <f>VLOOKUP(A:A,[1]TDSheet!$A:$X,24,0)</f>
        <v>70</v>
      </c>
      <c r="Q88" s="14"/>
      <c r="R88" s="14"/>
      <c r="S88" s="14"/>
      <c r="T88" s="14"/>
      <c r="U88" s="14"/>
      <c r="V88" s="14"/>
      <c r="W88" s="14">
        <f t="shared" si="18"/>
        <v>34.6</v>
      </c>
      <c r="X88" s="16"/>
      <c r="Y88" s="17">
        <f t="shared" si="19"/>
        <v>7.196531791907514</v>
      </c>
      <c r="Z88" s="14">
        <f t="shared" si="20"/>
        <v>1.9942196531791907</v>
      </c>
      <c r="AA88" s="14"/>
      <c r="AB88" s="14"/>
      <c r="AC88" s="14"/>
      <c r="AD88" s="14">
        <v>0</v>
      </c>
      <c r="AE88" s="14">
        <f>VLOOKUP(A:A,[1]TDSheet!$A:$AF,32,0)</f>
        <v>41</v>
      </c>
      <c r="AF88" s="14">
        <f>VLOOKUP(A:A,[1]TDSheet!$A:$AG,33,0)</f>
        <v>37.6</v>
      </c>
      <c r="AG88" s="14">
        <f>VLOOKUP(A:A,[1]TDSheet!$A:$W,23,0)</f>
        <v>38.4</v>
      </c>
      <c r="AH88" s="14">
        <f>VLOOKUP(A:A,[3]TDSheet!$A:$D,4,0)</f>
        <v>26</v>
      </c>
      <c r="AI88" s="14" t="str">
        <f>VLOOKUP(A:A,[1]TDSheet!$A:$AI,35,0)</f>
        <v>ф</v>
      </c>
      <c r="AJ88" s="14">
        <f t="shared" si="21"/>
        <v>0</v>
      </c>
      <c r="AK88" s="14">
        <f t="shared" si="22"/>
        <v>0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9">
        <v>129.893</v>
      </c>
      <c r="D89" s="9">
        <v>238.84200000000001</v>
      </c>
      <c r="E89" s="9">
        <v>232.93199999999999</v>
      </c>
      <c r="F89" s="9">
        <v>17.146000000000001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4">
        <f>VLOOKUP(A:A,[2]TDSheet!$A:$F,6,0)</f>
        <v>251.05</v>
      </c>
      <c r="K89" s="14">
        <f t="shared" si="17"/>
        <v>-18.118000000000023</v>
      </c>
      <c r="L89" s="14">
        <f>VLOOKUP(A:A,[1]TDSheet!$A:$N,14,0)</f>
        <v>30</v>
      </c>
      <c r="M89" s="14">
        <f>VLOOKUP(A:A,[1]TDSheet!$A:$S,19,0)</f>
        <v>0</v>
      </c>
      <c r="N89" s="14">
        <f>VLOOKUP(A:A,[1]TDSheet!$A:$U,21,0)</f>
        <v>100</v>
      </c>
      <c r="O89" s="14">
        <f>VLOOKUP(A:A,[1]TDSheet!$A:$V,22,0)</f>
        <v>0</v>
      </c>
      <c r="P89" s="14">
        <f>VLOOKUP(A:A,[1]TDSheet!$A:$X,24,0)</f>
        <v>80</v>
      </c>
      <c r="Q89" s="14"/>
      <c r="R89" s="14"/>
      <c r="S89" s="14"/>
      <c r="T89" s="14"/>
      <c r="U89" s="14"/>
      <c r="V89" s="14"/>
      <c r="W89" s="14">
        <f t="shared" si="18"/>
        <v>46.586399999999998</v>
      </c>
      <c r="X89" s="16">
        <v>50</v>
      </c>
      <c r="Y89" s="17">
        <f t="shared" si="19"/>
        <v>5.9490752666014126</v>
      </c>
      <c r="Z89" s="14">
        <f t="shared" si="20"/>
        <v>0.36804732711692689</v>
      </c>
      <c r="AA89" s="14"/>
      <c r="AB89" s="14"/>
      <c r="AC89" s="14"/>
      <c r="AD89" s="14">
        <v>0</v>
      </c>
      <c r="AE89" s="14">
        <f>VLOOKUP(A:A,[1]TDSheet!$A:$AF,32,0)</f>
        <v>41.051400000000001</v>
      </c>
      <c r="AF89" s="14">
        <f>VLOOKUP(A:A,[1]TDSheet!$A:$AG,33,0)</f>
        <v>39.669200000000004</v>
      </c>
      <c r="AG89" s="14">
        <f>VLOOKUP(A:A,[1]TDSheet!$A:$W,23,0)</f>
        <v>43.427999999999997</v>
      </c>
      <c r="AH89" s="14">
        <f>VLOOKUP(A:A,[3]TDSheet!$A:$D,4,0)</f>
        <v>48.692</v>
      </c>
      <c r="AI89" s="14">
        <f>VLOOKUP(A:A,[1]TDSheet!$A:$AI,35,0)</f>
        <v>0</v>
      </c>
      <c r="AJ89" s="14">
        <f t="shared" si="21"/>
        <v>50</v>
      </c>
      <c r="AK89" s="14">
        <f t="shared" si="22"/>
        <v>50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9">
        <v>71.468000000000004</v>
      </c>
      <c r="D90" s="9">
        <v>54.465000000000003</v>
      </c>
      <c r="E90" s="9">
        <v>25.65</v>
      </c>
      <c r="F90" s="9">
        <v>100.283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4">
        <f>VLOOKUP(A:A,[2]TDSheet!$A:$F,6,0)</f>
        <v>24.9</v>
      </c>
      <c r="K90" s="14">
        <f t="shared" si="17"/>
        <v>0.75</v>
      </c>
      <c r="L90" s="14">
        <f>VLOOKUP(A:A,[1]TDSheet!$A:$N,14,0)</f>
        <v>0</v>
      </c>
      <c r="M90" s="14">
        <f>VLOOKUP(A:A,[1]TDSheet!$A:$S,19,0)</f>
        <v>0</v>
      </c>
      <c r="N90" s="14">
        <f>VLOOKUP(A:A,[1]TDSheet!$A:$U,21,0)</f>
        <v>0</v>
      </c>
      <c r="O90" s="14">
        <f>VLOOKUP(A:A,[1]TDSheet!$A:$V,22,0)</f>
        <v>0</v>
      </c>
      <c r="P90" s="14">
        <f>VLOOKUP(A:A,[1]TDSheet!$A:$X,24,0)</f>
        <v>0</v>
      </c>
      <c r="Q90" s="14"/>
      <c r="R90" s="14"/>
      <c r="S90" s="14"/>
      <c r="T90" s="14"/>
      <c r="U90" s="14"/>
      <c r="V90" s="14"/>
      <c r="W90" s="14">
        <f t="shared" si="18"/>
        <v>5.13</v>
      </c>
      <c r="X90" s="16"/>
      <c r="Y90" s="17">
        <f t="shared" si="19"/>
        <v>19.548343079922027</v>
      </c>
      <c r="Z90" s="14">
        <f t="shared" si="20"/>
        <v>19.548343079922027</v>
      </c>
      <c r="AA90" s="14"/>
      <c r="AB90" s="14"/>
      <c r="AC90" s="14"/>
      <c r="AD90" s="14">
        <v>0</v>
      </c>
      <c r="AE90" s="14">
        <f>VLOOKUP(A:A,[1]TDSheet!$A:$AF,32,0)</f>
        <v>10.26</v>
      </c>
      <c r="AF90" s="14">
        <f>VLOOKUP(A:A,[1]TDSheet!$A:$AG,33,0)</f>
        <v>13.23</v>
      </c>
      <c r="AG90" s="14">
        <f>VLOOKUP(A:A,[1]TDSheet!$A:$W,23,0)</f>
        <v>6.21</v>
      </c>
      <c r="AH90" s="14">
        <f>VLOOKUP(A:A,[3]TDSheet!$A:$D,4,0)</f>
        <v>4.05</v>
      </c>
      <c r="AI90" s="21" t="str">
        <f>VLOOKUP(A:A,[1]TDSheet!$A:$AI,35,0)</f>
        <v>увел</v>
      </c>
      <c r="AJ90" s="14">
        <f t="shared" si="21"/>
        <v>0</v>
      </c>
      <c r="AK90" s="14">
        <f t="shared" si="22"/>
        <v>0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14</v>
      </c>
      <c r="C91" s="9">
        <v>16</v>
      </c>
      <c r="D91" s="9">
        <v>393</v>
      </c>
      <c r="E91" s="9">
        <v>236</v>
      </c>
      <c r="F91" s="9">
        <v>81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337</v>
      </c>
      <c r="K91" s="14">
        <f t="shared" si="17"/>
        <v>-101</v>
      </c>
      <c r="L91" s="14">
        <f>VLOOKUP(A:A,[1]TDSheet!$A:$N,14,0)</f>
        <v>100</v>
      </c>
      <c r="M91" s="14">
        <f>VLOOKUP(A:A,[1]TDSheet!$A:$S,19,0)</f>
        <v>0</v>
      </c>
      <c r="N91" s="14">
        <f>VLOOKUP(A:A,[1]TDSheet!$A:$U,21,0)</f>
        <v>20</v>
      </c>
      <c r="O91" s="14">
        <f>VLOOKUP(A:A,[1]TDSheet!$A:$V,22,0)</f>
        <v>0</v>
      </c>
      <c r="P91" s="14">
        <f>VLOOKUP(A:A,[1]TDSheet!$A:$X,24,0)</f>
        <v>90</v>
      </c>
      <c r="Q91" s="14"/>
      <c r="R91" s="14"/>
      <c r="S91" s="14"/>
      <c r="T91" s="14"/>
      <c r="U91" s="14"/>
      <c r="V91" s="14"/>
      <c r="W91" s="14">
        <f t="shared" si="18"/>
        <v>47.2</v>
      </c>
      <c r="X91" s="16"/>
      <c r="Y91" s="17">
        <f t="shared" si="19"/>
        <v>6.1652542372881349</v>
      </c>
      <c r="Z91" s="14">
        <f t="shared" si="20"/>
        <v>1.7161016949152541</v>
      </c>
      <c r="AA91" s="14"/>
      <c r="AB91" s="14"/>
      <c r="AC91" s="14"/>
      <c r="AD91" s="14">
        <v>0</v>
      </c>
      <c r="AE91" s="14">
        <f>VLOOKUP(A:A,[1]TDSheet!$A:$AF,32,0)</f>
        <v>75.8</v>
      </c>
      <c r="AF91" s="14">
        <f>VLOOKUP(A:A,[1]TDSheet!$A:$AG,33,0)</f>
        <v>59</v>
      </c>
      <c r="AG91" s="14">
        <f>VLOOKUP(A:A,[1]TDSheet!$A:$W,23,0)</f>
        <v>49.8</v>
      </c>
      <c r="AH91" s="14">
        <f>VLOOKUP(A:A,[3]TDSheet!$A:$D,4,0)</f>
        <v>56</v>
      </c>
      <c r="AI91" s="14" t="str">
        <f>VLOOKUP(A:A,[1]TDSheet!$A:$AI,35,0)</f>
        <v>ф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14</v>
      </c>
      <c r="C92" s="9">
        <v>144</v>
      </c>
      <c r="D92" s="9">
        <v>395</v>
      </c>
      <c r="E92" s="9">
        <v>395</v>
      </c>
      <c r="F92" s="9">
        <v>51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398</v>
      </c>
      <c r="K92" s="14">
        <f t="shared" si="17"/>
        <v>-3</v>
      </c>
      <c r="L92" s="14">
        <f>VLOOKUP(A:A,[1]TDSheet!$A:$N,14,0)</f>
        <v>120</v>
      </c>
      <c r="M92" s="14">
        <f>VLOOKUP(A:A,[1]TDSheet!$A:$S,19,0)</f>
        <v>0</v>
      </c>
      <c r="N92" s="14">
        <f>VLOOKUP(A:A,[1]TDSheet!$A:$U,21,0)</f>
        <v>100</v>
      </c>
      <c r="O92" s="14">
        <f>VLOOKUP(A:A,[1]TDSheet!$A:$V,22,0)</f>
        <v>0</v>
      </c>
      <c r="P92" s="14">
        <f>VLOOKUP(A:A,[1]TDSheet!$A:$X,24,0)</f>
        <v>150</v>
      </c>
      <c r="Q92" s="14"/>
      <c r="R92" s="14"/>
      <c r="S92" s="14"/>
      <c r="T92" s="14"/>
      <c r="U92" s="14"/>
      <c r="V92" s="14"/>
      <c r="W92" s="14">
        <f t="shared" si="18"/>
        <v>79</v>
      </c>
      <c r="X92" s="16">
        <v>50</v>
      </c>
      <c r="Y92" s="17">
        <f t="shared" si="19"/>
        <v>5.962025316455696</v>
      </c>
      <c r="Z92" s="14">
        <f t="shared" si="20"/>
        <v>0.64556962025316456</v>
      </c>
      <c r="AA92" s="14"/>
      <c r="AB92" s="14"/>
      <c r="AC92" s="14"/>
      <c r="AD92" s="14">
        <v>0</v>
      </c>
      <c r="AE92" s="14">
        <f>VLOOKUP(A:A,[1]TDSheet!$A:$AF,32,0)</f>
        <v>80.400000000000006</v>
      </c>
      <c r="AF92" s="14">
        <f>VLOOKUP(A:A,[1]TDSheet!$A:$AG,33,0)</f>
        <v>76.2</v>
      </c>
      <c r="AG92" s="14">
        <f>VLOOKUP(A:A,[1]TDSheet!$A:$W,23,0)</f>
        <v>73.8</v>
      </c>
      <c r="AH92" s="14">
        <f>VLOOKUP(A:A,[3]TDSheet!$A:$D,4,0)</f>
        <v>94</v>
      </c>
      <c r="AI92" s="14" t="str">
        <f>VLOOKUP(A:A,[1]TDSheet!$A:$AI,35,0)</f>
        <v>ф</v>
      </c>
      <c r="AJ92" s="14">
        <f t="shared" si="21"/>
        <v>50</v>
      </c>
      <c r="AK92" s="14">
        <f t="shared" si="22"/>
        <v>30</v>
      </c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14</v>
      </c>
      <c r="C93" s="9">
        <v>108</v>
      </c>
      <c r="D93" s="9">
        <v>3058</v>
      </c>
      <c r="E93" s="9">
        <v>1457</v>
      </c>
      <c r="F93" s="9">
        <v>508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4">
        <f>VLOOKUP(A:A,[2]TDSheet!$A:$F,6,0)</f>
        <v>1493</v>
      </c>
      <c r="K93" s="14">
        <f t="shared" si="17"/>
        <v>-36</v>
      </c>
      <c r="L93" s="14">
        <f>VLOOKUP(A:A,[1]TDSheet!$A:$N,14,0)</f>
        <v>700</v>
      </c>
      <c r="M93" s="14">
        <f>VLOOKUP(A:A,[1]TDSheet!$A:$S,19,0)</f>
        <v>0</v>
      </c>
      <c r="N93" s="14">
        <f>VLOOKUP(A:A,[1]TDSheet!$A:$U,21,0)</f>
        <v>300</v>
      </c>
      <c r="O93" s="14">
        <f>VLOOKUP(A:A,[1]TDSheet!$A:$V,22,0)</f>
        <v>0</v>
      </c>
      <c r="P93" s="14">
        <f>VLOOKUP(A:A,[1]TDSheet!$A:$X,24,0)</f>
        <v>700</v>
      </c>
      <c r="Q93" s="14"/>
      <c r="R93" s="14"/>
      <c r="S93" s="14"/>
      <c r="T93" s="14"/>
      <c r="U93" s="14"/>
      <c r="V93" s="14"/>
      <c r="W93" s="14">
        <f t="shared" si="18"/>
        <v>291.39999999999998</v>
      </c>
      <c r="X93" s="16"/>
      <c r="Y93" s="17">
        <f t="shared" si="19"/>
        <v>7.5772134522992456</v>
      </c>
      <c r="Z93" s="14">
        <f t="shared" si="20"/>
        <v>1.7433081674673989</v>
      </c>
      <c r="AA93" s="14"/>
      <c r="AB93" s="14"/>
      <c r="AC93" s="14"/>
      <c r="AD93" s="14">
        <v>0</v>
      </c>
      <c r="AE93" s="14">
        <f>VLOOKUP(A:A,[1]TDSheet!$A:$AF,32,0)</f>
        <v>322.2</v>
      </c>
      <c r="AF93" s="14">
        <f>VLOOKUP(A:A,[1]TDSheet!$A:$AG,33,0)</f>
        <v>320.2</v>
      </c>
      <c r="AG93" s="14">
        <f>VLOOKUP(A:A,[1]TDSheet!$A:$W,23,0)</f>
        <v>346.8</v>
      </c>
      <c r="AH93" s="14">
        <f>VLOOKUP(A:A,[3]TDSheet!$A:$D,4,0)</f>
        <v>249</v>
      </c>
      <c r="AI93" s="14">
        <f>VLOOKUP(A:A,[1]TDSheet!$A:$AI,35,0)</f>
        <v>0</v>
      </c>
      <c r="AJ93" s="14">
        <f t="shared" si="21"/>
        <v>0</v>
      </c>
      <c r="AK93" s="14">
        <f t="shared" si="22"/>
        <v>0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14</v>
      </c>
      <c r="C94" s="9">
        <v>321</v>
      </c>
      <c r="D94" s="9">
        <v>390</v>
      </c>
      <c r="E94" s="9">
        <v>395</v>
      </c>
      <c r="F94" s="9">
        <v>209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393</v>
      </c>
      <c r="K94" s="14">
        <f t="shared" si="17"/>
        <v>2</v>
      </c>
      <c r="L94" s="14">
        <f>VLOOKUP(A:A,[1]TDSheet!$A:$N,14,0)</f>
        <v>120</v>
      </c>
      <c r="M94" s="14">
        <f>VLOOKUP(A:A,[1]TDSheet!$A:$S,19,0)</f>
        <v>0</v>
      </c>
      <c r="N94" s="14">
        <f>VLOOKUP(A:A,[1]TDSheet!$A:$U,21,0)</f>
        <v>50</v>
      </c>
      <c r="O94" s="14">
        <f>VLOOKUP(A:A,[1]TDSheet!$A:$V,22,0)</f>
        <v>0</v>
      </c>
      <c r="P94" s="14">
        <f>VLOOKUP(A:A,[1]TDSheet!$A:$X,24,0)</f>
        <v>140</v>
      </c>
      <c r="Q94" s="14"/>
      <c r="R94" s="14"/>
      <c r="S94" s="14"/>
      <c r="T94" s="14"/>
      <c r="U94" s="14"/>
      <c r="V94" s="14"/>
      <c r="W94" s="14">
        <f t="shared" si="18"/>
        <v>79</v>
      </c>
      <c r="X94" s="16"/>
      <c r="Y94" s="17">
        <f t="shared" si="19"/>
        <v>6.5696202531645573</v>
      </c>
      <c r="Z94" s="14">
        <f t="shared" si="20"/>
        <v>2.6455696202531644</v>
      </c>
      <c r="AA94" s="14"/>
      <c r="AB94" s="14"/>
      <c r="AC94" s="14"/>
      <c r="AD94" s="14">
        <v>0</v>
      </c>
      <c r="AE94" s="14">
        <f>VLOOKUP(A:A,[1]TDSheet!$A:$AF,32,0)</f>
        <v>79.400000000000006</v>
      </c>
      <c r="AF94" s="14">
        <f>VLOOKUP(A:A,[1]TDSheet!$A:$AG,33,0)</f>
        <v>97.6</v>
      </c>
      <c r="AG94" s="14">
        <f>VLOOKUP(A:A,[1]TDSheet!$A:$W,23,0)</f>
        <v>85.8</v>
      </c>
      <c r="AH94" s="14">
        <f>VLOOKUP(A:A,[3]TDSheet!$A:$D,4,0)</f>
        <v>88</v>
      </c>
      <c r="AI94" s="14" t="str">
        <f>VLOOKUP(A:A,[1]TDSheet!$A:$AI,35,0)</f>
        <v>Паша</v>
      </c>
      <c r="AJ94" s="14">
        <f t="shared" si="21"/>
        <v>0</v>
      </c>
      <c r="AK94" s="14">
        <f t="shared" si="22"/>
        <v>0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14</v>
      </c>
      <c r="C95" s="9">
        <v>208</v>
      </c>
      <c r="D95" s="9">
        <v>646</v>
      </c>
      <c r="E95" s="9">
        <v>518</v>
      </c>
      <c r="F95" s="9">
        <v>272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4">
        <f>VLOOKUP(A:A,[2]TDSheet!$A:$F,6,0)</f>
        <v>541</v>
      </c>
      <c r="K95" s="14">
        <f t="shared" si="17"/>
        <v>-23</v>
      </c>
      <c r="L95" s="14">
        <f>VLOOKUP(A:A,[1]TDSheet!$A:$N,14,0)</f>
        <v>160</v>
      </c>
      <c r="M95" s="14">
        <f>VLOOKUP(A:A,[1]TDSheet!$A:$S,19,0)</f>
        <v>0</v>
      </c>
      <c r="N95" s="14">
        <f>VLOOKUP(A:A,[1]TDSheet!$A:$U,21,0)</f>
        <v>80</v>
      </c>
      <c r="O95" s="14">
        <f>VLOOKUP(A:A,[1]TDSheet!$A:$V,22,0)</f>
        <v>0</v>
      </c>
      <c r="P95" s="14">
        <f>VLOOKUP(A:A,[1]TDSheet!$A:$X,24,0)</f>
        <v>220</v>
      </c>
      <c r="Q95" s="14"/>
      <c r="R95" s="14"/>
      <c r="S95" s="14"/>
      <c r="T95" s="14"/>
      <c r="U95" s="14"/>
      <c r="V95" s="14"/>
      <c r="W95" s="14">
        <f t="shared" si="18"/>
        <v>103.6</v>
      </c>
      <c r="X95" s="16"/>
      <c r="Y95" s="17">
        <f t="shared" si="19"/>
        <v>7.0656370656370662</v>
      </c>
      <c r="Z95" s="14">
        <f t="shared" si="20"/>
        <v>2.6254826254826256</v>
      </c>
      <c r="AA95" s="14"/>
      <c r="AB95" s="14"/>
      <c r="AC95" s="14"/>
      <c r="AD95" s="14">
        <v>0</v>
      </c>
      <c r="AE95" s="14">
        <f>VLOOKUP(A:A,[1]TDSheet!$A:$AF,32,0)</f>
        <v>126.2</v>
      </c>
      <c r="AF95" s="14">
        <f>VLOOKUP(A:A,[1]TDSheet!$A:$AG,33,0)</f>
        <v>129.19999999999999</v>
      </c>
      <c r="AG95" s="14">
        <f>VLOOKUP(A:A,[1]TDSheet!$A:$W,23,0)</f>
        <v>116.4</v>
      </c>
      <c r="AH95" s="14">
        <f>VLOOKUP(A:A,[3]TDSheet!$A:$D,4,0)</f>
        <v>112</v>
      </c>
      <c r="AI95" s="14" t="str">
        <f>VLOOKUP(A:A,[1]TDSheet!$A:$AI,35,0)</f>
        <v>Паша</v>
      </c>
      <c r="AJ95" s="14">
        <f t="shared" si="21"/>
        <v>0</v>
      </c>
      <c r="AK95" s="14">
        <f t="shared" si="22"/>
        <v>0</v>
      </c>
      <c r="AL95" s="14"/>
      <c r="AM95" s="14"/>
    </row>
    <row r="96" spans="1:39" s="1" customFormat="1" ht="21.95" customHeight="1" outlineLevel="1" x14ac:dyDescent="0.2">
      <c r="A96" s="7" t="s">
        <v>99</v>
      </c>
      <c r="B96" s="7" t="s">
        <v>14</v>
      </c>
      <c r="C96" s="9">
        <v>147</v>
      </c>
      <c r="D96" s="9">
        <v>373</v>
      </c>
      <c r="E96" s="9">
        <v>314</v>
      </c>
      <c r="F96" s="9">
        <v>162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4">
        <f>VLOOKUP(A:A,[2]TDSheet!$A:$F,6,0)</f>
        <v>318</v>
      </c>
      <c r="K96" s="14">
        <f t="shared" si="17"/>
        <v>-4</v>
      </c>
      <c r="L96" s="14">
        <f>VLOOKUP(A:A,[1]TDSheet!$A:$N,14,0)</f>
        <v>50</v>
      </c>
      <c r="M96" s="14">
        <f>VLOOKUP(A:A,[1]TDSheet!$A:$S,19,0)</f>
        <v>0</v>
      </c>
      <c r="N96" s="14">
        <f>VLOOKUP(A:A,[1]TDSheet!$A:$U,21,0)</f>
        <v>80</v>
      </c>
      <c r="O96" s="14">
        <f>VLOOKUP(A:A,[1]TDSheet!$A:$V,22,0)</f>
        <v>0</v>
      </c>
      <c r="P96" s="14">
        <f>VLOOKUP(A:A,[1]TDSheet!$A:$X,24,0)</f>
        <v>120</v>
      </c>
      <c r="Q96" s="14"/>
      <c r="R96" s="14"/>
      <c r="S96" s="14"/>
      <c r="T96" s="14"/>
      <c r="U96" s="14"/>
      <c r="V96" s="14"/>
      <c r="W96" s="14">
        <f t="shared" si="18"/>
        <v>62.8</v>
      </c>
      <c r="X96" s="16"/>
      <c r="Y96" s="17">
        <f t="shared" si="19"/>
        <v>6.5605095541401273</v>
      </c>
      <c r="Z96" s="14">
        <f t="shared" si="20"/>
        <v>2.5796178343949046</v>
      </c>
      <c r="AA96" s="14"/>
      <c r="AB96" s="14"/>
      <c r="AC96" s="14"/>
      <c r="AD96" s="14">
        <v>0</v>
      </c>
      <c r="AE96" s="14">
        <f>VLOOKUP(A:A,[1]TDSheet!$A:$AF,32,0)</f>
        <v>71.2</v>
      </c>
      <c r="AF96" s="14">
        <f>VLOOKUP(A:A,[1]TDSheet!$A:$AG,33,0)</f>
        <v>76</v>
      </c>
      <c r="AG96" s="14">
        <f>VLOOKUP(A:A,[1]TDSheet!$A:$W,23,0)</f>
        <v>66.599999999999994</v>
      </c>
      <c r="AH96" s="14">
        <f>VLOOKUP(A:A,[3]TDSheet!$A:$D,4,0)</f>
        <v>77</v>
      </c>
      <c r="AI96" s="14" t="str">
        <f>VLOOKUP(A:A,[1]TDSheet!$A:$AI,35,0)</f>
        <v>Паша</v>
      </c>
      <c r="AJ96" s="14">
        <f t="shared" si="21"/>
        <v>0</v>
      </c>
      <c r="AK96" s="14">
        <f t="shared" si="22"/>
        <v>0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14</v>
      </c>
      <c r="C97" s="9">
        <v>144</v>
      </c>
      <c r="D97" s="9">
        <v>226</v>
      </c>
      <c r="E97" s="9">
        <v>290</v>
      </c>
      <c r="F97" s="9">
        <v>35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4">
        <f>VLOOKUP(A:A,[2]TDSheet!$A:$F,6,0)</f>
        <v>403</v>
      </c>
      <c r="K97" s="14">
        <f t="shared" si="17"/>
        <v>-113</v>
      </c>
      <c r="L97" s="14">
        <f>VLOOKUP(A:A,[1]TDSheet!$A:$N,14,0)</f>
        <v>80</v>
      </c>
      <c r="M97" s="14">
        <f>VLOOKUP(A:A,[1]TDSheet!$A:$S,19,0)</f>
        <v>0</v>
      </c>
      <c r="N97" s="14">
        <f>VLOOKUP(A:A,[1]TDSheet!$A:$U,21,0)</f>
        <v>220</v>
      </c>
      <c r="O97" s="14">
        <f>VLOOKUP(A:A,[1]TDSheet!$A:$V,22,0)</f>
        <v>0</v>
      </c>
      <c r="P97" s="14">
        <f>VLOOKUP(A:A,[1]TDSheet!$A:$X,24,0)</f>
        <v>130</v>
      </c>
      <c r="Q97" s="14"/>
      <c r="R97" s="14"/>
      <c r="S97" s="14"/>
      <c r="T97" s="14"/>
      <c r="U97" s="14"/>
      <c r="V97" s="14"/>
      <c r="W97" s="14">
        <f t="shared" si="18"/>
        <v>58</v>
      </c>
      <c r="X97" s="16"/>
      <c r="Y97" s="17">
        <f t="shared" si="19"/>
        <v>8.0172413793103452</v>
      </c>
      <c r="Z97" s="14">
        <f t="shared" si="20"/>
        <v>0.60344827586206895</v>
      </c>
      <c r="AA97" s="14"/>
      <c r="AB97" s="14"/>
      <c r="AC97" s="14"/>
      <c r="AD97" s="14">
        <v>0</v>
      </c>
      <c r="AE97" s="14">
        <f>VLOOKUP(A:A,[1]TDSheet!$A:$AF,32,0)</f>
        <v>55.2</v>
      </c>
      <c r="AF97" s="14">
        <f>VLOOKUP(A:A,[1]TDSheet!$A:$AG,33,0)</f>
        <v>50.8</v>
      </c>
      <c r="AG97" s="14">
        <f>VLOOKUP(A:A,[1]TDSheet!$A:$W,23,0)</f>
        <v>67.400000000000006</v>
      </c>
      <c r="AH97" s="14">
        <f>VLOOKUP(A:A,[3]TDSheet!$A:$D,4,0)</f>
        <v>12</v>
      </c>
      <c r="AI97" s="14" t="e">
        <f>VLOOKUP(A:A,[1]TDSheet!$A:$AI,35,0)</f>
        <v>#N/A</v>
      </c>
      <c r="AJ97" s="14">
        <f t="shared" si="21"/>
        <v>0</v>
      </c>
      <c r="AK97" s="14">
        <f t="shared" si="22"/>
        <v>0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14</v>
      </c>
      <c r="C98" s="9">
        <v>1117</v>
      </c>
      <c r="D98" s="9">
        <v>8709</v>
      </c>
      <c r="E98" s="9">
        <v>4446</v>
      </c>
      <c r="F98" s="9">
        <v>858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4">
        <f>VLOOKUP(A:A,[2]TDSheet!$A:$F,6,0)</f>
        <v>4467</v>
      </c>
      <c r="K98" s="14">
        <f t="shared" si="17"/>
        <v>-21</v>
      </c>
      <c r="L98" s="14">
        <f>VLOOKUP(A:A,[1]TDSheet!$A:$N,14,0)</f>
        <v>800</v>
      </c>
      <c r="M98" s="14">
        <f>VLOOKUP(A:A,[1]TDSheet!$A:$S,19,0)</f>
        <v>0</v>
      </c>
      <c r="N98" s="14">
        <f>VLOOKUP(A:A,[1]TDSheet!$A:$U,21,0)</f>
        <v>1000</v>
      </c>
      <c r="O98" s="14">
        <f>VLOOKUP(A:A,[1]TDSheet!$A:$V,22,0)</f>
        <v>0</v>
      </c>
      <c r="P98" s="14">
        <f>VLOOKUP(A:A,[1]TDSheet!$A:$X,24,0)</f>
        <v>1300</v>
      </c>
      <c r="Q98" s="14"/>
      <c r="R98" s="14"/>
      <c r="S98" s="14"/>
      <c r="T98" s="14">
        <v>2070</v>
      </c>
      <c r="U98" s="14"/>
      <c r="V98" s="14"/>
      <c r="W98" s="14">
        <f t="shared" si="18"/>
        <v>632.4</v>
      </c>
      <c r="X98" s="16"/>
      <c r="Y98" s="17">
        <f t="shared" si="19"/>
        <v>6.258697027197976</v>
      </c>
      <c r="Z98" s="14">
        <f t="shared" si="20"/>
        <v>1.3567362428842504</v>
      </c>
      <c r="AA98" s="14"/>
      <c r="AB98" s="14"/>
      <c r="AC98" s="14"/>
      <c r="AD98" s="14">
        <f>VLOOKUP(A:A,[4]TDSheet!$A:$D,4,0)</f>
        <v>1284</v>
      </c>
      <c r="AE98" s="14">
        <f>VLOOKUP(A:A,[1]TDSheet!$A:$AF,32,0)</f>
        <v>705.2</v>
      </c>
      <c r="AF98" s="14">
        <f>VLOOKUP(A:A,[1]TDSheet!$A:$AG,33,0)</f>
        <v>694.8</v>
      </c>
      <c r="AG98" s="14">
        <f>VLOOKUP(A:A,[1]TDSheet!$A:$W,23,0)</f>
        <v>671.6</v>
      </c>
      <c r="AH98" s="14">
        <f>VLOOKUP(A:A,[3]TDSheet!$A:$D,4,0)</f>
        <v>755</v>
      </c>
      <c r="AI98" s="14" t="e">
        <f>VLOOKUP(A:A,[1]TDSheet!$A:$AI,35,0)</f>
        <v>#N/A</v>
      </c>
      <c r="AJ98" s="14">
        <f t="shared" si="21"/>
        <v>2070</v>
      </c>
      <c r="AK98" s="14">
        <f t="shared" si="22"/>
        <v>724.5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14</v>
      </c>
      <c r="C99" s="9">
        <v>1675</v>
      </c>
      <c r="D99" s="9">
        <v>14898</v>
      </c>
      <c r="E99" s="9">
        <v>8177</v>
      </c>
      <c r="F99" s="9">
        <v>2168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4">
        <f>VLOOKUP(A:A,[2]TDSheet!$A:$F,6,0)</f>
        <v>8180</v>
      </c>
      <c r="K99" s="14">
        <f t="shared" si="17"/>
        <v>-3</v>
      </c>
      <c r="L99" s="14">
        <f>VLOOKUP(A:A,[1]TDSheet!$A:$N,14,0)</f>
        <v>2400</v>
      </c>
      <c r="M99" s="14">
        <f>VLOOKUP(A:A,[1]TDSheet!$A:$S,19,0)</f>
        <v>0</v>
      </c>
      <c r="N99" s="14">
        <f>VLOOKUP(A:A,[1]TDSheet!$A:$U,21,0)</f>
        <v>2500</v>
      </c>
      <c r="O99" s="14">
        <f>VLOOKUP(A:A,[1]TDSheet!$A:$V,22,0)</f>
        <v>0</v>
      </c>
      <c r="P99" s="14">
        <f>VLOOKUP(A:A,[1]TDSheet!$A:$X,24,0)</f>
        <v>3500</v>
      </c>
      <c r="Q99" s="14"/>
      <c r="R99" s="14"/>
      <c r="S99" s="14"/>
      <c r="T99" s="14">
        <v>4350</v>
      </c>
      <c r="U99" s="14"/>
      <c r="V99" s="14"/>
      <c r="W99" s="14">
        <f t="shared" si="18"/>
        <v>1581.4</v>
      </c>
      <c r="X99" s="16"/>
      <c r="Y99" s="17">
        <f t="shared" si="19"/>
        <v>6.6826862273934484</v>
      </c>
      <c r="Z99" s="14">
        <f t="shared" si="20"/>
        <v>1.3709371443025167</v>
      </c>
      <c r="AA99" s="14"/>
      <c r="AB99" s="14"/>
      <c r="AC99" s="14"/>
      <c r="AD99" s="14">
        <f>VLOOKUP(A:A,[4]TDSheet!$A:$D,4,0)</f>
        <v>270</v>
      </c>
      <c r="AE99" s="14">
        <f>VLOOKUP(A:A,[1]TDSheet!$A:$AF,32,0)</f>
        <v>1588.4</v>
      </c>
      <c r="AF99" s="14">
        <f>VLOOKUP(A:A,[1]TDSheet!$A:$AG,33,0)</f>
        <v>1675.4</v>
      </c>
      <c r="AG99" s="14">
        <f>VLOOKUP(A:A,[1]TDSheet!$A:$W,23,0)</f>
        <v>1749.2</v>
      </c>
      <c r="AH99" s="14">
        <f>VLOOKUP(A:A,[3]TDSheet!$A:$D,4,0)</f>
        <v>1654</v>
      </c>
      <c r="AI99" s="14" t="str">
        <f>VLOOKUP(A:A,[1]TDSheet!$A:$AI,35,0)</f>
        <v>продапр</v>
      </c>
      <c r="AJ99" s="14">
        <f t="shared" si="21"/>
        <v>4350</v>
      </c>
      <c r="AK99" s="14">
        <f t="shared" si="22"/>
        <v>1522.5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14</v>
      </c>
      <c r="C100" s="9">
        <v>201</v>
      </c>
      <c r="D100" s="9">
        <v>64</v>
      </c>
      <c r="E100" s="9">
        <v>123</v>
      </c>
      <c r="F100" s="9">
        <v>75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4">
        <f>VLOOKUP(A:A,[2]TDSheet!$A:$F,6,0)</f>
        <v>142</v>
      </c>
      <c r="K100" s="14">
        <f t="shared" si="17"/>
        <v>-19</v>
      </c>
      <c r="L100" s="14">
        <f>VLOOKUP(A:A,[1]TDSheet!$A:$N,14,0)</f>
        <v>0</v>
      </c>
      <c r="M100" s="14">
        <f>VLOOKUP(A:A,[1]TDSheet!$A:$S,19,0)</f>
        <v>0</v>
      </c>
      <c r="N100" s="14">
        <f>VLOOKUP(A:A,[1]TDSheet!$A:$U,21,0)</f>
        <v>150</v>
      </c>
      <c r="O100" s="14">
        <f>VLOOKUP(A:A,[1]TDSheet!$A:$V,22,0)</f>
        <v>0</v>
      </c>
      <c r="P100" s="14">
        <f>VLOOKUP(A:A,[1]TDSheet!$A:$X,24,0)</f>
        <v>0</v>
      </c>
      <c r="Q100" s="14"/>
      <c r="R100" s="14"/>
      <c r="S100" s="14"/>
      <c r="T100" s="14"/>
      <c r="U100" s="14"/>
      <c r="V100" s="14"/>
      <c r="W100" s="14">
        <f t="shared" si="18"/>
        <v>24.6</v>
      </c>
      <c r="X100" s="16"/>
      <c r="Y100" s="17">
        <f t="shared" si="19"/>
        <v>9.1463414634146343</v>
      </c>
      <c r="Z100" s="14">
        <f t="shared" si="20"/>
        <v>3.0487804878048781</v>
      </c>
      <c r="AA100" s="14"/>
      <c r="AB100" s="14"/>
      <c r="AC100" s="14"/>
      <c r="AD100" s="14">
        <v>0</v>
      </c>
      <c r="AE100" s="14">
        <f>VLOOKUP(A:A,[1]TDSheet!$A:$AF,32,0)</f>
        <v>22</v>
      </c>
      <c r="AF100" s="14">
        <f>VLOOKUP(A:A,[1]TDSheet!$A:$AG,33,0)</f>
        <v>23.2</v>
      </c>
      <c r="AG100" s="14">
        <f>VLOOKUP(A:A,[1]TDSheet!$A:$W,23,0)</f>
        <v>19.8</v>
      </c>
      <c r="AH100" s="14">
        <f>VLOOKUP(A:A,[3]TDSheet!$A:$D,4,0)</f>
        <v>19</v>
      </c>
      <c r="AI100" s="14" t="str">
        <f>VLOOKUP(A:A,[1]TDSheet!$A:$AI,35,0)</f>
        <v>увел</v>
      </c>
      <c r="AJ100" s="14">
        <f t="shared" si="21"/>
        <v>0</v>
      </c>
      <c r="AK100" s="14">
        <f t="shared" si="22"/>
        <v>0</v>
      </c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14</v>
      </c>
      <c r="C101" s="9">
        <v>139</v>
      </c>
      <c r="D101" s="9">
        <v>194</v>
      </c>
      <c r="E101" s="9">
        <v>158</v>
      </c>
      <c r="F101" s="9">
        <v>104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179</v>
      </c>
      <c r="K101" s="14">
        <f t="shared" si="17"/>
        <v>-21</v>
      </c>
      <c r="L101" s="14">
        <f>VLOOKUP(A:A,[1]TDSheet!$A:$N,14,0)</f>
        <v>0</v>
      </c>
      <c r="M101" s="14">
        <f>VLOOKUP(A:A,[1]TDSheet!$A:$S,19,0)</f>
        <v>0</v>
      </c>
      <c r="N101" s="14">
        <f>VLOOKUP(A:A,[1]TDSheet!$A:$U,21,0)</f>
        <v>150</v>
      </c>
      <c r="O101" s="14">
        <f>VLOOKUP(A:A,[1]TDSheet!$A:$V,22,0)</f>
        <v>0</v>
      </c>
      <c r="P101" s="14">
        <f>VLOOKUP(A:A,[1]TDSheet!$A:$X,24,0)</f>
        <v>0</v>
      </c>
      <c r="Q101" s="14"/>
      <c r="R101" s="14"/>
      <c r="S101" s="14"/>
      <c r="T101" s="14"/>
      <c r="U101" s="14"/>
      <c r="V101" s="14"/>
      <c r="W101" s="14">
        <f t="shared" si="18"/>
        <v>31.6</v>
      </c>
      <c r="X101" s="16"/>
      <c r="Y101" s="17">
        <f t="shared" si="19"/>
        <v>8.037974683544304</v>
      </c>
      <c r="Z101" s="14">
        <f t="shared" si="20"/>
        <v>3.2911392405063289</v>
      </c>
      <c r="AA101" s="14"/>
      <c r="AB101" s="14"/>
      <c r="AC101" s="14"/>
      <c r="AD101" s="14">
        <v>0</v>
      </c>
      <c r="AE101" s="14">
        <f>VLOOKUP(A:A,[1]TDSheet!$A:$AF,32,0)</f>
        <v>22.2</v>
      </c>
      <c r="AF101" s="14">
        <f>VLOOKUP(A:A,[1]TDSheet!$A:$AG,33,0)</f>
        <v>37.799999999999997</v>
      </c>
      <c r="AG101" s="14">
        <f>VLOOKUP(A:A,[1]TDSheet!$A:$W,23,0)</f>
        <v>26.4</v>
      </c>
      <c r="AH101" s="14">
        <f>VLOOKUP(A:A,[3]TDSheet!$A:$D,4,0)</f>
        <v>39</v>
      </c>
      <c r="AI101" s="14" t="str">
        <f>VLOOKUP(A:A,[1]TDSheet!$A:$AI,35,0)</f>
        <v>увел</v>
      </c>
      <c r="AJ101" s="14">
        <f t="shared" si="21"/>
        <v>0</v>
      </c>
      <c r="AK101" s="14">
        <f t="shared" si="22"/>
        <v>0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14</v>
      </c>
      <c r="C102" s="9">
        <v>354</v>
      </c>
      <c r="D102" s="9">
        <v>419</v>
      </c>
      <c r="E102" s="9">
        <v>429</v>
      </c>
      <c r="F102" s="9">
        <v>322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4">
        <f>VLOOKUP(A:A,[2]TDSheet!$A:$F,6,0)</f>
        <v>446</v>
      </c>
      <c r="K102" s="14">
        <f t="shared" si="17"/>
        <v>-17</v>
      </c>
      <c r="L102" s="14">
        <f>VLOOKUP(A:A,[1]TDSheet!$A:$N,14,0)</f>
        <v>0</v>
      </c>
      <c r="M102" s="14">
        <f>VLOOKUP(A:A,[1]TDSheet!$A:$S,19,0)</f>
        <v>0</v>
      </c>
      <c r="N102" s="14">
        <f>VLOOKUP(A:A,[1]TDSheet!$A:$U,21,0)</f>
        <v>200</v>
      </c>
      <c r="O102" s="14">
        <f>VLOOKUP(A:A,[1]TDSheet!$A:$V,22,0)</f>
        <v>0</v>
      </c>
      <c r="P102" s="14">
        <f>VLOOKUP(A:A,[1]TDSheet!$A:$X,24,0)</f>
        <v>0</v>
      </c>
      <c r="Q102" s="14"/>
      <c r="R102" s="14"/>
      <c r="S102" s="14"/>
      <c r="T102" s="14"/>
      <c r="U102" s="14"/>
      <c r="V102" s="14"/>
      <c r="W102" s="14">
        <f t="shared" si="18"/>
        <v>85.8</v>
      </c>
      <c r="X102" s="16"/>
      <c r="Y102" s="17">
        <f t="shared" si="19"/>
        <v>6.0839160839160842</v>
      </c>
      <c r="Z102" s="14">
        <f t="shared" si="20"/>
        <v>3.7529137529137531</v>
      </c>
      <c r="AA102" s="14"/>
      <c r="AB102" s="14"/>
      <c r="AC102" s="14"/>
      <c r="AD102" s="14">
        <v>0</v>
      </c>
      <c r="AE102" s="14">
        <f>VLOOKUP(A:A,[1]TDSheet!$A:$AF,32,0)</f>
        <v>80.2</v>
      </c>
      <c r="AF102" s="14">
        <f>VLOOKUP(A:A,[1]TDSheet!$A:$AG,33,0)</f>
        <v>99.4</v>
      </c>
      <c r="AG102" s="14">
        <f>VLOOKUP(A:A,[1]TDSheet!$A:$W,23,0)</f>
        <v>79.2</v>
      </c>
      <c r="AH102" s="14">
        <f>VLOOKUP(A:A,[3]TDSheet!$A:$D,4,0)</f>
        <v>81</v>
      </c>
      <c r="AI102" s="14" t="e">
        <f>VLOOKUP(A:A,[1]TDSheet!$A:$AI,35,0)</f>
        <v>#N/A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14</v>
      </c>
      <c r="C103" s="9">
        <v>194</v>
      </c>
      <c r="D103" s="9">
        <v>366</v>
      </c>
      <c r="E103" s="9">
        <v>186</v>
      </c>
      <c r="F103" s="9">
        <v>367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4">
        <f>VLOOKUP(A:A,[2]TDSheet!$A:$F,6,0)</f>
        <v>199</v>
      </c>
      <c r="K103" s="14">
        <f t="shared" si="17"/>
        <v>-13</v>
      </c>
      <c r="L103" s="14">
        <f>VLOOKUP(A:A,[1]TDSheet!$A:$N,14,0)</f>
        <v>0</v>
      </c>
      <c r="M103" s="14">
        <f>VLOOKUP(A:A,[1]TDSheet!$A:$S,19,0)</f>
        <v>0</v>
      </c>
      <c r="N103" s="14">
        <f>VLOOKUP(A:A,[1]TDSheet!$A:$U,21,0)</f>
        <v>0</v>
      </c>
      <c r="O103" s="14">
        <f>VLOOKUP(A:A,[1]TDSheet!$A:$V,22,0)</f>
        <v>0</v>
      </c>
      <c r="P103" s="14">
        <f>VLOOKUP(A:A,[1]TDSheet!$A:$X,24,0)</f>
        <v>0</v>
      </c>
      <c r="Q103" s="14"/>
      <c r="R103" s="14"/>
      <c r="S103" s="14"/>
      <c r="T103" s="14"/>
      <c r="U103" s="14"/>
      <c r="V103" s="14"/>
      <c r="W103" s="14">
        <f t="shared" si="18"/>
        <v>37.200000000000003</v>
      </c>
      <c r="X103" s="16"/>
      <c r="Y103" s="17">
        <f t="shared" si="19"/>
        <v>9.865591397849462</v>
      </c>
      <c r="Z103" s="14">
        <f t="shared" si="20"/>
        <v>9.865591397849462</v>
      </c>
      <c r="AA103" s="14"/>
      <c r="AB103" s="14"/>
      <c r="AC103" s="14"/>
      <c r="AD103" s="14">
        <v>0</v>
      </c>
      <c r="AE103" s="14">
        <f>VLOOKUP(A:A,[1]TDSheet!$A:$AF,32,0)</f>
        <v>0</v>
      </c>
      <c r="AF103" s="14">
        <f>VLOOKUP(A:A,[1]TDSheet!$A:$AG,33,0)</f>
        <v>0</v>
      </c>
      <c r="AG103" s="14">
        <f>VLOOKUP(A:A,[1]TDSheet!$A:$W,23,0)</f>
        <v>15.4</v>
      </c>
      <c r="AH103" s="14">
        <f>VLOOKUP(A:A,[3]TDSheet!$A:$D,4,0)</f>
        <v>24</v>
      </c>
      <c r="AI103" s="14">
        <f>VLOOKUP(A:A,[1]TDSheet!$A:$AI,35,0)</f>
        <v>0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14</v>
      </c>
      <c r="C104" s="9">
        <v>295</v>
      </c>
      <c r="D104" s="9">
        <v>342</v>
      </c>
      <c r="E104" s="9">
        <v>478</v>
      </c>
      <c r="F104" s="9">
        <v>118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513</v>
      </c>
      <c r="K104" s="14">
        <f t="shared" si="17"/>
        <v>-35</v>
      </c>
      <c r="L104" s="14">
        <f>VLOOKUP(A:A,[1]TDSheet!$A:$N,14,0)</f>
        <v>200</v>
      </c>
      <c r="M104" s="14">
        <f>VLOOKUP(A:A,[1]TDSheet!$A:$S,19,0)</f>
        <v>0</v>
      </c>
      <c r="N104" s="14">
        <f>VLOOKUP(A:A,[1]TDSheet!$A:$U,21,0)</f>
        <v>300</v>
      </c>
      <c r="O104" s="14">
        <f>VLOOKUP(A:A,[1]TDSheet!$A:$V,22,0)</f>
        <v>0</v>
      </c>
      <c r="P104" s="14">
        <f>VLOOKUP(A:A,[1]TDSheet!$A:$X,24,0)</f>
        <v>0</v>
      </c>
      <c r="Q104" s="14"/>
      <c r="R104" s="14"/>
      <c r="S104" s="14"/>
      <c r="T104" s="14"/>
      <c r="U104" s="14"/>
      <c r="V104" s="14"/>
      <c r="W104" s="14">
        <f t="shared" si="18"/>
        <v>95.6</v>
      </c>
      <c r="X104" s="16"/>
      <c r="Y104" s="17">
        <f t="shared" si="19"/>
        <v>6.464435146443515</v>
      </c>
      <c r="Z104" s="14">
        <f t="shared" si="20"/>
        <v>1.2343096234309625</v>
      </c>
      <c r="AA104" s="14"/>
      <c r="AB104" s="14"/>
      <c r="AC104" s="14"/>
      <c r="AD104" s="14">
        <v>0</v>
      </c>
      <c r="AE104" s="14">
        <f>VLOOKUP(A:A,[1]TDSheet!$A:$AF,32,0)</f>
        <v>41</v>
      </c>
      <c r="AF104" s="14">
        <f>VLOOKUP(A:A,[1]TDSheet!$A:$AG,33,0)</f>
        <v>108.2</v>
      </c>
      <c r="AG104" s="14">
        <f>VLOOKUP(A:A,[1]TDSheet!$A:$W,23,0)</f>
        <v>94.6</v>
      </c>
      <c r="AH104" s="14">
        <f>VLOOKUP(A:A,[3]TDSheet!$A:$D,4,0)</f>
        <v>91</v>
      </c>
      <c r="AI104" s="14" t="e">
        <f>VLOOKUP(A:A,[1]TDSheet!$A:$AI,35,0)</f>
        <v>#N/A</v>
      </c>
      <c r="AJ104" s="14">
        <f t="shared" si="21"/>
        <v>0</v>
      </c>
      <c r="AK104" s="14">
        <f t="shared" si="22"/>
        <v>0</v>
      </c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14</v>
      </c>
      <c r="C105" s="9">
        <v>76</v>
      </c>
      <c r="D105" s="9">
        <v>816</v>
      </c>
      <c r="E105" s="9">
        <v>427</v>
      </c>
      <c r="F105" s="9">
        <v>85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4">
        <f>VLOOKUP(A:A,[2]TDSheet!$A:$F,6,0)</f>
        <v>596</v>
      </c>
      <c r="K105" s="14">
        <f t="shared" si="17"/>
        <v>-169</v>
      </c>
      <c r="L105" s="14">
        <f>VLOOKUP(A:A,[1]TDSheet!$A:$N,14,0)</f>
        <v>150</v>
      </c>
      <c r="M105" s="14">
        <f>VLOOKUP(A:A,[1]TDSheet!$A:$S,19,0)</f>
        <v>0</v>
      </c>
      <c r="N105" s="14">
        <f>VLOOKUP(A:A,[1]TDSheet!$A:$U,21,0)</f>
        <v>220</v>
      </c>
      <c r="O105" s="14">
        <f>VLOOKUP(A:A,[1]TDSheet!$A:$V,22,0)</f>
        <v>0</v>
      </c>
      <c r="P105" s="14">
        <f>VLOOKUP(A:A,[1]TDSheet!$A:$X,24,0)</f>
        <v>200</v>
      </c>
      <c r="Q105" s="14"/>
      <c r="R105" s="14"/>
      <c r="S105" s="14"/>
      <c r="T105" s="14"/>
      <c r="U105" s="14"/>
      <c r="V105" s="14"/>
      <c r="W105" s="14">
        <f t="shared" si="18"/>
        <v>85.4</v>
      </c>
      <c r="X105" s="16">
        <v>100</v>
      </c>
      <c r="Y105" s="17">
        <f t="shared" si="19"/>
        <v>8.8407494145199053</v>
      </c>
      <c r="Z105" s="14">
        <f t="shared" si="20"/>
        <v>0.99531615925058536</v>
      </c>
      <c r="AA105" s="14"/>
      <c r="AB105" s="14"/>
      <c r="AC105" s="14"/>
      <c r="AD105" s="14">
        <v>0</v>
      </c>
      <c r="AE105" s="14">
        <f>VLOOKUP(A:A,[1]TDSheet!$A:$AF,32,0)</f>
        <v>85</v>
      </c>
      <c r="AF105" s="14">
        <f>VLOOKUP(A:A,[1]TDSheet!$A:$AG,33,0)</f>
        <v>82</v>
      </c>
      <c r="AG105" s="14">
        <f>VLOOKUP(A:A,[1]TDSheet!$A:$W,23,0)</f>
        <v>99.2</v>
      </c>
      <c r="AH105" s="14">
        <f>VLOOKUP(A:A,[3]TDSheet!$A:$D,4,0)</f>
        <v>112</v>
      </c>
      <c r="AI105" s="14" t="e">
        <f>VLOOKUP(A:A,[1]TDSheet!$A:$AI,35,0)</f>
        <v>#N/A</v>
      </c>
      <c r="AJ105" s="14">
        <f t="shared" si="21"/>
        <v>100</v>
      </c>
      <c r="AK105" s="14">
        <f t="shared" si="22"/>
        <v>33</v>
      </c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14</v>
      </c>
      <c r="C106" s="9">
        <v>31</v>
      </c>
      <c r="D106" s="9">
        <v>287</v>
      </c>
      <c r="E106" s="9">
        <v>240</v>
      </c>
      <c r="F106" s="9">
        <v>30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4">
        <f>VLOOKUP(A:A,[2]TDSheet!$A:$F,6,0)</f>
        <v>263</v>
      </c>
      <c r="K106" s="14">
        <f t="shared" si="17"/>
        <v>-23</v>
      </c>
      <c r="L106" s="14">
        <f>VLOOKUP(A:A,[1]TDSheet!$A:$N,14,0)</f>
        <v>150</v>
      </c>
      <c r="M106" s="14">
        <f>VLOOKUP(A:A,[1]TDSheet!$A:$S,19,0)</f>
        <v>0</v>
      </c>
      <c r="N106" s="14">
        <f>VLOOKUP(A:A,[1]TDSheet!$A:$U,21,0)</f>
        <v>100</v>
      </c>
      <c r="O106" s="14">
        <f>VLOOKUP(A:A,[1]TDSheet!$A:$V,22,0)</f>
        <v>0</v>
      </c>
      <c r="P106" s="14">
        <f>VLOOKUP(A:A,[1]TDSheet!$A:$X,24,0)</f>
        <v>0</v>
      </c>
      <c r="Q106" s="14"/>
      <c r="R106" s="14"/>
      <c r="S106" s="14"/>
      <c r="T106" s="14"/>
      <c r="U106" s="14"/>
      <c r="V106" s="14"/>
      <c r="W106" s="14">
        <f t="shared" si="18"/>
        <v>48</v>
      </c>
      <c r="X106" s="16"/>
      <c r="Y106" s="17">
        <f t="shared" si="19"/>
        <v>5.833333333333333</v>
      </c>
      <c r="Z106" s="14">
        <f t="shared" si="20"/>
        <v>0.625</v>
      </c>
      <c r="AA106" s="14"/>
      <c r="AB106" s="14"/>
      <c r="AC106" s="14"/>
      <c r="AD106" s="14">
        <v>0</v>
      </c>
      <c r="AE106" s="14">
        <f>VLOOKUP(A:A,[1]TDSheet!$A:$AF,32,0)</f>
        <v>27.2</v>
      </c>
      <c r="AF106" s="14">
        <f>VLOOKUP(A:A,[1]TDSheet!$A:$AG,33,0)</f>
        <v>40.799999999999997</v>
      </c>
      <c r="AG106" s="14">
        <f>VLOOKUP(A:A,[1]TDSheet!$A:$W,23,0)</f>
        <v>34.4</v>
      </c>
      <c r="AH106" s="14">
        <f>VLOOKUP(A:A,[3]TDSheet!$A:$D,4,0)</f>
        <v>62</v>
      </c>
      <c r="AI106" s="14" t="e">
        <f>VLOOKUP(A:A,[1]TDSheet!$A:$AI,35,0)</f>
        <v>#N/A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21.95" customHeight="1" outlineLevel="1" x14ac:dyDescent="0.2">
      <c r="A107" s="7" t="s">
        <v>110</v>
      </c>
      <c r="B107" s="7" t="s">
        <v>14</v>
      </c>
      <c r="C107" s="9">
        <v>25</v>
      </c>
      <c r="D107" s="9">
        <v>401</v>
      </c>
      <c r="E107" s="9">
        <v>166</v>
      </c>
      <c r="F107" s="9">
        <v>64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4">
        <f>VLOOKUP(A:A,[2]TDSheet!$A:$F,6,0)</f>
        <v>302</v>
      </c>
      <c r="K107" s="14">
        <f t="shared" si="17"/>
        <v>-136</v>
      </c>
      <c r="L107" s="14">
        <f>VLOOKUP(A:A,[1]TDSheet!$A:$N,14,0)</f>
        <v>30</v>
      </c>
      <c r="M107" s="14">
        <f>VLOOKUP(A:A,[1]TDSheet!$A:$S,19,0)</f>
        <v>0</v>
      </c>
      <c r="N107" s="14">
        <f>VLOOKUP(A:A,[1]TDSheet!$A:$U,21,0)</f>
        <v>150</v>
      </c>
      <c r="O107" s="14">
        <f>VLOOKUP(A:A,[1]TDSheet!$A:$V,22,0)</f>
        <v>0</v>
      </c>
      <c r="P107" s="14">
        <f>VLOOKUP(A:A,[1]TDSheet!$A:$X,24,0)</f>
        <v>50</v>
      </c>
      <c r="Q107" s="14"/>
      <c r="R107" s="14"/>
      <c r="S107" s="14"/>
      <c r="T107" s="14"/>
      <c r="U107" s="14"/>
      <c r="V107" s="14"/>
      <c r="W107" s="14">
        <f t="shared" si="18"/>
        <v>33.200000000000003</v>
      </c>
      <c r="X107" s="16"/>
      <c r="Y107" s="17">
        <f t="shared" si="19"/>
        <v>8.8554216867469879</v>
      </c>
      <c r="Z107" s="14">
        <f t="shared" si="20"/>
        <v>1.9277108433734937</v>
      </c>
      <c r="AA107" s="14"/>
      <c r="AB107" s="14"/>
      <c r="AC107" s="14"/>
      <c r="AD107" s="14">
        <v>0</v>
      </c>
      <c r="AE107" s="14">
        <f>VLOOKUP(A:A,[1]TDSheet!$A:$AF,32,0)</f>
        <v>43.2</v>
      </c>
      <c r="AF107" s="14">
        <f>VLOOKUP(A:A,[1]TDSheet!$A:$AG,33,0)</f>
        <v>26.2</v>
      </c>
      <c r="AG107" s="14">
        <f>VLOOKUP(A:A,[1]TDSheet!$A:$W,23,0)</f>
        <v>39.4</v>
      </c>
      <c r="AH107" s="14">
        <f>VLOOKUP(A:A,[3]TDSheet!$A:$D,4,0)</f>
        <v>22</v>
      </c>
      <c r="AI107" s="14" t="str">
        <f>VLOOKUP(A:A,[1]TDSheet!$A:$AI,35,0)</f>
        <v>увел</v>
      </c>
      <c r="AJ107" s="14">
        <f t="shared" si="21"/>
        <v>0</v>
      </c>
      <c r="AK107" s="14">
        <f t="shared" si="22"/>
        <v>0</v>
      </c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8</v>
      </c>
      <c r="C108" s="9">
        <v>76.155000000000001</v>
      </c>
      <c r="D108" s="9">
        <v>249.19499999999999</v>
      </c>
      <c r="E108" s="9">
        <v>178.35</v>
      </c>
      <c r="F108" s="9">
        <v>120.97499999999999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184.95400000000001</v>
      </c>
      <c r="K108" s="14">
        <f t="shared" si="17"/>
        <v>-6.6040000000000134</v>
      </c>
      <c r="L108" s="14">
        <f>VLOOKUP(A:A,[1]TDSheet!$A:$N,14,0)</f>
        <v>0</v>
      </c>
      <c r="M108" s="14">
        <f>VLOOKUP(A:A,[1]TDSheet!$A:$S,19,0)</f>
        <v>0</v>
      </c>
      <c r="N108" s="14">
        <f>VLOOKUP(A:A,[1]TDSheet!$A:$U,21,0)</f>
        <v>0</v>
      </c>
      <c r="O108" s="14">
        <f>VLOOKUP(A:A,[1]TDSheet!$A:$V,22,0)</f>
        <v>0</v>
      </c>
      <c r="P108" s="14">
        <f>VLOOKUP(A:A,[1]TDSheet!$A:$X,24,0)</f>
        <v>60</v>
      </c>
      <c r="Q108" s="14"/>
      <c r="R108" s="14"/>
      <c r="S108" s="14"/>
      <c r="T108" s="14"/>
      <c r="U108" s="14"/>
      <c r="V108" s="14"/>
      <c r="W108" s="14">
        <f t="shared" si="18"/>
        <v>35.67</v>
      </c>
      <c r="X108" s="16">
        <v>30</v>
      </c>
      <c r="Y108" s="17">
        <f t="shared" si="19"/>
        <v>5.9146341463414629</v>
      </c>
      <c r="Z108" s="14">
        <f t="shared" si="20"/>
        <v>3.3915054667788054</v>
      </c>
      <c r="AA108" s="14"/>
      <c r="AB108" s="14"/>
      <c r="AC108" s="14"/>
      <c r="AD108" s="14">
        <v>0</v>
      </c>
      <c r="AE108" s="14">
        <f>VLOOKUP(A:A,[1]TDSheet!$A:$AF,32,0)</f>
        <v>30.742399999999996</v>
      </c>
      <c r="AF108" s="14">
        <f>VLOOKUP(A:A,[1]TDSheet!$A:$AG,33,0)</f>
        <v>29</v>
      </c>
      <c r="AG108" s="14">
        <f>VLOOKUP(A:A,[1]TDSheet!$A:$W,23,0)</f>
        <v>31.609999999999996</v>
      </c>
      <c r="AH108" s="14">
        <f>VLOOKUP(A:A,[3]TDSheet!$A:$D,4,0)</f>
        <v>43.5</v>
      </c>
      <c r="AI108" s="14" t="e">
        <f>VLOOKUP(A:A,[1]TDSheet!$A:$AI,35,0)</f>
        <v>#N/A</v>
      </c>
      <c r="AJ108" s="14">
        <f t="shared" si="21"/>
        <v>30</v>
      </c>
      <c r="AK108" s="14">
        <f t="shared" si="22"/>
        <v>30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14</v>
      </c>
      <c r="C109" s="9">
        <v>260</v>
      </c>
      <c r="D109" s="9">
        <v>564</v>
      </c>
      <c r="E109" s="9">
        <v>314</v>
      </c>
      <c r="F109" s="9">
        <v>130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4">
        <f>VLOOKUP(A:A,[2]TDSheet!$A:$F,6,0)</f>
        <v>333</v>
      </c>
      <c r="K109" s="14">
        <f t="shared" si="17"/>
        <v>-19</v>
      </c>
      <c r="L109" s="14">
        <f>VLOOKUP(A:A,[1]TDSheet!$A:$N,14,0)</f>
        <v>0</v>
      </c>
      <c r="M109" s="14">
        <f>VLOOKUP(A:A,[1]TDSheet!$A:$S,19,0)</f>
        <v>0</v>
      </c>
      <c r="N109" s="14">
        <f>VLOOKUP(A:A,[1]TDSheet!$A:$U,21,0)</f>
        <v>80</v>
      </c>
      <c r="O109" s="14">
        <f>VLOOKUP(A:A,[1]TDSheet!$A:$V,22,0)</f>
        <v>0</v>
      </c>
      <c r="P109" s="14">
        <f>VLOOKUP(A:A,[1]TDSheet!$A:$X,24,0)</f>
        <v>100</v>
      </c>
      <c r="Q109" s="14"/>
      <c r="R109" s="14"/>
      <c r="S109" s="14"/>
      <c r="T109" s="14"/>
      <c r="U109" s="14"/>
      <c r="V109" s="14"/>
      <c r="W109" s="14">
        <f t="shared" si="18"/>
        <v>62.8</v>
      </c>
      <c r="X109" s="16">
        <v>60</v>
      </c>
      <c r="Y109" s="17">
        <f t="shared" si="19"/>
        <v>5.8917197452229306</v>
      </c>
      <c r="Z109" s="14">
        <f t="shared" si="20"/>
        <v>2.0700636942675161</v>
      </c>
      <c r="AA109" s="14"/>
      <c r="AB109" s="14"/>
      <c r="AC109" s="14"/>
      <c r="AD109" s="14">
        <v>0</v>
      </c>
      <c r="AE109" s="14">
        <f>VLOOKUP(A:A,[1]TDSheet!$A:$AF,32,0)</f>
        <v>50.6</v>
      </c>
      <c r="AF109" s="14">
        <f>VLOOKUP(A:A,[1]TDSheet!$A:$AG,33,0)</f>
        <v>61.6</v>
      </c>
      <c r="AG109" s="14">
        <f>VLOOKUP(A:A,[1]TDSheet!$A:$W,23,0)</f>
        <v>58.2</v>
      </c>
      <c r="AH109" s="14">
        <f>VLOOKUP(A:A,[3]TDSheet!$A:$D,4,0)</f>
        <v>86</v>
      </c>
      <c r="AI109" s="14" t="e">
        <f>VLOOKUP(A:A,[1]TDSheet!$A:$AI,35,0)</f>
        <v>#N/A</v>
      </c>
      <c r="AJ109" s="14">
        <f t="shared" si="21"/>
        <v>60</v>
      </c>
      <c r="AK109" s="14">
        <f t="shared" si="22"/>
        <v>19.8</v>
      </c>
      <c r="AL109" s="14"/>
      <c r="AM109" s="14"/>
    </row>
    <row r="110" spans="1:39" s="1" customFormat="1" ht="21.95" customHeight="1" outlineLevel="1" x14ac:dyDescent="0.2">
      <c r="A110" s="7" t="s">
        <v>113</v>
      </c>
      <c r="B110" s="7" t="s">
        <v>14</v>
      </c>
      <c r="C110" s="9">
        <v>219</v>
      </c>
      <c r="D110" s="9">
        <v>703</v>
      </c>
      <c r="E110" s="9">
        <v>444</v>
      </c>
      <c r="F110" s="9">
        <v>410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464</v>
      </c>
      <c r="K110" s="14">
        <f t="shared" si="17"/>
        <v>-20</v>
      </c>
      <c r="L110" s="14">
        <f>VLOOKUP(A:A,[1]TDSheet!$A:$N,14,0)</f>
        <v>100</v>
      </c>
      <c r="M110" s="14">
        <f>VLOOKUP(A:A,[1]TDSheet!$A:$S,19,0)</f>
        <v>0</v>
      </c>
      <c r="N110" s="14">
        <f>VLOOKUP(A:A,[1]TDSheet!$A:$U,21,0)</f>
        <v>70</v>
      </c>
      <c r="O110" s="14">
        <f>VLOOKUP(A:A,[1]TDSheet!$A:$V,22,0)</f>
        <v>0</v>
      </c>
      <c r="P110" s="14">
        <f>VLOOKUP(A:A,[1]TDSheet!$A:$X,24,0)</f>
        <v>170</v>
      </c>
      <c r="Q110" s="14"/>
      <c r="R110" s="14"/>
      <c r="S110" s="14"/>
      <c r="T110" s="14"/>
      <c r="U110" s="14"/>
      <c r="V110" s="14"/>
      <c r="W110" s="14">
        <f t="shared" si="18"/>
        <v>88.8</v>
      </c>
      <c r="X110" s="16"/>
      <c r="Y110" s="17">
        <f t="shared" si="19"/>
        <v>8.4459459459459456</v>
      </c>
      <c r="Z110" s="14">
        <f t="shared" si="20"/>
        <v>4.6171171171171173</v>
      </c>
      <c r="AA110" s="14"/>
      <c r="AB110" s="14"/>
      <c r="AC110" s="14"/>
      <c r="AD110" s="14">
        <v>0</v>
      </c>
      <c r="AE110" s="14">
        <f>VLOOKUP(A:A,[1]TDSheet!$A:$AF,32,0)</f>
        <v>70.599999999999994</v>
      </c>
      <c r="AF110" s="14">
        <f>VLOOKUP(A:A,[1]TDSheet!$A:$AG,33,0)</f>
        <v>136</v>
      </c>
      <c r="AG110" s="14">
        <f>VLOOKUP(A:A,[1]TDSheet!$A:$W,23,0)</f>
        <v>111.8</v>
      </c>
      <c r="AH110" s="14">
        <f>VLOOKUP(A:A,[3]TDSheet!$A:$D,4,0)</f>
        <v>92</v>
      </c>
      <c r="AI110" s="14" t="str">
        <f>VLOOKUP(A:A,[1]TDSheet!$A:$AI,35,0)</f>
        <v>Паша</v>
      </c>
      <c r="AJ110" s="14">
        <f t="shared" si="21"/>
        <v>0</v>
      </c>
      <c r="AK110" s="14">
        <f t="shared" si="22"/>
        <v>0</v>
      </c>
      <c r="AL110" s="14"/>
      <c r="AM110" s="14"/>
    </row>
    <row r="111" spans="1:39" s="1" customFormat="1" ht="21.95" customHeight="1" outlineLevel="1" x14ac:dyDescent="0.2">
      <c r="A111" s="7" t="s">
        <v>114</v>
      </c>
      <c r="B111" s="7" t="s">
        <v>8</v>
      </c>
      <c r="C111" s="9">
        <v>70.180000000000007</v>
      </c>
      <c r="D111" s="9">
        <v>232.20500000000001</v>
      </c>
      <c r="E111" s="9">
        <v>175.45</v>
      </c>
      <c r="F111" s="9">
        <v>84.93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191.108</v>
      </c>
      <c r="K111" s="14">
        <f t="shared" si="17"/>
        <v>-15.658000000000015</v>
      </c>
      <c r="L111" s="14">
        <f>VLOOKUP(A:A,[1]TDSheet!$A:$N,14,0)</f>
        <v>100</v>
      </c>
      <c r="M111" s="14">
        <f>VLOOKUP(A:A,[1]TDSheet!$A:$S,19,0)</f>
        <v>0</v>
      </c>
      <c r="N111" s="14">
        <f>VLOOKUP(A:A,[1]TDSheet!$A:$U,21,0)</f>
        <v>0</v>
      </c>
      <c r="O111" s="14">
        <f>VLOOKUP(A:A,[1]TDSheet!$A:$V,22,0)</f>
        <v>0</v>
      </c>
      <c r="P111" s="14">
        <f>VLOOKUP(A:A,[1]TDSheet!$A:$X,24,0)</f>
        <v>40</v>
      </c>
      <c r="Q111" s="14"/>
      <c r="R111" s="14"/>
      <c r="S111" s="14"/>
      <c r="T111" s="14"/>
      <c r="U111" s="14"/>
      <c r="V111" s="14"/>
      <c r="W111" s="14">
        <f t="shared" si="18"/>
        <v>35.089999999999996</v>
      </c>
      <c r="X111" s="16"/>
      <c r="Y111" s="17">
        <f t="shared" si="19"/>
        <v>6.4100883442576242</v>
      </c>
      <c r="Z111" s="14">
        <f t="shared" si="20"/>
        <v>2.4203476774009696</v>
      </c>
      <c r="AA111" s="14"/>
      <c r="AB111" s="14"/>
      <c r="AC111" s="14"/>
      <c r="AD111" s="14">
        <v>0</v>
      </c>
      <c r="AE111" s="14">
        <f>VLOOKUP(A:A,[1]TDSheet!$A:$AF,32,0)</f>
        <v>29.580000000000002</v>
      </c>
      <c r="AF111" s="14">
        <f>VLOOKUP(A:A,[1]TDSheet!$A:$AG,33,0)</f>
        <v>22.908000000000001</v>
      </c>
      <c r="AG111" s="14">
        <f>VLOOKUP(A:A,[1]TDSheet!$A:$W,23,0)</f>
        <v>33.93</v>
      </c>
      <c r="AH111" s="14">
        <f>VLOOKUP(A:A,[3]TDSheet!$A:$D,4,0)</f>
        <v>42.05</v>
      </c>
      <c r="AI111" s="14" t="str">
        <f>VLOOKUP(A:A,[1]TDSheet!$A:$AI,35,0)</f>
        <v>увел</v>
      </c>
      <c r="AJ111" s="14">
        <f t="shared" si="21"/>
        <v>0</v>
      </c>
      <c r="AK111" s="14">
        <f t="shared" si="22"/>
        <v>0</v>
      </c>
      <c r="AL111" s="14"/>
      <c r="AM111" s="14"/>
    </row>
    <row r="112" spans="1:39" s="1" customFormat="1" ht="21.95" customHeight="1" outlineLevel="1" x14ac:dyDescent="0.2">
      <c r="A112" s="7" t="s">
        <v>115</v>
      </c>
      <c r="B112" s="7" t="s">
        <v>8</v>
      </c>
      <c r="C112" s="9">
        <v>117.68</v>
      </c>
      <c r="D112" s="9">
        <v>5.8</v>
      </c>
      <c r="E112" s="9">
        <v>62.35</v>
      </c>
      <c r="F112" s="9">
        <v>55.33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70.102999999999994</v>
      </c>
      <c r="K112" s="14">
        <f t="shared" si="17"/>
        <v>-7.752999999999993</v>
      </c>
      <c r="L112" s="14">
        <f>VLOOKUP(A:A,[1]TDSheet!$A:$N,14,0)</f>
        <v>0</v>
      </c>
      <c r="M112" s="14">
        <f>VLOOKUP(A:A,[1]TDSheet!$A:$S,19,0)</f>
        <v>0</v>
      </c>
      <c r="N112" s="14">
        <f>VLOOKUP(A:A,[1]TDSheet!$A:$U,21,0)</f>
        <v>0</v>
      </c>
      <c r="O112" s="14">
        <f>VLOOKUP(A:A,[1]TDSheet!$A:$V,22,0)</f>
        <v>0</v>
      </c>
      <c r="P112" s="14">
        <f>VLOOKUP(A:A,[1]TDSheet!$A:$X,24,0)</f>
        <v>0</v>
      </c>
      <c r="Q112" s="14"/>
      <c r="R112" s="14"/>
      <c r="S112" s="14"/>
      <c r="T112" s="14"/>
      <c r="U112" s="14"/>
      <c r="V112" s="14"/>
      <c r="W112" s="14">
        <f t="shared" si="18"/>
        <v>12.47</v>
      </c>
      <c r="X112" s="16"/>
      <c r="Y112" s="17">
        <f t="shared" si="19"/>
        <v>4.4370489174017642</v>
      </c>
      <c r="Z112" s="14">
        <f t="shared" si="20"/>
        <v>4.4370489174017642</v>
      </c>
      <c r="AA112" s="14"/>
      <c r="AB112" s="14"/>
      <c r="AC112" s="14"/>
      <c r="AD112" s="14">
        <v>0</v>
      </c>
      <c r="AE112" s="14">
        <f>VLOOKUP(A:A,[1]TDSheet!$A:$AF,32,0)</f>
        <v>26.97</v>
      </c>
      <c r="AF112" s="14">
        <f>VLOOKUP(A:A,[1]TDSheet!$A:$AG,33,0)</f>
        <v>20.880000000000003</v>
      </c>
      <c r="AG112" s="14">
        <f>VLOOKUP(A:A,[1]TDSheet!$A:$W,23,0)</f>
        <v>17.98</v>
      </c>
      <c r="AH112" s="14">
        <f>VLOOKUP(A:A,[3]TDSheet!$A:$D,4,0)</f>
        <v>10.15</v>
      </c>
      <c r="AI112" s="14" t="str">
        <f>VLOOKUP(A:A,[1]TDSheet!$A:$AI,35,0)</f>
        <v>увел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14</v>
      </c>
      <c r="C113" s="9">
        <v>308</v>
      </c>
      <c r="D113" s="9">
        <v>716</v>
      </c>
      <c r="E113" s="9">
        <v>456</v>
      </c>
      <c r="F113" s="9">
        <v>466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4">
        <f>VLOOKUP(A:A,[2]TDSheet!$A:$F,6,0)</f>
        <v>469</v>
      </c>
      <c r="K113" s="14">
        <f t="shared" si="17"/>
        <v>-13</v>
      </c>
      <c r="L113" s="14">
        <f>VLOOKUP(A:A,[1]TDSheet!$A:$N,14,0)</f>
        <v>150</v>
      </c>
      <c r="M113" s="14">
        <f>VLOOKUP(A:A,[1]TDSheet!$A:$S,19,0)</f>
        <v>0</v>
      </c>
      <c r="N113" s="14">
        <f>VLOOKUP(A:A,[1]TDSheet!$A:$U,21,0)</f>
        <v>0</v>
      </c>
      <c r="O113" s="14">
        <f>VLOOKUP(A:A,[1]TDSheet!$A:$V,22,0)</f>
        <v>0</v>
      </c>
      <c r="P113" s="14">
        <f>VLOOKUP(A:A,[1]TDSheet!$A:$X,24,0)</f>
        <v>220</v>
      </c>
      <c r="Q113" s="14"/>
      <c r="R113" s="14"/>
      <c r="S113" s="14"/>
      <c r="T113" s="14"/>
      <c r="U113" s="14"/>
      <c r="V113" s="14"/>
      <c r="W113" s="14">
        <f t="shared" si="18"/>
        <v>91.2</v>
      </c>
      <c r="X113" s="16"/>
      <c r="Y113" s="17">
        <f t="shared" si="19"/>
        <v>9.1666666666666661</v>
      </c>
      <c r="Z113" s="14">
        <f t="shared" si="20"/>
        <v>5.1096491228070171</v>
      </c>
      <c r="AA113" s="14"/>
      <c r="AB113" s="14"/>
      <c r="AC113" s="14"/>
      <c r="AD113" s="14">
        <v>0</v>
      </c>
      <c r="AE113" s="14">
        <f>VLOOKUP(A:A,[1]TDSheet!$A:$AF,32,0)</f>
        <v>42.4</v>
      </c>
      <c r="AF113" s="14">
        <f>VLOOKUP(A:A,[1]TDSheet!$A:$AG,33,0)</f>
        <v>158.4</v>
      </c>
      <c r="AG113" s="14">
        <f>VLOOKUP(A:A,[1]TDSheet!$A:$W,23,0)</f>
        <v>120.6</v>
      </c>
      <c r="AH113" s="14">
        <f>VLOOKUP(A:A,[3]TDSheet!$A:$D,4,0)</f>
        <v>91</v>
      </c>
      <c r="AI113" s="14" t="str">
        <f>VLOOKUP(A:A,[1]TDSheet!$A:$AI,35,0)</f>
        <v>Паша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14</v>
      </c>
      <c r="C114" s="9">
        <v>-628</v>
      </c>
      <c r="D114" s="9">
        <v>1174</v>
      </c>
      <c r="E114" s="18">
        <v>1445</v>
      </c>
      <c r="F114" s="19">
        <v>-907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1460</v>
      </c>
      <c r="K114" s="14">
        <f t="shared" si="17"/>
        <v>-15</v>
      </c>
      <c r="L114" s="14">
        <f>VLOOKUP(A:A,[1]TDSheet!$A:$N,14,0)</f>
        <v>0</v>
      </c>
      <c r="M114" s="14">
        <f>VLOOKUP(A:A,[1]TDSheet!$A:$S,19,0)</f>
        <v>0</v>
      </c>
      <c r="N114" s="14">
        <f>VLOOKUP(A:A,[1]TDSheet!$A:$U,21,0)</f>
        <v>0</v>
      </c>
      <c r="O114" s="14">
        <f>VLOOKUP(A:A,[1]TDSheet!$A:$V,22,0)</f>
        <v>0</v>
      </c>
      <c r="P114" s="14">
        <f>VLOOKUP(A:A,[1]TDSheet!$A:$X,24,0)</f>
        <v>0</v>
      </c>
      <c r="Q114" s="14"/>
      <c r="R114" s="14"/>
      <c r="S114" s="14"/>
      <c r="T114" s="14"/>
      <c r="U114" s="14"/>
      <c r="V114" s="14"/>
      <c r="W114" s="14">
        <f t="shared" si="18"/>
        <v>289</v>
      </c>
      <c r="X114" s="16"/>
      <c r="Y114" s="17">
        <f t="shared" si="19"/>
        <v>-3.1384083044982698</v>
      </c>
      <c r="Z114" s="14">
        <f t="shared" si="20"/>
        <v>-3.1384083044982698</v>
      </c>
      <c r="AA114" s="14"/>
      <c r="AB114" s="14"/>
      <c r="AC114" s="14"/>
      <c r="AD114" s="14">
        <v>0</v>
      </c>
      <c r="AE114" s="14">
        <f>VLOOKUP(A:A,[1]TDSheet!$A:$AF,32,0)</f>
        <v>264</v>
      </c>
      <c r="AF114" s="14">
        <f>VLOOKUP(A:A,[1]TDSheet!$A:$AG,33,0)</f>
        <v>259</v>
      </c>
      <c r="AG114" s="14">
        <f>VLOOKUP(A:A,[1]TDSheet!$A:$W,23,0)</f>
        <v>277.60000000000002</v>
      </c>
      <c r="AH114" s="14">
        <f>VLOOKUP(A:A,[3]TDSheet!$A:$D,4,0)</f>
        <v>343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21.95" customHeight="1" outlineLevel="1" x14ac:dyDescent="0.2">
      <c r="A115" s="7" t="s">
        <v>118</v>
      </c>
      <c r="B115" s="7" t="s">
        <v>8</v>
      </c>
      <c r="C115" s="9">
        <v>-141.34</v>
      </c>
      <c r="D115" s="9">
        <v>11.28</v>
      </c>
      <c r="E115" s="18">
        <v>290.79899999999998</v>
      </c>
      <c r="F115" s="19">
        <v>-429.73899999999998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4">
        <f>VLOOKUP(A:A,[2]TDSheet!$A:$F,6,0)</f>
        <v>290.27699999999999</v>
      </c>
      <c r="K115" s="14">
        <f t="shared" si="17"/>
        <v>0.52199999999999136</v>
      </c>
      <c r="L115" s="14">
        <f>VLOOKUP(A:A,[1]TDSheet!$A:$N,14,0)</f>
        <v>0</v>
      </c>
      <c r="M115" s="14">
        <f>VLOOKUP(A:A,[1]TDSheet!$A:$S,19,0)</f>
        <v>0</v>
      </c>
      <c r="N115" s="14">
        <f>VLOOKUP(A:A,[1]TDSheet!$A:$U,21,0)</f>
        <v>0</v>
      </c>
      <c r="O115" s="14">
        <f>VLOOKUP(A:A,[1]TDSheet!$A:$V,22,0)</f>
        <v>0</v>
      </c>
      <c r="P115" s="14">
        <f>VLOOKUP(A:A,[1]TDSheet!$A:$X,24,0)</f>
        <v>0</v>
      </c>
      <c r="Q115" s="14"/>
      <c r="R115" s="14"/>
      <c r="S115" s="14"/>
      <c r="T115" s="14"/>
      <c r="U115" s="14"/>
      <c r="V115" s="14"/>
      <c r="W115" s="14">
        <f t="shared" si="18"/>
        <v>58.159799999999997</v>
      </c>
      <c r="X115" s="16"/>
      <c r="Y115" s="17">
        <f t="shared" si="19"/>
        <v>-7.3889353127074022</v>
      </c>
      <c r="Z115" s="14">
        <f t="shared" si="20"/>
        <v>-7.3889353127074022</v>
      </c>
      <c r="AA115" s="14"/>
      <c r="AB115" s="14"/>
      <c r="AC115" s="14"/>
      <c r="AD115" s="14">
        <v>0</v>
      </c>
      <c r="AE115" s="14">
        <f>VLOOKUP(A:A,[1]TDSheet!$A:$AF,32,0)</f>
        <v>58.426199999999994</v>
      </c>
      <c r="AF115" s="14">
        <f>VLOOKUP(A:A,[1]TDSheet!$A:$AG,33,0)</f>
        <v>54.821600000000004</v>
      </c>
      <c r="AG115" s="14">
        <f>VLOOKUP(A:A,[1]TDSheet!$A:$W,23,0)</f>
        <v>61.225800000000007</v>
      </c>
      <c r="AH115" s="14">
        <f>VLOOKUP(A:A,[3]TDSheet!$A:$D,4,0)</f>
        <v>68.819999999999993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119</v>
      </c>
      <c r="B116" s="7" t="s">
        <v>8</v>
      </c>
      <c r="C116" s="9">
        <v>-185.63499999999999</v>
      </c>
      <c r="D116" s="9">
        <v>609.70000000000005</v>
      </c>
      <c r="E116" s="18">
        <v>522.98</v>
      </c>
      <c r="F116" s="19">
        <v>-100.27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508.00700000000001</v>
      </c>
      <c r="K116" s="14">
        <f t="shared" si="17"/>
        <v>14.973000000000013</v>
      </c>
      <c r="L116" s="14">
        <f>VLOOKUP(A:A,[1]TDSheet!$A:$N,14,0)</f>
        <v>0</v>
      </c>
      <c r="M116" s="14">
        <f>VLOOKUP(A:A,[1]TDSheet!$A:$S,19,0)</f>
        <v>0</v>
      </c>
      <c r="N116" s="14">
        <f>VLOOKUP(A:A,[1]TDSheet!$A:$U,21,0)</f>
        <v>0</v>
      </c>
      <c r="O116" s="14">
        <f>VLOOKUP(A:A,[1]TDSheet!$A:$V,22,0)</f>
        <v>0</v>
      </c>
      <c r="P116" s="14">
        <f>VLOOKUP(A:A,[1]TDSheet!$A:$X,24,0)</f>
        <v>0</v>
      </c>
      <c r="Q116" s="14"/>
      <c r="R116" s="14"/>
      <c r="S116" s="14"/>
      <c r="T116" s="14"/>
      <c r="U116" s="14"/>
      <c r="V116" s="14"/>
      <c r="W116" s="14">
        <f t="shared" si="18"/>
        <v>104.596</v>
      </c>
      <c r="X116" s="16"/>
      <c r="Y116" s="17">
        <f t="shared" si="19"/>
        <v>-0.95864086580748775</v>
      </c>
      <c r="Z116" s="14">
        <f t="shared" si="20"/>
        <v>-0.95864086580748775</v>
      </c>
      <c r="AA116" s="14"/>
      <c r="AB116" s="14"/>
      <c r="AC116" s="14"/>
      <c r="AD116" s="14">
        <v>0</v>
      </c>
      <c r="AE116" s="14">
        <f>VLOOKUP(A:A,[1]TDSheet!$A:$AF,32,0)</f>
        <v>0</v>
      </c>
      <c r="AF116" s="14">
        <f>VLOOKUP(A:A,[1]TDSheet!$A:$AG,33,0)</f>
        <v>58.711400000000005</v>
      </c>
      <c r="AG116" s="14">
        <f>VLOOKUP(A:A,[1]TDSheet!$A:$W,23,0)</f>
        <v>89.691000000000003</v>
      </c>
      <c r="AH116" s="14">
        <f>VLOOKUP(A:A,[3]TDSheet!$A:$D,4,0)</f>
        <v>100.27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120</v>
      </c>
      <c r="B117" s="7" t="s">
        <v>14</v>
      </c>
      <c r="C117" s="9">
        <v>-193</v>
      </c>
      <c r="D117" s="9">
        <v>5</v>
      </c>
      <c r="E117" s="18">
        <v>474</v>
      </c>
      <c r="F117" s="19">
        <v>-667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482</v>
      </c>
      <c r="K117" s="14">
        <f t="shared" si="17"/>
        <v>-8</v>
      </c>
      <c r="L117" s="14">
        <f>VLOOKUP(A:A,[1]TDSheet!$A:$N,14,0)</f>
        <v>0</v>
      </c>
      <c r="M117" s="14">
        <f>VLOOKUP(A:A,[1]TDSheet!$A:$S,19,0)</f>
        <v>0</v>
      </c>
      <c r="N117" s="14">
        <f>VLOOKUP(A:A,[1]TDSheet!$A:$U,21,0)</f>
        <v>0</v>
      </c>
      <c r="O117" s="14">
        <f>VLOOKUP(A:A,[1]TDSheet!$A:$V,22,0)</f>
        <v>0</v>
      </c>
      <c r="P117" s="14">
        <f>VLOOKUP(A:A,[1]TDSheet!$A:$X,24,0)</f>
        <v>0</v>
      </c>
      <c r="Q117" s="14"/>
      <c r="R117" s="14"/>
      <c r="S117" s="14"/>
      <c r="T117" s="14"/>
      <c r="U117" s="14"/>
      <c r="V117" s="14"/>
      <c r="W117" s="14">
        <f t="shared" si="18"/>
        <v>94.8</v>
      </c>
      <c r="X117" s="16"/>
      <c r="Y117" s="17">
        <f t="shared" si="19"/>
        <v>-7.0358649789029535</v>
      </c>
      <c r="Z117" s="14">
        <f t="shared" si="20"/>
        <v>-7.0358649789029535</v>
      </c>
      <c r="AA117" s="14"/>
      <c r="AB117" s="14"/>
      <c r="AC117" s="14"/>
      <c r="AD117" s="14">
        <v>0</v>
      </c>
      <c r="AE117" s="14">
        <f>VLOOKUP(A:A,[1]TDSheet!$A:$AF,32,0)</f>
        <v>75.2</v>
      </c>
      <c r="AF117" s="14">
        <f>VLOOKUP(A:A,[1]TDSheet!$A:$AG,33,0)</f>
        <v>66.599999999999994</v>
      </c>
      <c r="AG117" s="14">
        <f>VLOOKUP(A:A,[1]TDSheet!$A:$W,23,0)</f>
        <v>87.8</v>
      </c>
      <c r="AH117" s="14">
        <f>VLOOKUP(A:A,[3]TDSheet!$A:$D,4,0)</f>
        <v>98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121</v>
      </c>
      <c r="B118" s="7" t="s">
        <v>14</v>
      </c>
      <c r="C118" s="9">
        <v>-231</v>
      </c>
      <c r="D118" s="9">
        <v>5</v>
      </c>
      <c r="E118" s="18">
        <v>547</v>
      </c>
      <c r="F118" s="19">
        <v>-778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554</v>
      </c>
      <c r="K118" s="14">
        <f t="shared" si="17"/>
        <v>-7</v>
      </c>
      <c r="L118" s="14">
        <f>VLOOKUP(A:A,[1]TDSheet!$A:$N,14,0)</f>
        <v>0</v>
      </c>
      <c r="M118" s="14">
        <f>VLOOKUP(A:A,[1]TDSheet!$A:$S,19,0)</f>
        <v>0</v>
      </c>
      <c r="N118" s="14">
        <f>VLOOKUP(A:A,[1]TDSheet!$A:$U,21,0)</f>
        <v>0</v>
      </c>
      <c r="O118" s="14">
        <f>VLOOKUP(A:A,[1]TDSheet!$A:$V,22,0)</f>
        <v>0</v>
      </c>
      <c r="P118" s="14">
        <f>VLOOKUP(A:A,[1]TDSheet!$A:$X,24,0)</f>
        <v>0</v>
      </c>
      <c r="Q118" s="14"/>
      <c r="R118" s="14"/>
      <c r="S118" s="14"/>
      <c r="T118" s="14"/>
      <c r="U118" s="14"/>
      <c r="V118" s="14"/>
      <c r="W118" s="14">
        <f t="shared" si="18"/>
        <v>109.4</v>
      </c>
      <c r="X118" s="16"/>
      <c r="Y118" s="17">
        <f t="shared" si="19"/>
        <v>-7.1115173674588661</v>
      </c>
      <c r="Z118" s="14">
        <f t="shared" si="20"/>
        <v>-7.1115173674588661</v>
      </c>
      <c r="AA118" s="14"/>
      <c r="AB118" s="14"/>
      <c r="AC118" s="14"/>
      <c r="AD118" s="14">
        <v>0</v>
      </c>
      <c r="AE118" s="14">
        <f>VLOOKUP(A:A,[1]TDSheet!$A:$AF,32,0)</f>
        <v>97.6</v>
      </c>
      <c r="AF118" s="14">
        <f>VLOOKUP(A:A,[1]TDSheet!$A:$AG,33,0)</f>
        <v>94.2</v>
      </c>
      <c r="AG118" s="14">
        <f>VLOOKUP(A:A,[1]TDSheet!$A:$W,23,0)</f>
        <v>107.6</v>
      </c>
      <c r="AH118" s="14">
        <f>VLOOKUP(A:A,[3]TDSheet!$A:$D,4,0)</f>
        <v>135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2024-04-17T08:08:38Z</dcterms:modified>
</cp:coreProperties>
</file>