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A9E49C-252D-4219-BD31-934DD180B2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G53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E535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O51" i="1"/>
  <c r="X50" i="1"/>
  <c r="Y50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X26" i="1"/>
  <c r="O26" i="1"/>
  <c r="W24" i="1"/>
  <c r="W23" i="1"/>
  <c r="X22" i="1"/>
  <c r="X23" i="1" s="1"/>
  <c r="O22" i="1"/>
  <c r="H10" i="1"/>
  <c r="A9" i="1"/>
  <c r="F10" i="1" s="1"/>
  <c r="D7" i="1"/>
  <c r="P6" i="1"/>
  <c r="O2" i="1"/>
  <c r="Y196" i="1" l="1"/>
  <c r="Y271" i="1"/>
  <c r="Y277" i="1"/>
  <c r="Y301" i="1"/>
  <c r="Y317" i="1"/>
  <c r="Y362" i="1"/>
  <c r="W525" i="1"/>
  <c r="X34" i="1"/>
  <c r="Y377" i="1"/>
  <c r="Y378" i="1" s="1"/>
  <c r="X378" i="1"/>
  <c r="X203" i="1"/>
  <c r="Y199" i="1"/>
  <c r="X169" i="1"/>
  <c r="Y167" i="1"/>
  <c r="Y169" i="1" s="1"/>
  <c r="X311" i="1"/>
  <c r="Y310" i="1"/>
  <c r="Y311" i="1" s="1"/>
  <c r="Y22" i="1"/>
  <c r="Y23" i="1" s="1"/>
  <c r="Y26" i="1"/>
  <c r="X33" i="1"/>
  <c r="Y36" i="1"/>
  <c r="Y37" i="1" s="1"/>
  <c r="X37" i="1"/>
  <c r="Y40" i="1"/>
  <c r="Y41" i="1" s="1"/>
  <c r="X41" i="1"/>
  <c r="Y44" i="1"/>
  <c r="Y45" i="1" s="1"/>
  <c r="X45" i="1"/>
  <c r="X53" i="1"/>
  <c r="D535" i="1"/>
  <c r="X92" i="1"/>
  <c r="Y88" i="1"/>
  <c r="Y92" i="1" s="1"/>
  <c r="J535" i="1"/>
  <c r="X229" i="1"/>
  <c r="Y248" i="1"/>
  <c r="X322" i="1"/>
  <c r="X321" i="1"/>
  <c r="Y320" i="1"/>
  <c r="Y321" i="1" s="1"/>
  <c r="X326" i="1"/>
  <c r="X325" i="1"/>
  <c r="Y324" i="1"/>
  <c r="Y325" i="1" s="1"/>
  <c r="Q535" i="1"/>
  <c r="Y330" i="1"/>
  <c r="Y338" i="1" s="1"/>
  <c r="Y476" i="1"/>
  <c r="V535" i="1"/>
  <c r="X496" i="1"/>
  <c r="Y491" i="1"/>
  <c r="Y496" i="1" s="1"/>
  <c r="X510" i="1"/>
  <c r="Y505" i="1"/>
  <c r="Y510" i="1" s="1"/>
  <c r="X118" i="1"/>
  <c r="X128" i="1"/>
  <c r="H535" i="1"/>
  <c r="I535" i="1"/>
  <c r="X177" i="1"/>
  <c r="X197" i="1"/>
  <c r="X218" i="1"/>
  <c r="X260" i="1"/>
  <c r="X290" i="1"/>
  <c r="X289" i="1"/>
  <c r="X434" i="1"/>
  <c r="Y203" i="1"/>
  <c r="H9" i="1"/>
  <c r="A10" i="1"/>
  <c r="B535" i="1"/>
  <c r="X527" i="1"/>
  <c r="X526" i="1"/>
  <c r="W529" i="1"/>
  <c r="X24" i="1"/>
  <c r="Y27" i="1"/>
  <c r="Y33" i="1" s="1"/>
  <c r="C535" i="1"/>
  <c r="Y51" i="1"/>
  <c r="Y52" i="1" s="1"/>
  <c r="X52" i="1"/>
  <c r="Y56" i="1"/>
  <c r="Y60" i="1" s="1"/>
  <c r="X60" i="1"/>
  <c r="Y64" i="1"/>
  <c r="Y85" i="1" s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F9" i="1"/>
  <c r="J9" i="1"/>
  <c r="X61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X145" i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L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U535" i="1"/>
  <c r="X463" i="1"/>
  <c r="X477" i="1"/>
  <c r="X482" i="1"/>
  <c r="Y479" i="1"/>
  <c r="Y482" i="1" s="1"/>
  <c r="X483" i="1"/>
  <c r="X511" i="1"/>
  <c r="X518" i="1"/>
  <c r="Y513" i="1"/>
  <c r="Y518" i="1" s="1"/>
  <c r="X519" i="1"/>
  <c r="X301" i="1"/>
  <c r="P535" i="1"/>
  <c r="X312" i="1"/>
  <c r="X338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Y530" i="1"/>
  <c r="X525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<sst xmlns="http://schemas.openxmlformats.org/spreadsheetml/2006/main" count="2244" uniqueCount="736">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</sst>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45404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0.41666666666666669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idden="1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hidden="1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idden="1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hidden="1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500</v>
      </c>
      <c r="X331" s="363">
        <f t="shared" si="17"/>
        <v>510</v>
      </c>
      <c r="Y331" s="36">
        <f>IFERROR(IF(X331=0,"",ROUNDUP(X331/H331,0)*0.02175),"")</f>
        <v>0.73949999999999994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33.333333333333336</v>
      </c>
      <c r="X338" s="364">
        <f>IFERROR(X330/H330,"0")+IFERROR(X331/H331,"0")+IFERROR(X332/H332,"0")+IFERROR(X333/H333,"0")+IFERROR(X334/H334,"0")+IFERROR(X335/H335,"0")+IFERROR(X336/H336,"0")+IFERROR(X337/H337,"0")</f>
        <v>34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0.73949999999999994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500</v>
      </c>
      <c r="X339" s="364">
        <f>IFERROR(SUM(X330:X337),"0")</f>
        <v>510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hidden="1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hidden="1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hidden="1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500</v>
      </c>
      <c r="X370" s="363">
        <f>IFERROR(IF(W370="",0,CEILING((W370/$H370),1)*$H370),"")</f>
        <v>507</v>
      </c>
      <c r="Y370" s="36">
        <f>IFERROR(IF(X370=0,"",ROUNDUP(X370/H370,0)*0.02175),"")</f>
        <v>1.4137499999999998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64.102564102564102</v>
      </c>
      <c r="X374" s="364">
        <f>IFERROR(X370/H370,"0")+IFERROR(X371/H371,"0")+IFERROR(X372/H372,"0")+IFERROR(X373/H373,"0")</f>
        <v>65</v>
      </c>
      <c r="Y374" s="364">
        <f>IFERROR(IF(Y370="",0,Y370),"0")+IFERROR(IF(Y371="",0,Y371),"0")+IFERROR(IF(Y372="",0,Y372),"0")+IFERROR(IF(Y373="",0,Y373),"0")</f>
        <v>1.4137499999999998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500</v>
      </c>
      <c r="X375" s="364">
        <f>IFERROR(SUM(X370:X373),"0")</f>
        <v>507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hidden="1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500</v>
      </c>
      <c r="X455" s="363">
        <f t="shared" si="21"/>
        <v>501.6</v>
      </c>
      <c r="Y455" s="36">
        <f t="shared" si="22"/>
        <v>1.1362000000000001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94.696969696969688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95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1.1362000000000001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500</v>
      </c>
      <c r="X463" s="364">
        <f>IFERROR(SUM(X451:X461),"0")</f>
        <v>501.6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1500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1518.6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1586.2447552447552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1605.78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1661.2447552447552</v>
      </c>
      <c r="X528" s="364">
        <f>GrossWeightTotalR+PalletQtyTotalR*25</f>
        <v>1680.78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192.13286713286712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194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3.28945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510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507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501.6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 586,24"/>
        <filter val="1 661,24"/>
        <filter val="192,13"/>
        <filter val="3"/>
        <filter val="33,33"/>
        <filter val="500,00"/>
        <filter val="64,10"/>
        <filter val="94,7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