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4,24 ПОКОМ КИ филиалы\"/>
    </mc:Choice>
  </mc:AlternateContent>
  <xr:revisionPtr revIDLastSave="0" documentId="13_ncr:1_{DCEAEB91-71D6-4F39-8D7E-29B159545D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2" i="1" l="1"/>
  <c r="S92" i="1"/>
  <c r="S80" i="1"/>
  <c r="AG80" i="1" s="1"/>
  <c r="S78" i="1"/>
  <c r="AG78" i="1" s="1"/>
  <c r="S73" i="1"/>
  <c r="S69" i="1"/>
  <c r="S55" i="1"/>
  <c r="AG55" i="1" s="1"/>
  <c r="S51" i="1"/>
  <c r="AG51" i="1" s="1"/>
  <c r="S36" i="1"/>
  <c r="S34" i="1"/>
  <c r="S32" i="1"/>
  <c r="S30" i="1"/>
  <c r="S17" i="1"/>
  <c r="S11" i="1"/>
  <c r="AG11" i="1" s="1"/>
  <c r="S8" i="1"/>
  <c r="S7" i="1"/>
  <c r="S6" i="1"/>
  <c r="AG6" i="1" s="1"/>
  <c r="AG7" i="1"/>
  <c r="AG8" i="1"/>
  <c r="AG10" i="1"/>
  <c r="AG12" i="1"/>
  <c r="AG13" i="1"/>
  <c r="AG14" i="1"/>
  <c r="AG15" i="1"/>
  <c r="AG16" i="1"/>
  <c r="AG17" i="1"/>
  <c r="AG18" i="1"/>
  <c r="AG23" i="1"/>
  <c r="AG30" i="1"/>
  <c r="AG32" i="1"/>
  <c r="AG33" i="1"/>
  <c r="AG34" i="1"/>
  <c r="AG36" i="1"/>
  <c r="AG37" i="1"/>
  <c r="AG45" i="1"/>
  <c r="AG46" i="1"/>
  <c r="AG48" i="1"/>
  <c r="AG49" i="1"/>
  <c r="AG50" i="1"/>
  <c r="AG57" i="1"/>
  <c r="AG58" i="1"/>
  <c r="AG64" i="1"/>
  <c r="AG65" i="1"/>
  <c r="AG66" i="1"/>
  <c r="AG67" i="1"/>
  <c r="AG68" i="1"/>
  <c r="AG69" i="1"/>
  <c r="AG70" i="1"/>
  <c r="AG72" i="1"/>
  <c r="AG73" i="1"/>
  <c r="AG74" i="1"/>
  <c r="AG77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101" i="1"/>
  <c r="AG102" i="1"/>
  <c r="AG103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Q5" i="1"/>
  <c r="R5" i="1"/>
  <c r="AF5" i="1" l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V13" i="1" s="1"/>
  <c r="L14" i="1"/>
  <c r="O14" i="1" s="1"/>
  <c r="L15" i="1"/>
  <c r="O15" i="1" s="1"/>
  <c r="V15" i="1" s="1"/>
  <c r="L16" i="1"/>
  <c r="O16" i="1" s="1"/>
  <c r="L17" i="1"/>
  <c r="O17" i="1" s="1"/>
  <c r="L18" i="1"/>
  <c r="O18" i="1" s="1"/>
  <c r="L19" i="1"/>
  <c r="O19" i="1" s="1"/>
  <c r="P19" i="1" s="1"/>
  <c r="S19" i="1" s="1"/>
  <c r="AG19" i="1" s="1"/>
  <c r="L20" i="1"/>
  <c r="O20" i="1" s="1"/>
  <c r="P20" i="1" s="1"/>
  <c r="S20" i="1" s="1"/>
  <c r="AG20" i="1" s="1"/>
  <c r="L21" i="1"/>
  <c r="O21" i="1" s="1"/>
  <c r="P21" i="1" s="1"/>
  <c r="S21" i="1" s="1"/>
  <c r="AG21" i="1" s="1"/>
  <c r="L22" i="1"/>
  <c r="O22" i="1" s="1"/>
  <c r="P22" i="1" s="1"/>
  <c r="S22" i="1" s="1"/>
  <c r="AG22" i="1" s="1"/>
  <c r="L23" i="1"/>
  <c r="O23" i="1" s="1"/>
  <c r="V23" i="1" s="1"/>
  <c r="L24" i="1"/>
  <c r="O24" i="1" s="1"/>
  <c r="P24" i="1" s="1"/>
  <c r="S24" i="1" s="1"/>
  <c r="AG24" i="1" s="1"/>
  <c r="L25" i="1"/>
  <c r="O25" i="1" s="1"/>
  <c r="L26" i="1"/>
  <c r="O26" i="1" s="1"/>
  <c r="P26" i="1" s="1"/>
  <c r="S26" i="1" s="1"/>
  <c r="AG26" i="1" s="1"/>
  <c r="L27" i="1"/>
  <c r="O27" i="1" s="1"/>
  <c r="P27" i="1" s="1"/>
  <c r="S27" i="1" s="1"/>
  <c r="AG27" i="1" s="1"/>
  <c r="L28" i="1"/>
  <c r="O28" i="1" s="1"/>
  <c r="P28" i="1" s="1"/>
  <c r="S28" i="1" s="1"/>
  <c r="AG28" i="1" s="1"/>
  <c r="L29" i="1"/>
  <c r="O29" i="1" s="1"/>
  <c r="L30" i="1"/>
  <c r="O30" i="1" s="1"/>
  <c r="L31" i="1"/>
  <c r="O31" i="1" s="1"/>
  <c r="L32" i="1"/>
  <c r="O32" i="1" s="1"/>
  <c r="L33" i="1"/>
  <c r="O33" i="1" s="1"/>
  <c r="V33" i="1" s="1"/>
  <c r="L34" i="1"/>
  <c r="O34" i="1" s="1"/>
  <c r="L35" i="1"/>
  <c r="O35" i="1" s="1"/>
  <c r="P35" i="1" s="1"/>
  <c r="S35" i="1" s="1"/>
  <c r="AG35" i="1" s="1"/>
  <c r="L36" i="1"/>
  <c r="O36" i="1" s="1"/>
  <c r="L37" i="1"/>
  <c r="O37" i="1" s="1"/>
  <c r="V37" i="1" s="1"/>
  <c r="L38" i="1"/>
  <c r="O38" i="1" s="1"/>
  <c r="P38" i="1" s="1"/>
  <c r="S38" i="1" s="1"/>
  <c r="AG38" i="1" s="1"/>
  <c r="L39" i="1"/>
  <c r="O39" i="1" s="1"/>
  <c r="L40" i="1"/>
  <c r="O40" i="1" s="1"/>
  <c r="P40" i="1" s="1"/>
  <c r="S40" i="1" s="1"/>
  <c r="AG40" i="1" s="1"/>
  <c r="L41" i="1"/>
  <c r="O41" i="1" s="1"/>
  <c r="L42" i="1"/>
  <c r="O42" i="1" s="1"/>
  <c r="P42" i="1" s="1"/>
  <c r="S42" i="1" s="1"/>
  <c r="AG42" i="1" s="1"/>
  <c r="L43" i="1"/>
  <c r="O43" i="1" s="1"/>
  <c r="L44" i="1"/>
  <c r="O44" i="1" s="1"/>
  <c r="P44" i="1" s="1"/>
  <c r="S44" i="1" s="1"/>
  <c r="AG44" i="1" s="1"/>
  <c r="L45" i="1"/>
  <c r="O45" i="1" s="1"/>
  <c r="V45" i="1" s="1"/>
  <c r="L46" i="1"/>
  <c r="O46" i="1" s="1"/>
  <c r="L47" i="1"/>
  <c r="O47" i="1" s="1"/>
  <c r="L48" i="1"/>
  <c r="O48" i="1" s="1"/>
  <c r="L49" i="1"/>
  <c r="O49" i="1" s="1"/>
  <c r="V49" i="1" s="1"/>
  <c r="L50" i="1"/>
  <c r="O50" i="1" s="1"/>
  <c r="L51" i="1"/>
  <c r="O51" i="1" s="1"/>
  <c r="L52" i="1"/>
  <c r="O52" i="1" s="1"/>
  <c r="P52" i="1" s="1"/>
  <c r="S52" i="1" s="1"/>
  <c r="AG52" i="1" s="1"/>
  <c r="L53" i="1"/>
  <c r="O53" i="1" s="1"/>
  <c r="P53" i="1" s="1"/>
  <c r="S53" i="1" s="1"/>
  <c r="AG53" i="1" s="1"/>
  <c r="L54" i="1"/>
  <c r="O54" i="1" s="1"/>
  <c r="P54" i="1" s="1"/>
  <c r="S54" i="1" s="1"/>
  <c r="AG54" i="1" s="1"/>
  <c r="L55" i="1"/>
  <c r="O55" i="1" s="1"/>
  <c r="L56" i="1"/>
  <c r="O56" i="1" s="1"/>
  <c r="P56" i="1" s="1"/>
  <c r="S56" i="1" s="1"/>
  <c r="AG56" i="1" s="1"/>
  <c r="L57" i="1"/>
  <c r="O57" i="1" s="1"/>
  <c r="V57" i="1" s="1"/>
  <c r="L58" i="1"/>
  <c r="O58" i="1" s="1"/>
  <c r="L59" i="1"/>
  <c r="O59" i="1" s="1"/>
  <c r="P59" i="1" s="1"/>
  <c r="S59" i="1" s="1"/>
  <c r="AG59" i="1" s="1"/>
  <c r="L60" i="1"/>
  <c r="O60" i="1" s="1"/>
  <c r="P60" i="1" s="1"/>
  <c r="S60" i="1" s="1"/>
  <c r="AG60" i="1" s="1"/>
  <c r="L61" i="1"/>
  <c r="O61" i="1" s="1"/>
  <c r="P61" i="1" s="1"/>
  <c r="S61" i="1" s="1"/>
  <c r="AG61" i="1" s="1"/>
  <c r="L62" i="1"/>
  <c r="O62" i="1" s="1"/>
  <c r="P62" i="1" s="1"/>
  <c r="S62" i="1" s="1"/>
  <c r="AG62" i="1" s="1"/>
  <c r="L63" i="1"/>
  <c r="O63" i="1" s="1"/>
  <c r="P63" i="1" s="1"/>
  <c r="S63" i="1" s="1"/>
  <c r="AG63" i="1" s="1"/>
  <c r="L64" i="1"/>
  <c r="O64" i="1" s="1"/>
  <c r="V64" i="1" s="1"/>
  <c r="L65" i="1"/>
  <c r="O65" i="1" s="1"/>
  <c r="L66" i="1"/>
  <c r="O66" i="1" s="1"/>
  <c r="V66" i="1" s="1"/>
  <c r="L67" i="1"/>
  <c r="O67" i="1" s="1"/>
  <c r="L68" i="1"/>
  <c r="O68" i="1" s="1"/>
  <c r="V68" i="1" s="1"/>
  <c r="L69" i="1"/>
  <c r="O69" i="1" s="1"/>
  <c r="L70" i="1"/>
  <c r="O70" i="1" s="1"/>
  <c r="V70" i="1" s="1"/>
  <c r="L71" i="1"/>
  <c r="O71" i="1" s="1"/>
  <c r="P71" i="1" s="1"/>
  <c r="S71" i="1" s="1"/>
  <c r="AG71" i="1" s="1"/>
  <c r="L72" i="1"/>
  <c r="O72" i="1" s="1"/>
  <c r="V72" i="1" s="1"/>
  <c r="L73" i="1"/>
  <c r="O73" i="1" s="1"/>
  <c r="L74" i="1"/>
  <c r="O74" i="1" s="1"/>
  <c r="V74" i="1" s="1"/>
  <c r="L75" i="1"/>
  <c r="O75" i="1" s="1"/>
  <c r="P75" i="1" s="1"/>
  <c r="S75" i="1" s="1"/>
  <c r="AG75" i="1" s="1"/>
  <c r="L76" i="1"/>
  <c r="O76" i="1" s="1"/>
  <c r="L77" i="1"/>
  <c r="O77" i="1" s="1"/>
  <c r="L78" i="1"/>
  <c r="O78" i="1" s="1"/>
  <c r="L79" i="1"/>
  <c r="O79" i="1" s="1"/>
  <c r="P79" i="1" s="1"/>
  <c r="S79" i="1" s="1"/>
  <c r="AG79" i="1" s="1"/>
  <c r="L80" i="1"/>
  <c r="O80" i="1" s="1"/>
  <c r="L81" i="1"/>
  <c r="O81" i="1" s="1"/>
  <c r="L82" i="1"/>
  <c r="O82" i="1" s="1"/>
  <c r="V82" i="1" s="1"/>
  <c r="L83" i="1"/>
  <c r="O83" i="1" s="1"/>
  <c r="L84" i="1"/>
  <c r="O84" i="1" s="1"/>
  <c r="V84" i="1" s="1"/>
  <c r="L85" i="1"/>
  <c r="O85" i="1" s="1"/>
  <c r="L86" i="1"/>
  <c r="O86" i="1" s="1"/>
  <c r="V86" i="1" s="1"/>
  <c r="L87" i="1"/>
  <c r="O87" i="1" s="1"/>
  <c r="L88" i="1"/>
  <c r="O88" i="1" s="1"/>
  <c r="V88" i="1" s="1"/>
  <c r="L89" i="1"/>
  <c r="O89" i="1" s="1"/>
  <c r="L90" i="1"/>
  <c r="O90" i="1" s="1"/>
  <c r="V90" i="1" s="1"/>
  <c r="L91" i="1"/>
  <c r="O91" i="1" s="1"/>
  <c r="L92" i="1"/>
  <c r="O92" i="1" s="1"/>
  <c r="W92" i="1" s="1"/>
  <c r="L93" i="1"/>
  <c r="O93" i="1" s="1"/>
  <c r="L94" i="1"/>
  <c r="O94" i="1" s="1"/>
  <c r="W94" i="1" s="1"/>
  <c r="L95" i="1"/>
  <c r="O95" i="1" s="1"/>
  <c r="L96" i="1"/>
  <c r="O96" i="1" s="1"/>
  <c r="W96" i="1" s="1"/>
  <c r="L97" i="1"/>
  <c r="O97" i="1" s="1"/>
  <c r="L98" i="1"/>
  <c r="O98" i="1" s="1"/>
  <c r="W98" i="1" s="1"/>
  <c r="L99" i="1"/>
  <c r="O99" i="1" s="1"/>
  <c r="P99" i="1" s="1"/>
  <c r="S99" i="1" s="1"/>
  <c r="AG99" i="1" s="1"/>
  <c r="L100" i="1"/>
  <c r="O100" i="1" s="1"/>
  <c r="W100" i="1" s="1"/>
  <c r="L101" i="1"/>
  <c r="O101" i="1" s="1"/>
  <c r="L102" i="1"/>
  <c r="O102" i="1" s="1"/>
  <c r="W102" i="1" s="1"/>
  <c r="L103" i="1"/>
  <c r="O103" i="1" s="1"/>
  <c r="L6" i="1"/>
  <c r="O6" i="1" s="1"/>
  <c r="P98" i="1" l="1"/>
  <c r="S98" i="1" s="1"/>
  <c r="AG98" i="1" s="1"/>
  <c r="P100" i="1"/>
  <c r="S100" i="1" s="1"/>
  <c r="AG100" i="1" s="1"/>
  <c r="V80" i="1"/>
  <c r="V17" i="1"/>
  <c r="V7" i="1"/>
  <c r="P9" i="1"/>
  <c r="S9" i="1" s="1"/>
  <c r="P25" i="1"/>
  <c r="S25" i="1" s="1"/>
  <c r="AG25" i="1" s="1"/>
  <c r="P29" i="1"/>
  <c r="S29" i="1" s="1"/>
  <c r="AG29" i="1" s="1"/>
  <c r="P31" i="1"/>
  <c r="S31" i="1" s="1"/>
  <c r="AG31" i="1" s="1"/>
  <c r="P39" i="1"/>
  <c r="S39" i="1" s="1"/>
  <c r="AG39" i="1" s="1"/>
  <c r="P41" i="1"/>
  <c r="S41" i="1" s="1"/>
  <c r="AG41" i="1" s="1"/>
  <c r="P43" i="1"/>
  <c r="S43" i="1" s="1"/>
  <c r="AG43" i="1" s="1"/>
  <c r="P47" i="1"/>
  <c r="S47" i="1" s="1"/>
  <c r="AG47" i="1" s="1"/>
  <c r="P76" i="1"/>
  <c r="S76" i="1" s="1"/>
  <c r="AG76" i="1" s="1"/>
  <c r="V61" i="1"/>
  <c r="V59" i="1"/>
  <c r="V55" i="1"/>
  <c r="V53" i="1"/>
  <c r="V51" i="1"/>
  <c r="V35" i="1"/>
  <c r="V21" i="1"/>
  <c r="V19" i="1"/>
  <c r="V11" i="1"/>
  <c r="W103" i="1"/>
  <c r="V103" i="1"/>
  <c r="W101" i="1"/>
  <c r="V101" i="1"/>
  <c r="W99" i="1"/>
  <c r="V99" i="1"/>
  <c r="W97" i="1"/>
  <c r="V97" i="1"/>
  <c r="W95" i="1"/>
  <c r="V95" i="1"/>
  <c r="W93" i="1"/>
  <c r="V93" i="1"/>
  <c r="W91" i="1"/>
  <c r="V91" i="1"/>
  <c r="V89" i="1"/>
  <c r="W89" i="1"/>
  <c r="V87" i="1"/>
  <c r="W87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2" i="1"/>
  <c r="W62" i="1"/>
  <c r="V60" i="1"/>
  <c r="W60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V42" i="1"/>
  <c r="W42" i="1"/>
  <c r="V40" i="1"/>
  <c r="W40" i="1"/>
  <c r="V38" i="1"/>
  <c r="W38" i="1"/>
  <c r="V36" i="1"/>
  <c r="W36" i="1"/>
  <c r="V34" i="1"/>
  <c r="W34" i="1"/>
  <c r="V32" i="1"/>
  <c r="W32" i="1"/>
  <c r="V30" i="1"/>
  <c r="W30" i="1"/>
  <c r="V28" i="1"/>
  <c r="W28" i="1"/>
  <c r="V26" i="1"/>
  <c r="W26" i="1"/>
  <c r="V24" i="1"/>
  <c r="W24" i="1"/>
  <c r="V22" i="1"/>
  <c r="W22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W6" i="1"/>
  <c r="V96" i="1"/>
  <c r="V94" i="1"/>
  <c r="V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G9" i="1" l="1"/>
  <c r="AG5" i="1" s="1"/>
  <c r="S5" i="1"/>
  <c r="V27" i="1"/>
  <c r="V41" i="1"/>
  <c r="V100" i="1"/>
  <c r="V31" i="1"/>
  <c r="V47" i="1"/>
  <c r="AE5" i="1"/>
  <c r="V76" i="1"/>
  <c r="P5" i="1"/>
  <c r="V98" i="1"/>
  <c r="V102" i="1"/>
  <c r="V9" i="1"/>
  <c r="V25" i="1"/>
  <c r="V29" i="1"/>
  <c r="V39" i="1"/>
  <c r="V43" i="1"/>
  <c r="V78" i="1"/>
  <c r="V6" i="1"/>
  <c r="K5" i="1"/>
</calcChain>
</file>

<file path=xl/sharedStrings.xml><?xml version="1.0" encoding="utf-8"?>
<sst xmlns="http://schemas.openxmlformats.org/spreadsheetml/2006/main" count="380" uniqueCount="147">
  <si>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</si>
  <si>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</si>
  <si>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</si>
  <si>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</si>
  <si>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</si>
  <si>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</si>
  <si>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</si>
  <si>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</si>
  <si>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</si>
  <si>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</si>
  <si>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</si>
  <si>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</si>
  <si>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</si>
  <si>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</si>
  <si>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</si>
  <si>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</si>
  <si>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</si>
  <si>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</si>
  <si>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</si>
  <si>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</si>
  <si>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</si>
  <si>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</si>
  <si>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</si>
  <si>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</si>
  <si>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17,04,</t>
  </si>
  <si>
    <t>11,04,</t>
  </si>
  <si>
    <t>10,04,</t>
  </si>
  <si>
    <t>04,04,</t>
  </si>
  <si>
    <t>03,04,</t>
  </si>
  <si>
    <t>28,03,</t>
  </si>
  <si>
    <t>27,03,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</si>
  <si>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</si>
  <si>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</si>
  <si>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</si>
  <si>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</si>
  <si>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</si>
  <si>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</si>
  <si>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</si>
  <si>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</si>
  <si>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</si>
  <si>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</si>
  <si>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</si>
  <si>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</si>
  <si>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</si>
  <si>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</si>
  <si>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</si>
  <si>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</si>
  <si>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</si>
  <si>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вывести Петраш 20,03,24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</si>
  <si>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</si>
  <si>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</si>
  <si>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</si>
  <si>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</si>
  <si>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</si>
  <si>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</si>
  <si>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</si>
  <si>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</si>
  <si>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</si>
  <si>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</si>
  <si>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</si>
  <si>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</si>
  <si>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</si>
  <si>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</si>
  <si>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</si>
  <si>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</si>
  <si>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не в матрице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</si>
  <si>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</si>
  <si>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</si>
  <si>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</si>
  <si>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</si>
  <si>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</si>
  <si>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</si>
  <si>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</si>
  <si>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</si>
  <si>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</si>
  <si>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</si>
  <si>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</si>
  <si>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</si>
  <si>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</si>
  <si>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</si>
  <si>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</si>
  <si>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</si>
  <si>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</si>
  <si>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</si>
  <si>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</si>
  <si>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</si>
  <si>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</si>
  <si>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</si>
  <si>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</si>
  <si>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</si>
  <si>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</si>
  <si>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</si>
  <si>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</si>
  <si>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</si>
  <si>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</si>
  <si>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</si>
  <si>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</si>
  <si>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</si>
  <si>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</si>
  <si>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</si>
  <si>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</si>
  <si>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</si>
  <si>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</si>
  <si>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</si>
  <si>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</si>
  <si>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</si>
  <si>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</si>
  <si>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</si>
  <si>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</si>
  <si>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</si>
  <si>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</si>
  <si>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</si>
  <si>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</si>
  <si>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</si>
  <si>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</si>
  <si>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</si>
  <si>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</si>
  <si>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</si>
  <si>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</si>
  <si>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</si>
  <si>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</si>
  <si>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</si>
  <si>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</si>
  <si>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</si>
  <si>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</si>
  <si>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</si>
  <si>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</si>
  <si>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</si>
  <si>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</si>
  <si>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</si>
  <si>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</si>
  <si>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</si>
  <si>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</si>
  <si>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</si>
  <si>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</si>
  <si>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</si>
  <si>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</si>
  <si>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</si>
  <si>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</si>
  <si>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</si>
  <si>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</si>
  <si>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</si>
  <si>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нужно увеличить продажи</t>
  </si>
  <si>
    <t>заказ</t>
  </si>
  <si>
    <t>20,04,(1)</t>
  </si>
  <si>
    <t>20,04,(2)</t>
  </si>
  <si>
    <t>20,04,(3)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</si>
</sst>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42578125" style="8" customWidth="1"/>
    <col min="8" max="8" width="5.42578125" customWidth="1"/>
    <col min="9" max="9" width="12.7109375" customWidth="1"/>
    <col min="10" max="20" width="6.85546875" customWidth="1"/>
    <col min="21" max="21" width="12.140625" customWidth="1"/>
    <col min="22" max="23" width="5.28515625" customWidth="1"/>
    <col min="24" max="29" width="6.140625" customWidth="1"/>
    <col min="30" max="30" width="19.855468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143</v>
      </c>
      <c r="S3" s="3" t="s">
        <v>143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 t="s">
        <v>145</v>
      </c>
      <c r="S4" s="1" t="s">
        <v>146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144</v>
      </c>
      <c r="AF4" s="1" t="s">
        <v>145</v>
      </c>
      <c r="AG4" s="1" t="s">
        <v>146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53239.780999999995</v>
      </c>
      <c r="F5" s="4">
        <f>SUM(F6:F499)</f>
        <v>29249.905999999999</v>
      </c>
      <c r="G5" s="6"/>
      <c r="H5" s="1"/>
      <c r="I5" s="1"/>
      <c r="J5" s="4">
        <f t="shared" ref="J5:T5" si="0">SUM(J6:J499)</f>
        <v>53152.618999999999</v>
      </c>
      <c r="K5" s="4">
        <f t="shared" si="0"/>
        <v>87.162000000001782</v>
      </c>
      <c r="L5" s="4">
        <f t="shared" si="0"/>
        <v>21221.822000000007</v>
      </c>
      <c r="M5" s="4">
        <f t="shared" si="0"/>
        <v>32017.958999999995</v>
      </c>
      <c r="N5" s="4">
        <f t="shared" si="0"/>
        <v>6894.7773000000043</v>
      </c>
      <c r="O5" s="4">
        <f t="shared" si="0"/>
        <v>4244.3644000000013</v>
      </c>
      <c r="P5" s="4">
        <f t="shared" si="0"/>
        <v>16253.932700000007</v>
      </c>
      <c r="Q5" s="4">
        <f t="shared" ref="Q5" si="1">SUM(Q6:Q499)</f>
        <v>2600</v>
      </c>
      <c r="R5" s="4">
        <f t="shared" ref="R5" si="2">SUM(R6:R499)</f>
        <v>1400</v>
      </c>
      <c r="S5" s="4">
        <f t="shared" ref="S5" si="3">SUM(S6:S499)</f>
        <v>12253.932700000001</v>
      </c>
      <c r="T5" s="4">
        <f t="shared" si="0"/>
        <v>0</v>
      </c>
      <c r="U5" s="1"/>
      <c r="V5" s="1"/>
      <c r="W5" s="1"/>
      <c r="X5" s="4">
        <f t="shared" ref="X5:AC5" si="4">SUM(X6:X499)</f>
        <v>4340.2511999999988</v>
      </c>
      <c r="Y5" s="4">
        <f t="shared" si="4"/>
        <v>4502.7744000000002</v>
      </c>
      <c r="Z5" s="4">
        <f t="shared" si="4"/>
        <v>4197.4943999999987</v>
      </c>
      <c r="AA5" s="4">
        <f t="shared" si="4"/>
        <v>4012.8702000000003</v>
      </c>
      <c r="AB5" s="4">
        <f t="shared" si="4"/>
        <v>4155.7137999999995</v>
      </c>
      <c r="AC5" s="4">
        <f t="shared" si="4"/>
        <v>4591.903800000001</v>
      </c>
      <c r="AD5" s="1"/>
      <c r="AE5" s="4">
        <f>SUM(AE6:AE499)</f>
        <v>2600</v>
      </c>
      <c r="AF5" s="4">
        <f>SUM(AF6:AF499)</f>
        <v>1400</v>
      </c>
      <c r="AG5" s="4">
        <f>SUM(AG6:AG499)</f>
        <v>10617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/>
      <c r="D6" s="1">
        <v>220.839</v>
      </c>
      <c r="E6" s="1">
        <v>62.145000000000003</v>
      </c>
      <c r="F6" s="1">
        <v>158.69399999999999</v>
      </c>
      <c r="G6" s="6">
        <v>1</v>
      </c>
      <c r="H6" s="1">
        <v>50</v>
      </c>
      <c r="I6" s="1" t="s">
        <v>33</v>
      </c>
      <c r="J6" s="1">
        <v>62.8</v>
      </c>
      <c r="K6" s="1">
        <f t="shared" ref="K6:K37" si="5">E6-J6</f>
        <v>-0.65499999999999403</v>
      </c>
      <c r="L6" s="1">
        <f>E6-M6</f>
        <v>62.145000000000003</v>
      </c>
      <c r="M6" s="1"/>
      <c r="N6" s="1"/>
      <c r="O6" s="1">
        <f>L6/5</f>
        <v>12.429</v>
      </c>
      <c r="P6" s="5"/>
      <c r="Q6" s="5"/>
      <c r="R6" s="5"/>
      <c r="S6" s="5">
        <f>P6-R6-Q6</f>
        <v>0</v>
      </c>
      <c r="T6" s="5"/>
      <c r="U6" s="1"/>
      <c r="V6" s="1">
        <f>(F6+N6+P6)/O6</f>
        <v>12.768042481293747</v>
      </c>
      <c r="W6" s="1">
        <f>(F6+N6)/O6</f>
        <v>12.768042481293747</v>
      </c>
      <c r="X6" s="1">
        <v>11.0068</v>
      </c>
      <c r="Y6" s="1">
        <v>18.0578</v>
      </c>
      <c r="Z6" s="1">
        <v>13.8348</v>
      </c>
      <c r="AA6" s="1">
        <v>10.576599999999999</v>
      </c>
      <c r="AB6" s="1">
        <v>9.4340000000000011</v>
      </c>
      <c r="AC6" s="1">
        <v>9.6725999999999992</v>
      </c>
      <c r="AD6" s="1"/>
      <c r="AE6" s="1">
        <f>ROUND(Q6*G6,0)</f>
        <v>0</v>
      </c>
      <c r="AF6" s="1">
        <f>ROUND(R6*G6,0)</f>
        <v>0</v>
      </c>
      <c r="AG6" s="1">
        <f>ROUND(S6*G6,0)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66.349999999999994</v>
      </c>
      <c r="D7" s="1">
        <v>1074.31</v>
      </c>
      <c r="E7" s="1">
        <v>365.51299999999998</v>
      </c>
      <c r="F7" s="1">
        <v>718.93399999999997</v>
      </c>
      <c r="G7" s="6">
        <v>1</v>
      </c>
      <c r="H7" s="1">
        <v>45</v>
      </c>
      <c r="I7" s="1" t="s">
        <v>33</v>
      </c>
      <c r="J7" s="1">
        <v>366.42200000000003</v>
      </c>
      <c r="K7" s="1">
        <f t="shared" si="5"/>
        <v>-0.90900000000004866</v>
      </c>
      <c r="L7" s="1">
        <f t="shared" ref="L7:L69" si="6">E7-M7</f>
        <v>258.791</v>
      </c>
      <c r="M7" s="1">
        <v>106.72199999999999</v>
      </c>
      <c r="N7" s="1">
        <v>91.008600000000115</v>
      </c>
      <c r="O7" s="1">
        <f t="shared" ref="O7:O69" si="7">L7/5</f>
        <v>51.758200000000002</v>
      </c>
      <c r="P7" s="5"/>
      <c r="Q7" s="5"/>
      <c r="R7" s="5"/>
      <c r="S7" s="5">
        <f t="shared" ref="S7:S9" si="8">P7-R7-Q7</f>
        <v>0</v>
      </c>
      <c r="T7" s="5"/>
      <c r="U7" s="1"/>
      <c r="V7" s="1">
        <f t="shared" ref="V7:V69" si="9">(F7+N7+P7)/O7</f>
        <v>15.648585151724753</v>
      </c>
      <c r="W7" s="1">
        <f t="shared" ref="W7:W69" si="10">(F7+N7)/O7</f>
        <v>15.648585151724753</v>
      </c>
      <c r="X7" s="1">
        <v>83.743200000000002</v>
      </c>
      <c r="Y7" s="1">
        <v>87.955799999999996</v>
      </c>
      <c r="Z7" s="1">
        <v>57.514000000000003</v>
      </c>
      <c r="AA7" s="1">
        <v>50.961199999999998</v>
      </c>
      <c r="AB7" s="1">
        <v>51.373399999999997</v>
      </c>
      <c r="AC7" s="1">
        <v>62.267800000000001</v>
      </c>
      <c r="AD7" s="1"/>
      <c r="AE7" s="1">
        <f t="shared" ref="AE7:AE70" si="11">ROUND(Q7*G7,0)</f>
        <v>0</v>
      </c>
      <c r="AF7" s="1">
        <f t="shared" ref="AF7:AF70" si="12">ROUND(R7*G7,0)</f>
        <v>0</v>
      </c>
      <c r="AG7" s="1">
        <f t="shared" ref="AG7:AG70" si="13">ROUND(S7*G7,0)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140.654</v>
      </c>
      <c r="D8" s="1">
        <v>1064.152</v>
      </c>
      <c r="E8" s="1">
        <v>421.077</v>
      </c>
      <c r="F8" s="1">
        <v>716.26800000000003</v>
      </c>
      <c r="G8" s="6">
        <v>1</v>
      </c>
      <c r="H8" s="1">
        <v>45</v>
      </c>
      <c r="I8" s="1" t="s">
        <v>33</v>
      </c>
      <c r="J8" s="1">
        <v>383.084</v>
      </c>
      <c r="K8" s="1">
        <f t="shared" si="5"/>
        <v>37.992999999999995</v>
      </c>
      <c r="L8" s="1">
        <f t="shared" si="6"/>
        <v>367.59300000000002</v>
      </c>
      <c r="M8" s="1">
        <v>53.484000000000002</v>
      </c>
      <c r="N8" s="1">
        <v>203.31740000000011</v>
      </c>
      <c r="O8" s="1">
        <f t="shared" si="7"/>
        <v>73.518600000000006</v>
      </c>
      <c r="P8" s="5"/>
      <c r="Q8" s="5"/>
      <c r="R8" s="5"/>
      <c r="S8" s="5">
        <f t="shared" si="8"/>
        <v>0</v>
      </c>
      <c r="T8" s="5"/>
      <c r="U8" s="1"/>
      <c r="V8" s="1">
        <f t="shared" si="9"/>
        <v>12.508200645822964</v>
      </c>
      <c r="W8" s="1">
        <f t="shared" si="10"/>
        <v>12.508200645822964</v>
      </c>
      <c r="X8" s="1">
        <v>101.0682</v>
      </c>
      <c r="Y8" s="1">
        <v>98.527000000000001</v>
      </c>
      <c r="Z8" s="1">
        <v>75.584400000000002</v>
      </c>
      <c r="AA8" s="1">
        <v>79.44980000000001</v>
      </c>
      <c r="AB8" s="1">
        <v>73.808199999999999</v>
      </c>
      <c r="AC8" s="1">
        <v>74.400400000000005</v>
      </c>
      <c r="AD8" s="1"/>
      <c r="AE8" s="1">
        <f t="shared" si="11"/>
        <v>0</v>
      </c>
      <c r="AF8" s="1">
        <f t="shared" si="12"/>
        <v>0</v>
      </c>
      <c r="AG8" s="1">
        <f t="shared" si="1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32</v>
      </c>
      <c r="C9" s="1">
        <v>157.12799999999999</v>
      </c>
      <c r="D9" s="1">
        <v>210.803</v>
      </c>
      <c r="E9" s="1">
        <v>173.98599999999999</v>
      </c>
      <c r="F9" s="1">
        <v>132.90199999999999</v>
      </c>
      <c r="G9" s="6">
        <v>1</v>
      </c>
      <c r="H9" s="1">
        <v>40</v>
      </c>
      <c r="I9" s="1" t="s">
        <v>33</v>
      </c>
      <c r="J9" s="1">
        <v>169.821</v>
      </c>
      <c r="K9" s="1">
        <f t="shared" si="5"/>
        <v>4.164999999999992</v>
      </c>
      <c r="L9" s="1">
        <f t="shared" si="6"/>
        <v>120.46499999999999</v>
      </c>
      <c r="M9" s="1">
        <v>53.521000000000001</v>
      </c>
      <c r="N9" s="1">
        <v>13.56239999999994</v>
      </c>
      <c r="O9" s="1">
        <f t="shared" si="7"/>
        <v>24.092999999999996</v>
      </c>
      <c r="P9" s="5">
        <f t="shared" ref="P9" si="14">11*O9-N9-F9</f>
        <v>118.55860000000004</v>
      </c>
      <c r="Q9" s="5"/>
      <c r="R9" s="5"/>
      <c r="S9" s="5">
        <f t="shared" si="8"/>
        <v>118.55860000000004</v>
      </c>
      <c r="T9" s="5"/>
      <c r="U9" s="1"/>
      <c r="V9" s="1">
        <f t="shared" si="9"/>
        <v>11</v>
      </c>
      <c r="W9" s="1">
        <f t="shared" si="10"/>
        <v>6.0791267173037786</v>
      </c>
      <c r="X9" s="1">
        <v>19.061800000000002</v>
      </c>
      <c r="Y9" s="1">
        <v>21.075199999999999</v>
      </c>
      <c r="Z9" s="1">
        <v>24.519200000000001</v>
      </c>
      <c r="AA9" s="1">
        <v>25.868600000000001</v>
      </c>
      <c r="AB9" s="1">
        <v>27.235800000000001</v>
      </c>
      <c r="AC9" s="1">
        <v>24.712599999999998</v>
      </c>
      <c r="AD9" s="1"/>
      <c r="AE9" s="1">
        <f t="shared" si="11"/>
        <v>0</v>
      </c>
      <c r="AF9" s="1">
        <f t="shared" si="12"/>
        <v>0</v>
      </c>
      <c r="AG9" s="1">
        <f t="shared" si="13"/>
        <v>119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 t="e">
        <v>#N/A</v>
      </c>
      <c r="I10" s="13" t="s">
        <v>33</v>
      </c>
      <c r="J10" s="13"/>
      <c r="K10" s="13">
        <f t="shared" si="5"/>
        <v>0</v>
      </c>
      <c r="L10" s="13">
        <f t="shared" si="6"/>
        <v>0</v>
      </c>
      <c r="M10" s="13"/>
      <c r="N10" s="13"/>
      <c r="O10" s="13">
        <f t="shared" si="7"/>
        <v>0</v>
      </c>
      <c r="P10" s="15"/>
      <c r="Q10" s="15"/>
      <c r="R10" s="15"/>
      <c r="S10" s="15"/>
      <c r="T10" s="15"/>
      <c r="U10" s="13"/>
      <c r="V10" s="13" t="e">
        <f t="shared" si="9"/>
        <v>#DIV/0!</v>
      </c>
      <c r="W10" s="13" t="e">
        <f t="shared" si="10"/>
        <v>#DIV/0!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 t="s">
        <v>39</v>
      </c>
      <c r="AE10" s="13">
        <f t="shared" si="11"/>
        <v>0</v>
      </c>
      <c r="AF10" s="13">
        <f t="shared" si="12"/>
        <v>0</v>
      </c>
      <c r="AG10" s="13">
        <f t="shared" si="1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38</v>
      </c>
      <c r="C11" s="1">
        <v>142</v>
      </c>
      <c r="D11" s="1">
        <v>336</v>
      </c>
      <c r="E11" s="1">
        <v>149</v>
      </c>
      <c r="F11" s="1">
        <v>329</v>
      </c>
      <c r="G11" s="6">
        <v>0.45</v>
      </c>
      <c r="H11" s="1">
        <v>45</v>
      </c>
      <c r="I11" s="1" t="s">
        <v>33</v>
      </c>
      <c r="J11" s="1">
        <v>145</v>
      </c>
      <c r="K11" s="1">
        <f t="shared" si="5"/>
        <v>4</v>
      </c>
      <c r="L11" s="1">
        <f t="shared" si="6"/>
        <v>149</v>
      </c>
      <c r="M11" s="1"/>
      <c r="N11" s="1"/>
      <c r="O11" s="1">
        <f t="shared" si="7"/>
        <v>29.8</v>
      </c>
      <c r="P11" s="5"/>
      <c r="Q11" s="5"/>
      <c r="R11" s="5"/>
      <c r="S11" s="5">
        <f>P11-R11-Q11</f>
        <v>0</v>
      </c>
      <c r="T11" s="5"/>
      <c r="U11" s="1"/>
      <c r="V11" s="1">
        <f t="shared" si="9"/>
        <v>11.04026845637584</v>
      </c>
      <c r="W11" s="1">
        <f t="shared" si="10"/>
        <v>11.04026845637584</v>
      </c>
      <c r="X11" s="1">
        <v>28.6</v>
      </c>
      <c r="Y11" s="1">
        <v>36.6</v>
      </c>
      <c r="Z11" s="1">
        <v>49.2</v>
      </c>
      <c r="AA11" s="1">
        <v>48.4</v>
      </c>
      <c r="AB11" s="1">
        <v>40.799999999999997</v>
      </c>
      <c r="AC11" s="1">
        <v>37.799999999999997</v>
      </c>
      <c r="AD11" s="1"/>
      <c r="AE11" s="1">
        <f t="shared" si="11"/>
        <v>0</v>
      </c>
      <c r="AF11" s="1">
        <f t="shared" si="12"/>
        <v>0</v>
      </c>
      <c r="AG11" s="1">
        <f t="shared" si="1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 t="e">
        <v>#N/A</v>
      </c>
      <c r="I12" s="13" t="s">
        <v>33</v>
      </c>
      <c r="J12" s="13"/>
      <c r="K12" s="13">
        <f t="shared" si="5"/>
        <v>0</v>
      </c>
      <c r="L12" s="13">
        <f t="shared" si="6"/>
        <v>0</v>
      </c>
      <c r="M12" s="13"/>
      <c r="N12" s="13"/>
      <c r="O12" s="13">
        <f t="shared" si="7"/>
        <v>0</v>
      </c>
      <c r="P12" s="15"/>
      <c r="Q12" s="15"/>
      <c r="R12" s="15"/>
      <c r="S12" s="15"/>
      <c r="T12" s="15"/>
      <c r="U12" s="13"/>
      <c r="V12" s="13" t="e">
        <f t="shared" si="9"/>
        <v>#DIV/0!</v>
      </c>
      <c r="W12" s="13" t="e">
        <f t="shared" si="10"/>
        <v>#DIV/0!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 t="s">
        <v>39</v>
      </c>
      <c r="AE12" s="13">
        <f t="shared" si="11"/>
        <v>0</v>
      </c>
      <c r="AF12" s="13">
        <f t="shared" si="12"/>
        <v>0</v>
      </c>
      <c r="AG12" s="13">
        <f t="shared" si="1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3" t="s">
        <v>42</v>
      </c>
      <c r="B13" s="13" t="s">
        <v>38</v>
      </c>
      <c r="C13" s="13"/>
      <c r="D13" s="13"/>
      <c r="E13" s="13"/>
      <c r="F13" s="13"/>
      <c r="G13" s="14">
        <v>0</v>
      </c>
      <c r="H13" s="13" t="e">
        <v>#N/A</v>
      </c>
      <c r="I13" s="13" t="s">
        <v>33</v>
      </c>
      <c r="J13" s="13"/>
      <c r="K13" s="13">
        <f t="shared" si="5"/>
        <v>0</v>
      </c>
      <c r="L13" s="13">
        <f t="shared" si="6"/>
        <v>0</v>
      </c>
      <c r="M13" s="13"/>
      <c r="N13" s="13"/>
      <c r="O13" s="13">
        <f t="shared" si="7"/>
        <v>0</v>
      </c>
      <c r="P13" s="15"/>
      <c r="Q13" s="15"/>
      <c r="R13" s="15"/>
      <c r="S13" s="15"/>
      <c r="T13" s="15"/>
      <c r="U13" s="13"/>
      <c r="V13" s="13" t="e">
        <f t="shared" si="9"/>
        <v>#DIV/0!</v>
      </c>
      <c r="W13" s="13" t="e">
        <f t="shared" si="10"/>
        <v>#DIV/0!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 t="s">
        <v>39</v>
      </c>
      <c r="AE13" s="13">
        <f t="shared" si="11"/>
        <v>0</v>
      </c>
      <c r="AF13" s="13">
        <f t="shared" si="12"/>
        <v>0</v>
      </c>
      <c r="AG13" s="13">
        <f t="shared" si="1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43</v>
      </c>
      <c r="B14" s="10" t="s">
        <v>38</v>
      </c>
      <c r="C14" s="10"/>
      <c r="D14" s="10">
        <v>100</v>
      </c>
      <c r="E14" s="10">
        <v>100</v>
      </c>
      <c r="F14" s="10"/>
      <c r="G14" s="11">
        <v>0</v>
      </c>
      <c r="H14" s="10" t="e">
        <v>#N/A</v>
      </c>
      <c r="I14" s="10" t="s">
        <v>65</v>
      </c>
      <c r="J14" s="10">
        <v>100</v>
      </c>
      <c r="K14" s="10">
        <f t="shared" si="5"/>
        <v>0</v>
      </c>
      <c r="L14" s="10">
        <f t="shared" si="6"/>
        <v>0</v>
      </c>
      <c r="M14" s="10">
        <v>100</v>
      </c>
      <c r="N14" s="10"/>
      <c r="O14" s="10">
        <f t="shared" si="7"/>
        <v>0</v>
      </c>
      <c r="P14" s="12"/>
      <c r="Q14" s="12"/>
      <c r="R14" s="12"/>
      <c r="S14" s="12"/>
      <c r="T14" s="12"/>
      <c r="U14" s="10"/>
      <c r="V14" s="10" t="e">
        <f t="shared" si="9"/>
        <v>#DIV/0!</v>
      </c>
      <c r="W14" s="10" t="e">
        <f t="shared" si="10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/>
      <c r="AE14" s="10">
        <f t="shared" si="11"/>
        <v>0</v>
      </c>
      <c r="AF14" s="10">
        <f t="shared" si="12"/>
        <v>0</v>
      </c>
      <c r="AG14" s="10">
        <f t="shared" si="1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44</v>
      </c>
      <c r="B15" s="13" t="s">
        <v>38</v>
      </c>
      <c r="C15" s="13"/>
      <c r="D15" s="13"/>
      <c r="E15" s="13"/>
      <c r="F15" s="13"/>
      <c r="G15" s="14">
        <v>0</v>
      </c>
      <c r="H15" s="13" t="e">
        <v>#N/A</v>
      </c>
      <c r="I15" s="13" t="s">
        <v>33</v>
      </c>
      <c r="J15" s="13"/>
      <c r="K15" s="13">
        <f t="shared" si="5"/>
        <v>0</v>
      </c>
      <c r="L15" s="13">
        <f t="shared" si="6"/>
        <v>0</v>
      </c>
      <c r="M15" s="13"/>
      <c r="N15" s="13"/>
      <c r="O15" s="13">
        <f t="shared" si="7"/>
        <v>0</v>
      </c>
      <c r="P15" s="15"/>
      <c r="Q15" s="15"/>
      <c r="R15" s="15"/>
      <c r="S15" s="15"/>
      <c r="T15" s="15"/>
      <c r="U15" s="13"/>
      <c r="V15" s="13" t="e">
        <f t="shared" si="9"/>
        <v>#DIV/0!</v>
      </c>
      <c r="W15" s="13" t="e">
        <f t="shared" si="10"/>
        <v>#DIV/0!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 t="s">
        <v>39</v>
      </c>
      <c r="AE15" s="13">
        <f t="shared" si="11"/>
        <v>0</v>
      </c>
      <c r="AF15" s="13">
        <f t="shared" si="12"/>
        <v>0</v>
      </c>
      <c r="AG15" s="13">
        <f t="shared" si="1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3" t="s">
        <v>45</v>
      </c>
      <c r="B16" s="13" t="s">
        <v>38</v>
      </c>
      <c r="C16" s="13"/>
      <c r="D16" s="13"/>
      <c r="E16" s="13"/>
      <c r="F16" s="13"/>
      <c r="G16" s="14">
        <v>0</v>
      </c>
      <c r="H16" s="13" t="e">
        <v>#N/A</v>
      </c>
      <c r="I16" s="13" t="s">
        <v>33</v>
      </c>
      <c r="J16" s="13"/>
      <c r="K16" s="13">
        <f t="shared" si="5"/>
        <v>0</v>
      </c>
      <c r="L16" s="13">
        <f t="shared" si="6"/>
        <v>0</v>
      </c>
      <c r="M16" s="13"/>
      <c r="N16" s="13"/>
      <c r="O16" s="13">
        <f t="shared" si="7"/>
        <v>0</v>
      </c>
      <c r="P16" s="15"/>
      <c r="Q16" s="15"/>
      <c r="R16" s="15"/>
      <c r="S16" s="15"/>
      <c r="T16" s="15"/>
      <c r="U16" s="13"/>
      <c r="V16" s="13" t="e">
        <f t="shared" si="9"/>
        <v>#DIV/0!</v>
      </c>
      <c r="W16" s="13" t="e">
        <f t="shared" si="10"/>
        <v>#DIV/0!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 t="s">
        <v>39</v>
      </c>
      <c r="AE16" s="13">
        <f t="shared" si="11"/>
        <v>0</v>
      </c>
      <c r="AF16" s="13">
        <f t="shared" si="12"/>
        <v>0</v>
      </c>
      <c r="AG16" s="13">
        <f t="shared" si="1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38</v>
      </c>
      <c r="C17" s="1">
        <v>160</v>
      </c>
      <c r="D17" s="1">
        <v>165</v>
      </c>
      <c r="E17" s="1">
        <v>62</v>
      </c>
      <c r="F17" s="1">
        <v>260</v>
      </c>
      <c r="G17" s="6">
        <v>0.17</v>
      </c>
      <c r="H17" s="1">
        <v>120</v>
      </c>
      <c r="I17" s="1" t="s">
        <v>33</v>
      </c>
      <c r="J17" s="1">
        <v>62</v>
      </c>
      <c r="K17" s="1">
        <f t="shared" si="5"/>
        <v>0</v>
      </c>
      <c r="L17" s="1">
        <f t="shared" si="6"/>
        <v>62</v>
      </c>
      <c r="M17" s="1"/>
      <c r="N17" s="1"/>
      <c r="O17" s="1">
        <f t="shared" si="7"/>
        <v>12.4</v>
      </c>
      <c r="P17" s="5"/>
      <c r="Q17" s="5"/>
      <c r="R17" s="5"/>
      <c r="S17" s="5">
        <f>P17-R17-Q17</f>
        <v>0</v>
      </c>
      <c r="T17" s="5"/>
      <c r="U17" s="1"/>
      <c r="V17" s="1">
        <f t="shared" si="9"/>
        <v>20.967741935483872</v>
      </c>
      <c r="W17" s="1">
        <f t="shared" si="10"/>
        <v>20.967741935483872</v>
      </c>
      <c r="X17" s="1">
        <v>5.6</v>
      </c>
      <c r="Y17" s="1">
        <v>5.4</v>
      </c>
      <c r="Z17" s="1">
        <v>18.2</v>
      </c>
      <c r="AA17" s="1">
        <v>29.4</v>
      </c>
      <c r="AB17" s="1">
        <v>18.600000000000001</v>
      </c>
      <c r="AC17" s="1">
        <v>7</v>
      </c>
      <c r="AD17" s="1"/>
      <c r="AE17" s="1">
        <f t="shared" si="11"/>
        <v>0</v>
      </c>
      <c r="AF17" s="1">
        <f t="shared" si="12"/>
        <v>0</v>
      </c>
      <c r="AG17" s="1">
        <f t="shared" si="1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3" t="s">
        <v>47</v>
      </c>
      <c r="B18" s="13" t="s">
        <v>38</v>
      </c>
      <c r="C18" s="13"/>
      <c r="D18" s="13">
        <v>48</v>
      </c>
      <c r="E18" s="13">
        <v>45</v>
      </c>
      <c r="F18" s="13"/>
      <c r="G18" s="14">
        <v>0</v>
      </c>
      <c r="H18" s="13">
        <v>45</v>
      </c>
      <c r="I18" s="13" t="s">
        <v>33</v>
      </c>
      <c r="J18" s="13">
        <v>48</v>
      </c>
      <c r="K18" s="13">
        <f t="shared" si="5"/>
        <v>-3</v>
      </c>
      <c r="L18" s="13">
        <f t="shared" si="6"/>
        <v>-3</v>
      </c>
      <c r="M18" s="13">
        <v>48</v>
      </c>
      <c r="N18" s="13"/>
      <c r="O18" s="13">
        <f t="shared" si="7"/>
        <v>-0.6</v>
      </c>
      <c r="P18" s="15"/>
      <c r="Q18" s="15"/>
      <c r="R18" s="15"/>
      <c r="S18" s="15"/>
      <c r="T18" s="15"/>
      <c r="U18" s="13"/>
      <c r="V18" s="13">
        <f t="shared" si="9"/>
        <v>0</v>
      </c>
      <c r="W18" s="13">
        <f t="shared" si="10"/>
        <v>0</v>
      </c>
      <c r="X18" s="13">
        <v>9.6</v>
      </c>
      <c r="Y18" s="13">
        <v>15.6</v>
      </c>
      <c r="Z18" s="13">
        <v>13.8</v>
      </c>
      <c r="AA18" s="13">
        <v>15.8</v>
      </c>
      <c r="AB18" s="13">
        <v>25.8</v>
      </c>
      <c r="AC18" s="13">
        <v>26.6</v>
      </c>
      <c r="AD18" s="13" t="s">
        <v>48</v>
      </c>
      <c r="AE18" s="13">
        <f t="shared" si="11"/>
        <v>0</v>
      </c>
      <c r="AF18" s="13">
        <f t="shared" si="12"/>
        <v>0</v>
      </c>
      <c r="AG18" s="13">
        <f t="shared" si="1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38</v>
      </c>
      <c r="C19" s="1">
        <v>144</v>
      </c>
      <c r="D19" s="1">
        <v>240</v>
      </c>
      <c r="E19" s="1">
        <v>234</v>
      </c>
      <c r="F19" s="1">
        <v>139</v>
      </c>
      <c r="G19" s="6">
        <v>0.35</v>
      </c>
      <c r="H19" s="1">
        <v>45</v>
      </c>
      <c r="I19" s="1" t="s">
        <v>33</v>
      </c>
      <c r="J19" s="1">
        <v>234</v>
      </c>
      <c r="K19" s="1">
        <f t="shared" si="5"/>
        <v>0</v>
      </c>
      <c r="L19" s="1">
        <f t="shared" si="6"/>
        <v>138</v>
      </c>
      <c r="M19" s="1">
        <v>96</v>
      </c>
      <c r="N19" s="1">
        <v>21.800000000000011</v>
      </c>
      <c r="O19" s="1">
        <f t="shared" si="7"/>
        <v>27.6</v>
      </c>
      <c r="P19" s="5">
        <f t="shared" ref="P19:P22" si="15">11*O19-N19-F19</f>
        <v>142.80000000000001</v>
      </c>
      <c r="Q19" s="5"/>
      <c r="R19" s="5"/>
      <c r="S19" s="5">
        <f t="shared" ref="S19:S22" si="16">P19-R19-Q19</f>
        <v>142.80000000000001</v>
      </c>
      <c r="T19" s="5"/>
      <c r="U19" s="1"/>
      <c r="V19" s="1">
        <f t="shared" si="9"/>
        <v>11</v>
      </c>
      <c r="W19" s="1">
        <f t="shared" si="10"/>
        <v>5.8260869565217392</v>
      </c>
      <c r="X19" s="1">
        <v>22.8</v>
      </c>
      <c r="Y19" s="1">
        <v>24.8</v>
      </c>
      <c r="Z19" s="1">
        <v>19.8</v>
      </c>
      <c r="AA19" s="1">
        <v>21.2</v>
      </c>
      <c r="AB19" s="1">
        <v>26.2</v>
      </c>
      <c r="AC19" s="1">
        <v>27.2</v>
      </c>
      <c r="AD19" s="1"/>
      <c r="AE19" s="1">
        <f t="shared" si="11"/>
        <v>0</v>
      </c>
      <c r="AF19" s="1">
        <f t="shared" si="12"/>
        <v>0</v>
      </c>
      <c r="AG19" s="1">
        <f t="shared" si="13"/>
        <v>50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32</v>
      </c>
      <c r="C20" s="1">
        <v>425.24799999999999</v>
      </c>
      <c r="D20" s="1">
        <v>524.83500000000004</v>
      </c>
      <c r="E20" s="1">
        <v>361.94600000000003</v>
      </c>
      <c r="F20" s="1">
        <v>515.13499999999999</v>
      </c>
      <c r="G20" s="6">
        <v>1</v>
      </c>
      <c r="H20" s="1">
        <v>55</v>
      </c>
      <c r="I20" s="1" t="s">
        <v>33</v>
      </c>
      <c r="J20" s="1">
        <v>339.87</v>
      </c>
      <c r="K20" s="1">
        <f t="shared" si="5"/>
        <v>22.076000000000022</v>
      </c>
      <c r="L20" s="1">
        <f t="shared" si="6"/>
        <v>361.94600000000003</v>
      </c>
      <c r="M20" s="1"/>
      <c r="N20" s="1">
        <v>81.505200000000002</v>
      </c>
      <c r="O20" s="1">
        <f t="shared" si="7"/>
        <v>72.389200000000002</v>
      </c>
      <c r="P20" s="5">
        <f t="shared" si="15"/>
        <v>199.64100000000008</v>
      </c>
      <c r="Q20" s="5"/>
      <c r="R20" s="5"/>
      <c r="S20" s="5">
        <f t="shared" si="16"/>
        <v>199.64100000000008</v>
      </c>
      <c r="T20" s="5"/>
      <c r="U20" s="1"/>
      <c r="V20" s="1">
        <f t="shared" si="9"/>
        <v>11.000000000000002</v>
      </c>
      <c r="W20" s="1">
        <f t="shared" si="10"/>
        <v>8.2421162272825228</v>
      </c>
      <c r="X20" s="1">
        <v>73.115600000000001</v>
      </c>
      <c r="Y20" s="1">
        <v>78.073999999999998</v>
      </c>
      <c r="Z20" s="1">
        <v>68.09</v>
      </c>
      <c r="AA20" s="1">
        <v>64.182600000000008</v>
      </c>
      <c r="AB20" s="1">
        <v>74.752600000000001</v>
      </c>
      <c r="AC20" s="1">
        <v>71.101599999999991</v>
      </c>
      <c r="AD20" s="1"/>
      <c r="AE20" s="1">
        <f t="shared" si="11"/>
        <v>0</v>
      </c>
      <c r="AF20" s="1">
        <f t="shared" si="12"/>
        <v>0</v>
      </c>
      <c r="AG20" s="1">
        <f t="shared" si="13"/>
        <v>200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32</v>
      </c>
      <c r="C21" s="1">
        <v>1906.0650000000001</v>
      </c>
      <c r="D21" s="1">
        <v>9790.07</v>
      </c>
      <c r="E21" s="1">
        <v>7801.3010000000004</v>
      </c>
      <c r="F21" s="1">
        <v>2961.145</v>
      </c>
      <c r="G21" s="6">
        <v>1</v>
      </c>
      <c r="H21" s="1">
        <v>50</v>
      </c>
      <c r="I21" s="1" t="s">
        <v>33</v>
      </c>
      <c r="J21" s="1">
        <v>7816.7950000000001</v>
      </c>
      <c r="K21" s="1">
        <f t="shared" si="5"/>
        <v>-15.493999999999687</v>
      </c>
      <c r="L21" s="1">
        <f t="shared" si="6"/>
        <v>2363.5060000000003</v>
      </c>
      <c r="M21" s="1">
        <v>5437.7950000000001</v>
      </c>
      <c r="N21" s="1">
        <v>794.31390000000056</v>
      </c>
      <c r="O21" s="1">
        <f t="shared" si="7"/>
        <v>472.70120000000009</v>
      </c>
      <c r="P21" s="5">
        <f>13*O21-N21-F21</f>
        <v>2389.6567</v>
      </c>
      <c r="Q21" s="5">
        <v>1000</v>
      </c>
      <c r="R21" s="5"/>
      <c r="S21" s="5">
        <f t="shared" si="16"/>
        <v>1389.6567</v>
      </c>
      <c r="T21" s="5"/>
      <c r="U21" s="1"/>
      <c r="V21" s="1">
        <f t="shared" si="9"/>
        <v>13</v>
      </c>
      <c r="W21" s="1">
        <f t="shared" si="10"/>
        <v>7.9446781603262266</v>
      </c>
      <c r="X21" s="1">
        <v>459.44459999999998</v>
      </c>
      <c r="Y21" s="1">
        <v>460.37839999999989</v>
      </c>
      <c r="Z21" s="1">
        <v>468.90840000000009</v>
      </c>
      <c r="AA21" s="1">
        <v>452.47180000000009</v>
      </c>
      <c r="AB21" s="1">
        <v>415.81180000000012</v>
      </c>
      <c r="AC21" s="1">
        <v>465.7518</v>
      </c>
      <c r="AD21" s="1"/>
      <c r="AE21" s="1">
        <f t="shared" si="11"/>
        <v>1000</v>
      </c>
      <c r="AF21" s="1">
        <f t="shared" si="12"/>
        <v>0</v>
      </c>
      <c r="AG21" s="1">
        <f t="shared" si="13"/>
        <v>1390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32</v>
      </c>
      <c r="C22" s="1">
        <v>426.2</v>
      </c>
      <c r="D22" s="1">
        <v>799.84</v>
      </c>
      <c r="E22" s="1">
        <v>642.28599999999994</v>
      </c>
      <c r="F22" s="1">
        <v>513.62599999999998</v>
      </c>
      <c r="G22" s="6">
        <v>1</v>
      </c>
      <c r="H22" s="1">
        <v>55</v>
      </c>
      <c r="I22" s="1" t="s">
        <v>33</v>
      </c>
      <c r="J22" s="1">
        <v>624.47</v>
      </c>
      <c r="K22" s="1">
        <f t="shared" si="5"/>
        <v>17.815999999999917</v>
      </c>
      <c r="L22" s="1">
        <f t="shared" si="6"/>
        <v>436.85599999999994</v>
      </c>
      <c r="M22" s="1">
        <v>205.43</v>
      </c>
      <c r="N22" s="1">
        <v>90.032399999999939</v>
      </c>
      <c r="O22" s="1">
        <f t="shared" si="7"/>
        <v>87.371199999999988</v>
      </c>
      <c r="P22" s="5">
        <f t="shared" si="15"/>
        <v>357.42479999999989</v>
      </c>
      <c r="Q22" s="5"/>
      <c r="R22" s="5"/>
      <c r="S22" s="5">
        <f t="shared" si="16"/>
        <v>357.42479999999989</v>
      </c>
      <c r="T22" s="5"/>
      <c r="U22" s="1"/>
      <c r="V22" s="1">
        <f t="shared" si="9"/>
        <v>11</v>
      </c>
      <c r="W22" s="1">
        <f t="shared" si="10"/>
        <v>6.9091233724614058</v>
      </c>
      <c r="X22" s="1">
        <v>79.9816</v>
      </c>
      <c r="Y22" s="1">
        <v>85.232799999999997</v>
      </c>
      <c r="Z22" s="1">
        <v>90.155600000000007</v>
      </c>
      <c r="AA22" s="1">
        <v>86.812999999999988</v>
      </c>
      <c r="AB22" s="1">
        <v>85.840800000000002</v>
      </c>
      <c r="AC22" s="1">
        <v>89.951799999999992</v>
      </c>
      <c r="AD22" s="1"/>
      <c r="AE22" s="1">
        <f t="shared" si="11"/>
        <v>0</v>
      </c>
      <c r="AF22" s="1">
        <f t="shared" si="12"/>
        <v>0</v>
      </c>
      <c r="AG22" s="1">
        <f t="shared" si="13"/>
        <v>357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3" t="s">
        <v>53</v>
      </c>
      <c r="B23" s="13" t="s">
        <v>32</v>
      </c>
      <c r="C23" s="13"/>
      <c r="D23" s="13"/>
      <c r="E23" s="13"/>
      <c r="F23" s="13"/>
      <c r="G23" s="14">
        <v>0</v>
      </c>
      <c r="H23" s="13">
        <v>60</v>
      </c>
      <c r="I23" s="13" t="s">
        <v>33</v>
      </c>
      <c r="J23" s="13"/>
      <c r="K23" s="13">
        <f t="shared" si="5"/>
        <v>0</v>
      </c>
      <c r="L23" s="13">
        <f t="shared" si="6"/>
        <v>0</v>
      </c>
      <c r="M23" s="13"/>
      <c r="N23" s="13"/>
      <c r="O23" s="13">
        <f t="shared" si="7"/>
        <v>0</v>
      </c>
      <c r="P23" s="15"/>
      <c r="Q23" s="15"/>
      <c r="R23" s="15"/>
      <c r="S23" s="15"/>
      <c r="T23" s="15"/>
      <c r="U23" s="13"/>
      <c r="V23" s="13" t="e">
        <f t="shared" si="9"/>
        <v>#DIV/0!</v>
      </c>
      <c r="W23" s="13" t="e">
        <f t="shared" si="10"/>
        <v>#DIV/0!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 t="s">
        <v>54</v>
      </c>
      <c r="AE23" s="13">
        <f t="shared" si="11"/>
        <v>0</v>
      </c>
      <c r="AF23" s="13">
        <f t="shared" si="12"/>
        <v>0</v>
      </c>
      <c r="AG23" s="13">
        <f t="shared" si="13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32</v>
      </c>
      <c r="C24" s="1">
        <v>3053.337</v>
      </c>
      <c r="D24" s="1">
        <v>9234.9449999999997</v>
      </c>
      <c r="E24" s="1">
        <v>7165.9610000000002</v>
      </c>
      <c r="F24" s="1">
        <v>4080.4009999999998</v>
      </c>
      <c r="G24" s="6">
        <v>1</v>
      </c>
      <c r="H24" s="1">
        <v>60</v>
      </c>
      <c r="I24" s="1" t="s">
        <v>33</v>
      </c>
      <c r="J24" s="1">
        <v>7060.55</v>
      </c>
      <c r="K24" s="1">
        <f t="shared" si="5"/>
        <v>105.41100000000006</v>
      </c>
      <c r="L24" s="1">
        <f t="shared" si="6"/>
        <v>2850.9110000000001</v>
      </c>
      <c r="M24" s="1">
        <v>4315.05</v>
      </c>
      <c r="N24" s="1">
        <v>1011.215800000003</v>
      </c>
      <c r="O24" s="1">
        <f t="shared" si="7"/>
        <v>570.18219999999997</v>
      </c>
      <c r="P24" s="5">
        <f>13*O24-N24-F24</f>
        <v>2320.7517999999973</v>
      </c>
      <c r="Q24" s="5">
        <v>1000</v>
      </c>
      <c r="R24" s="5"/>
      <c r="S24" s="5">
        <f t="shared" ref="S24:S32" si="17">P24-R24-Q24</f>
        <v>1320.7517999999973</v>
      </c>
      <c r="T24" s="5"/>
      <c r="U24" s="1"/>
      <c r="V24" s="1">
        <f t="shared" si="9"/>
        <v>13</v>
      </c>
      <c r="W24" s="1">
        <f t="shared" si="10"/>
        <v>8.9298066477697873</v>
      </c>
      <c r="X24" s="1">
        <v>593.86820000000012</v>
      </c>
      <c r="Y24" s="1">
        <v>600.39979999999991</v>
      </c>
      <c r="Z24" s="1">
        <v>598.21679999999992</v>
      </c>
      <c r="AA24" s="1">
        <v>580.42740000000003</v>
      </c>
      <c r="AB24" s="1">
        <v>581.34059999999999</v>
      </c>
      <c r="AC24" s="1">
        <v>666.80820000000006</v>
      </c>
      <c r="AD24" s="1"/>
      <c r="AE24" s="1">
        <f t="shared" si="11"/>
        <v>1000</v>
      </c>
      <c r="AF24" s="1">
        <f t="shared" si="12"/>
        <v>0</v>
      </c>
      <c r="AG24" s="1">
        <f t="shared" si="13"/>
        <v>1321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32</v>
      </c>
      <c r="C25" s="1">
        <v>17.847999999999999</v>
      </c>
      <c r="D25" s="1">
        <v>241.77</v>
      </c>
      <c r="E25" s="1">
        <v>81.861000000000004</v>
      </c>
      <c r="F25" s="1">
        <v>110.28</v>
      </c>
      <c r="G25" s="6">
        <v>1</v>
      </c>
      <c r="H25" s="1">
        <v>50</v>
      </c>
      <c r="I25" s="1" t="s">
        <v>33</v>
      </c>
      <c r="J25" s="1">
        <v>84.78</v>
      </c>
      <c r="K25" s="1">
        <f t="shared" si="5"/>
        <v>-2.9189999999999969</v>
      </c>
      <c r="L25" s="1">
        <f t="shared" si="6"/>
        <v>81.861000000000004</v>
      </c>
      <c r="M25" s="1"/>
      <c r="N25" s="1"/>
      <c r="O25" s="1">
        <f t="shared" si="7"/>
        <v>16.372199999999999</v>
      </c>
      <c r="P25" s="5">
        <f t="shared" ref="P24:P31" si="18">11*O25-N25-F25</f>
        <v>69.8142</v>
      </c>
      <c r="Q25" s="5"/>
      <c r="R25" s="5"/>
      <c r="S25" s="5">
        <f t="shared" si="17"/>
        <v>69.8142</v>
      </c>
      <c r="T25" s="5"/>
      <c r="U25" s="1"/>
      <c r="V25" s="1">
        <f t="shared" si="9"/>
        <v>11</v>
      </c>
      <c r="W25" s="1">
        <f t="shared" si="10"/>
        <v>6.7358082603437541</v>
      </c>
      <c r="X25" s="1">
        <v>12.5832</v>
      </c>
      <c r="Y25" s="1">
        <v>15.1988</v>
      </c>
      <c r="Z25" s="1">
        <v>19.912800000000001</v>
      </c>
      <c r="AA25" s="1">
        <v>19.019200000000001</v>
      </c>
      <c r="AB25" s="1">
        <v>12.756</v>
      </c>
      <c r="AC25" s="1">
        <v>12.098800000000001</v>
      </c>
      <c r="AD25" s="1"/>
      <c r="AE25" s="1">
        <f t="shared" si="11"/>
        <v>0</v>
      </c>
      <c r="AF25" s="1">
        <f t="shared" si="12"/>
        <v>0</v>
      </c>
      <c r="AG25" s="1">
        <f t="shared" si="13"/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395.154</v>
      </c>
      <c r="D26" s="1">
        <v>624.04200000000003</v>
      </c>
      <c r="E26" s="1">
        <v>449.07</v>
      </c>
      <c r="F26" s="1">
        <v>508.61</v>
      </c>
      <c r="G26" s="6">
        <v>1</v>
      </c>
      <c r="H26" s="1">
        <v>55</v>
      </c>
      <c r="I26" s="1" t="s">
        <v>33</v>
      </c>
      <c r="J26" s="1">
        <v>416.81</v>
      </c>
      <c r="K26" s="1">
        <f t="shared" si="5"/>
        <v>32.259999999999991</v>
      </c>
      <c r="L26" s="1">
        <f t="shared" si="6"/>
        <v>449.07</v>
      </c>
      <c r="M26" s="1"/>
      <c r="N26" s="1">
        <v>75.602399999999875</v>
      </c>
      <c r="O26" s="1">
        <f t="shared" si="7"/>
        <v>89.813999999999993</v>
      </c>
      <c r="P26" s="5">
        <f t="shared" si="18"/>
        <v>403.74160000000006</v>
      </c>
      <c r="Q26" s="5"/>
      <c r="R26" s="5"/>
      <c r="S26" s="5">
        <f t="shared" si="17"/>
        <v>403.74160000000006</v>
      </c>
      <c r="T26" s="5"/>
      <c r="U26" s="1"/>
      <c r="V26" s="1">
        <f t="shared" si="9"/>
        <v>11</v>
      </c>
      <c r="W26" s="1">
        <f t="shared" si="10"/>
        <v>6.5046919188545207</v>
      </c>
      <c r="X26" s="1">
        <v>77.950800000000001</v>
      </c>
      <c r="Y26" s="1">
        <v>85.233199999999997</v>
      </c>
      <c r="Z26" s="1">
        <v>87.724800000000002</v>
      </c>
      <c r="AA26" s="1">
        <v>78.915199999999999</v>
      </c>
      <c r="AB26" s="1">
        <v>81.484000000000009</v>
      </c>
      <c r="AC26" s="1">
        <v>83.452399999999997</v>
      </c>
      <c r="AD26" s="1"/>
      <c r="AE26" s="1">
        <f t="shared" si="11"/>
        <v>0</v>
      </c>
      <c r="AF26" s="1">
        <f t="shared" si="12"/>
        <v>0</v>
      </c>
      <c r="AG26" s="1">
        <f t="shared" si="13"/>
        <v>404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32</v>
      </c>
      <c r="C27" s="1">
        <v>3100.741</v>
      </c>
      <c r="D27" s="1">
        <v>7997.1329999999998</v>
      </c>
      <c r="E27" s="1">
        <v>6944.8050000000003</v>
      </c>
      <c r="F27" s="1">
        <v>3111.4589999999998</v>
      </c>
      <c r="G27" s="6">
        <v>1</v>
      </c>
      <c r="H27" s="1">
        <v>60</v>
      </c>
      <c r="I27" s="1" t="s">
        <v>33</v>
      </c>
      <c r="J27" s="1">
        <v>6909.44</v>
      </c>
      <c r="K27" s="1">
        <f t="shared" si="5"/>
        <v>35.365000000000691</v>
      </c>
      <c r="L27" s="1">
        <f t="shared" si="6"/>
        <v>2650.8650000000007</v>
      </c>
      <c r="M27" s="1">
        <v>4293.9399999999996</v>
      </c>
      <c r="N27" s="1">
        <v>790.84979999999996</v>
      </c>
      <c r="O27" s="1">
        <f t="shared" si="7"/>
        <v>530.17300000000012</v>
      </c>
      <c r="P27" s="5">
        <f t="shared" ref="P27:P28" si="19">13*O27-N27-F27</f>
        <v>2989.9402000000018</v>
      </c>
      <c r="Q27" s="5">
        <v>600</v>
      </c>
      <c r="R27" s="5">
        <v>1000</v>
      </c>
      <c r="S27" s="5">
        <f t="shared" si="17"/>
        <v>1389.9402000000018</v>
      </c>
      <c r="T27" s="5"/>
      <c r="U27" s="1"/>
      <c r="V27" s="1">
        <f t="shared" si="9"/>
        <v>13</v>
      </c>
      <c r="W27" s="1">
        <f t="shared" si="10"/>
        <v>7.3604442323543431</v>
      </c>
      <c r="X27" s="1">
        <v>512.32899999999995</v>
      </c>
      <c r="Y27" s="1">
        <v>520.81619999999998</v>
      </c>
      <c r="Z27" s="1">
        <v>467.00900000000001</v>
      </c>
      <c r="AA27" s="1">
        <v>465.43040000000002</v>
      </c>
      <c r="AB27" s="1">
        <v>511.22320000000002</v>
      </c>
      <c r="AC27" s="1">
        <v>571.67160000000001</v>
      </c>
      <c r="AD27" s="1"/>
      <c r="AE27" s="1">
        <f t="shared" si="11"/>
        <v>600</v>
      </c>
      <c r="AF27" s="1">
        <f t="shared" si="12"/>
        <v>1000</v>
      </c>
      <c r="AG27" s="1">
        <f t="shared" si="13"/>
        <v>1390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2058.4319999999998</v>
      </c>
      <c r="D28" s="1">
        <v>8381</v>
      </c>
      <c r="E28" s="1">
        <v>7407.9970000000003</v>
      </c>
      <c r="F28" s="1">
        <v>2137.9499999999998</v>
      </c>
      <c r="G28" s="6">
        <v>1</v>
      </c>
      <c r="H28" s="1">
        <v>60</v>
      </c>
      <c r="I28" s="1" t="s">
        <v>33</v>
      </c>
      <c r="J28" s="1">
        <v>7379.1949999999997</v>
      </c>
      <c r="K28" s="1">
        <f t="shared" si="5"/>
        <v>28.802000000000589</v>
      </c>
      <c r="L28" s="1">
        <f t="shared" si="6"/>
        <v>1670.3020000000006</v>
      </c>
      <c r="M28" s="1">
        <v>5737.6949999999997</v>
      </c>
      <c r="N28" s="1">
        <v>417.22360000000072</v>
      </c>
      <c r="O28" s="1">
        <f t="shared" si="7"/>
        <v>334.06040000000013</v>
      </c>
      <c r="P28" s="5">
        <f t="shared" si="19"/>
        <v>1787.6116000000015</v>
      </c>
      <c r="Q28" s="5"/>
      <c r="R28" s="5">
        <v>400</v>
      </c>
      <c r="S28" s="5">
        <f t="shared" si="17"/>
        <v>1387.6116000000015</v>
      </c>
      <c r="T28" s="5"/>
      <c r="U28" s="1"/>
      <c r="V28" s="1">
        <f t="shared" si="9"/>
        <v>13.000000000000002</v>
      </c>
      <c r="W28" s="1">
        <f t="shared" si="10"/>
        <v>7.648837156394471</v>
      </c>
      <c r="X28" s="1">
        <v>329.92059999999998</v>
      </c>
      <c r="Y28" s="1">
        <v>344.03359999999998</v>
      </c>
      <c r="Z28" s="1">
        <v>330.41860000000003</v>
      </c>
      <c r="AA28" s="1">
        <v>315.95080000000002</v>
      </c>
      <c r="AB28" s="1">
        <v>338.98939999999988</v>
      </c>
      <c r="AC28" s="1">
        <v>364.99939999999998</v>
      </c>
      <c r="AD28" s="1"/>
      <c r="AE28" s="1">
        <f t="shared" si="11"/>
        <v>0</v>
      </c>
      <c r="AF28" s="1">
        <f t="shared" si="12"/>
        <v>400</v>
      </c>
      <c r="AG28" s="1">
        <f t="shared" si="13"/>
        <v>1388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32</v>
      </c>
      <c r="C29" s="1">
        <v>318.04000000000002</v>
      </c>
      <c r="D29" s="1">
        <v>429.23599999999999</v>
      </c>
      <c r="E29" s="1">
        <v>269.62400000000002</v>
      </c>
      <c r="F29" s="1">
        <v>316.49799999999999</v>
      </c>
      <c r="G29" s="6">
        <v>1</v>
      </c>
      <c r="H29" s="1">
        <v>60</v>
      </c>
      <c r="I29" s="1" t="s">
        <v>33</v>
      </c>
      <c r="J29" s="1">
        <v>251.5</v>
      </c>
      <c r="K29" s="1">
        <f t="shared" si="5"/>
        <v>18.124000000000024</v>
      </c>
      <c r="L29" s="1">
        <f t="shared" si="6"/>
        <v>269.62400000000002</v>
      </c>
      <c r="M29" s="1"/>
      <c r="N29" s="1">
        <v>19.06499999999988</v>
      </c>
      <c r="O29" s="1">
        <f t="shared" si="7"/>
        <v>53.924800000000005</v>
      </c>
      <c r="P29" s="5">
        <f t="shared" si="18"/>
        <v>257.60980000000023</v>
      </c>
      <c r="Q29" s="5"/>
      <c r="R29" s="5"/>
      <c r="S29" s="5">
        <f t="shared" si="17"/>
        <v>257.60980000000023</v>
      </c>
      <c r="T29" s="5"/>
      <c r="U29" s="1"/>
      <c r="V29" s="1">
        <f t="shared" si="9"/>
        <v>11</v>
      </c>
      <c r="W29" s="1">
        <f t="shared" si="10"/>
        <v>6.2227954484763943</v>
      </c>
      <c r="X29" s="1">
        <v>45.906599999999997</v>
      </c>
      <c r="Y29" s="1">
        <v>50.852600000000002</v>
      </c>
      <c r="Z29" s="1">
        <v>63.4482</v>
      </c>
      <c r="AA29" s="1">
        <v>61.5246</v>
      </c>
      <c r="AB29" s="1">
        <v>60.372799999999998</v>
      </c>
      <c r="AC29" s="1">
        <v>64.5548</v>
      </c>
      <c r="AD29" s="1"/>
      <c r="AE29" s="1">
        <f t="shared" si="11"/>
        <v>0</v>
      </c>
      <c r="AF29" s="1">
        <f t="shared" si="12"/>
        <v>0</v>
      </c>
      <c r="AG29" s="1">
        <f t="shared" si="13"/>
        <v>258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>
        <v>60.228000000000002</v>
      </c>
      <c r="D30" s="1">
        <v>140.39699999999999</v>
      </c>
      <c r="E30" s="1">
        <v>42.982999999999997</v>
      </c>
      <c r="F30" s="1">
        <v>137.148</v>
      </c>
      <c r="G30" s="6">
        <v>1</v>
      </c>
      <c r="H30" s="1" t="e">
        <v>#N/A</v>
      </c>
      <c r="I30" s="1" t="s">
        <v>33</v>
      </c>
      <c r="J30" s="1">
        <v>65.16</v>
      </c>
      <c r="K30" s="1">
        <f t="shared" si="5"/>
        <v>-22.177</v>
      </c>
      <c r="L30" s="1">
        <f t="shared" si="6"/>
        <v>42.982999999999997</v>
      </c>
      <c r="M30" s="1"/>
      <c r="N30" s="1">
        <v>130.8466</v>
      </c>
      <c r="O30" s="1">
        <f t="shared" si="7"/>
        <v>8.5965999999999987</v>
      </c>
      <c r="P30" s="5"/>
      <c r="Q30" s="5"/>
      <c r="R30" s="5"/>
      <c r="S30" s="5">
        <f t="shared" si="17"/>
        <v>0</v>
      </c>
      <c r="T30" s="5"/>
      <c r="U30" s="1"/>
      <c r="V30" s="1">
        <f t="shared" si="9"/>
        <v>31.174487588116236</v>
      </c>
      <c r="W30" s="1">
        <f t="shared" si="10"/>
        <v>31.174487588116236</v>
      </c>
      <c r="X30" s="1">
        <v>23.099</v>
      </c>
      <c r="Y30" s="1">
        <v>18.7026</v>
      </c>
      <c r="Z30" s="1">
        <v>1.95</v>
      </c>
      <c r="AA30" s="1">
        <v>1.95</v>
      </c>
      <c r="AB30" s="1">
        <v>9.3120000000000012</v>
      </c>
      <c r="AC30" s="1">
        <v>9.3120000000000012</v>
      </c>
      <c r="AD30" s="1"/>
      <c r="AE30" s="1">
        <f t="shared" si="11"/>
        <v>0</v>
      </c>
      <c r="AF30" s="1">
        <f t="shared" si="12"/>
        <v>0</v>
      </c>
      <c r="AG30" s="1">
        <f t="shared" si="13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32</v>
      </c>
      <c r="C31" s="1">
        <v>111.127</v>
      </c>
      <c r="D31" s="1">
        <v>629.02700000000004</v>
      </c>
      <c r="E31" s="1">
        <v>310.51100000000002</v>
      </c>
      <c r="F31" s="1">
        <v>370.35700000000003</v>
      </c>
      <c r="G31" s="6">
        <v>1</v>
      </c>
      <c r="H31" s="1">
        <v>60</v>
      </c>
      <c r="I31" s="1" t="s">
        <v>33</v>
      </c>
      <c r="J31" s="1">
        <v>292.64999999999998</v>
      </c>
      <c r="K31" s="1">
        <f t="shared" si="5"/>
        <v>17.861000000000047</v>
      </c>
      <c r="L31" s="1">
        <f t="shared" si="6"/>
        <v>310.51100000000002</v>
      </c>
      <c r="M31" s="1"/>
      <c r="N31" s="1">
        <v>63.173599999999993</v>
      </c>
      <c r="O31" s="1">
        <f t="shared" si="7"/>
        <v>62.102200000000003</v>
      </c>
      <c r="P31" s="5">
        <f t="shared" si="18"/>
        <v>249.59360000000009</v>
      </c>
      <c r="Q31" s="5"/>
      <c r="R31" s="5"/>
      <c r="S31" s="5">
        <f t="shared" si="17"/>
        <v>249.59360000000009</v>
      </c>
      <c r="T31" s="5"/>
      <c r="U31" s="1"/>
      <c r="V31" s="1">
        <f t="shared" si="9"/>
        <v>11.000000000000002</v>
      </c>
      <c r="W31" s="1">
        <f t="shared" si="10"/>
        <v>6.9809217708873446</v>
      </c>
      <c r="X31" s="1">
        <v>57.381799999999998</v>
      </c>
      <c r="Y31" s="1">
        <v>61.136000000000003</v>
      </c>
      <c r="Z31" s="1">
        <v>56.037199999999999</v>
      </c>
      <c r="AA31" s="1">
        <v>42.865400000000001</v>
      </c>
      <c r="AB31" s="1">
        <v>38.012400000000007</v>
      </c>
      <c r="AC31" s="1">
        <v>51.316600000000008</v>
      </c>
      <c r="AD31" s="1"/>
      <c r="AE31" s="1">
        <f t="shared" si="11"/>
        <v>0</v>
      </c>
      <c r="AF31" s="1">
        <f t="shared" si="12"/>
        <v>0</v>
      </c>
      <c r="AG31" s="1">
        <f t="shared" si="13"/>
        <v>250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32</v>
      </c>
      <c r="C32" s="1">
        <v>120.443</v>
      </c>
      <c r="D32" s="1">
        <v>514.66600000000005</v>
      </c>
      <c r="E32" s="1">
        <v>519.64300000000003</v>
      </c>
      <c r="F32" s="1">
        <v>92.319000000000003</v>
      </c>
      <c r="G32" s="6">
        <v>1</v>
      </c>
      <c r="H32" s="1">
        <v>35</v>
      </c>
      <c r="I32" s="1" t="s">
        <v>33</v>
      </c>
      <c r="J32" s="1">
        <v>567.81799999999998</v>
      </c>
      <c r="K32" s="1">
        <f t="shared" si="5"/>
        <v>-48.174999999999955</v>
      </c>
      <c r="L32" s="1">
        <f t="shared" si="6"/>
        <v>97.825000000000045</v>
      </c>
      <c r="M32" s="1">
        <v>421.81799999999998</v>
      </c>
      <c r="N32" s="1">
        <v>127.88120000000011</v>
      </c>
      <c r="O32" s="1">
        <f t="shared" si="7"/>
        <v>19.565000000000008</v>
      </c>
      <c r="P32" s="5"/>
      <c r="Q32" s="5"/>
      <c r="R32" s="5"/>
      <c r="S32" s="5">
        <f t="shared" si="17"/>
        <v>0</v>
      </c>
      <c r="T32" s="5"/>
      <c r="U32" s="1"/>
      <c r="V32" s="1">
        <f t="shared" si="9"/>
        <v>11.254801942243803</v>
      </c>
      <c r="W32" s="1">
        <f t="shared" si="10"/>
        <v>11.254801942243803</v>
      </c>
      <c r="X32" s="1">
        <v>23.64660000000001</v>
      </c>
      <c r="Y32" s="1">
        <v>18.173400000000001</v>
      </c>
      <c r="Z32" s="1">
        <v>7.2705999999999991</v>
      </c>
      <c r="AA32" s="1">
        <v>10.2544</v>
      </c>
      <c r="AB32" s="1">
        <v>21.2226</v>
      </c>
      <c r="AC32" s="1">
        <v>20.641999999999999</v>
      </c>
      <c r="AD32" s="1"/>
      <c r="AE32" s="1">
        <f t="shared" si="11"/>
        <v>0</v>
      </c>
      <c r="AF32" s="1">
        <f t="shared" si="12"/>
        <v>0</v>
      </c>
      <c r="AG32" s="1">
        <f t="shared" si="13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0" t="s">
        <v>64</v>
      </c>
      <c r="B33" s="10" t="s">
        <v>32</v>
      </c>
      <c r="C33" s="10"/>
      <c r="D33" s="10">
        <v>155.35900000000001</v>
      </c>
      <c r="E33" s="10">
        <v>154.655</v>
      </c>
      <c r="F33" s="10"/>
      <c r="G33" s="11">
        <v>0</v>
      </c>
      <c r="H33" s="10">
        <v>40</v>
      </c>
      <c r="I33" s="10" t="s">
        <v>65</v>
      </c>
      <c r="J33" s="10">
        <v>157.25899999999999</v>
      </c>
      <c r="K33" s="10">
        <f t="shared" si="5"/>
        <v>-2.603999999999985</v>
      </c>
      <c r="L33" s="10">
        <f t="shared" si="6"/>
        <v>-0.70400000000000773</v>
      </c>
      <c r="M33" s="10">
        <v>155.35900000000001</v>
      </c>
      <c r="N33" s="10"/>
      <c r="O33" s="10">
        <f t="shared" si="7"/>
        <v>-0.14080000000000154</v>
      </c>
      <c r="P33" s="12"/>
      <c r="Q33" s="12"/>
      <c r="R33" s="12"/>
      <c r="S33" s="12"/>
      <c r="T33" s="12"/>
      <c r="U33" s="10"/>
      <c r="V33" s="10">
        <f t="shared" si="9"/>
        <v>0</v>
      </c>
      <c r="W33" s="10">
        <f t="shared" si="10"/>
        <v>0</v>
      </c>
      <c r="X33" s="10">
        <v>-0.42940000000000389</v>
      </c>
      <c r="Y33" s="10">
        <v>-0.28860000000000102</v>
      </c>
      <c r="Z33" s="10">
        <v>0</v>
      </c>
      <c r="AA33" s="10">
        <v>0</v>
      </c>
      <c r="AB33" s="10">
        <v>5.8671999999999969</v>
      </c>
      <c r="AC33" s="10">
        <v>6.2988</v>
      </c>
      <c r="AD33" s="10" t="s">
        <v>66</v>
      </c>
      <c r="AE33" s="10">
        <f t="shared" si="11"/>
        <v>0</v>
      </c>
      <c r="AF33" s="10">
        <f t="shared" si="12"/>
        <v>0</v>
      </c>
      <c r="AG33" s="10">
        <f t="shared" si="13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32</v>
      </c>
      <c r="C34" s="1">
        <v>56.84</v>
      </c>
      <c r="D34" s="1">
        <v>727.13599999999997</v>
      </c>
      <c r="E34" s="1">
        <v>348.20699999999999</v>
      </c>
      <c r="F34" s="1">
        <v>339.16699999999997</v>
      </c>
      <c r="G34" s="6">
        <v>1</v>
      </c>
      <c r="H34" s="1">
        <v>30</v>
      </c>
      <c r="I34" s="1" t="s">
        <v>33</v>
      </c>
      <c r="J34" s="1">
        <v>370.334</v>
      </c>
      <c r="K34" s="1">
        <f t="shared" si="5"/>
        <v>-22.12700000000001</v>
      </c>
      <c r="L34" s="1">
        <f t="shared" si="6"/>
        <v>193.97299999999998</v>
      </c>
      <c r="M34" s="1">
        <v>154.23400000000001</v>
      </c>
      <c r="N34" s="1">
        <v>122.8548</v>
      </c>
      <c r="O34" s="1">
        <f t="shared" si="7"/>
        <v>38.794599999999996</v>
      </c>
      <c r="P34" s="5"/>
      <c r="Q34" s="5"/>
      <c r="R34" s="5"/>
      <c r="S34" s="5">
        <f t="shared" ref="S34:S36" si="20">P34-R34-Q34</f>
        <v>0</v>
      </c>
      <c r="T34" s="5"/>
      <c r="U34" s="1"/>
      <c r="V34" s="1">
        <f t="shared" si="9"/>
        <v>11.909435849319236</v>
      </c>
      <c r="W34" s="1">
        <f t="shared" si="10"/>
        <v>11.909435849319236</v>
      </c>
      <c r="X34" s="1">
        <v>51.095399999999998</v>
      </c>
      <c r="Y34" s="1">
        <v>51.589399999999998</v>
      </c>
      <c r="Z34" s="1">
        <v>39.018600000000013</v>
      </c>
      <c r="AA34" s="1">
        <v>36.281999999999996</v>
      </c>
      <c r="AB34" s="1">
        <v>39.489199999999997</v>
      </c>
      <c r="AC34" s="1">
        <v>45.325800000000001</v>
      </c>
      <c r="AD34" s="1"/>
      <c r="AE34" s="1">
        <f t="shared" si="11"/>
        <v>0</v>
      </c>
      <c r="AF34" s="1">
        <f t="shared" si="12"/>
        <v>0</v>
      </c>
      <c r="AG34" s="1">
        <f t="shared" si="13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32</v>
      </c>
      <c r="C35" s="1"/>
      <c r="D35" s="1">
        <v>1401.355</v>
      </c>
      <c r="E35" s="1">
        <v>980.43299999999999</v>
      </c>
      <c r="F35" s="1">
        <v>355.47300000000001</v>
      </c>
      <c r="G35" s="6">
        <v>1</v>
      </c>
      <c r="H35" s="1">
        <v>30</v>
      </c>
      <c r="I35" s="1" t="s">
        <v>33</v>
      </c>
      <c r="J35" s="1">
        <v>963.75599999999997</v>
      </c>
      <c r="K35" s="1">
        <f t="shared" si="5"/>
        <v>16.677000000000021</v>
      </c>
      <c r="L35" s="1">
        <f t="shared" si="6"/>
        <v>273.27700000000004</v>
      </c>
      <c r="M35" s="1">
        <v>707.15599999999995</v>
      </c>
      <c r="N35" s="1"/>
      <c r="O35" s="1">
        <f t="shared" si="7"/>
        <v>54.655400000000007</v>
      </c>
      <c r="P35" s="5">
        <f t="shared" ref="P35" si="21">11*O35-N35-F35</f>
        <v>245.73640000000006</v>
      </c>
      <c r="Q35" s="5"/>
      <c r="R35" s="5"/>
      <c r="S35" s="5">
        <f t="shared" si="20"/>
        <v>245.73640000000006</v>
      </c>
      <c r="T35" s="5"/>
      <c r="U35" s="1"/>
      <c r="V35" s="1">
        <f t="shared" si="9"/>
        <v>11</v>
      </c>
      <c r="W35" s="1">
        <f t="shared" si="10"/>
        <v>6.5038953150100438</v>
      </c>
      <c r="X35" s="1">
        <v>48.779000000000003</v>
      </c>
      <c r="Y35" s="1">
        <v>62.436799999999991</v>
      </c>
      <c r="Z35" s="1">
        <v>66.822199999999995</v>
      </c>
      <c r="AA35" s="1">
        <v>51.777600000000007</v>
      </c>
      <c r="AB35" s="1">
        <v>46.679200000000023</v>
      </c>
      <c r="AC35" s="1">
        <v>56.100400000000008</v>
      </c>
      <c r="AD35" s="1"/>
      <c r="AE35" s="1">
        <f t="shared" si="11"/>
        <v>0</v>
      </c>
      <c r="AF35" s="1">
        <f t="shared" si="12"/>
        <v>0</v>
      </c>
      <c r="AG35" s="1">
        <f t="shared" si="13"/>
        <v>246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32</v>
      </c>
      <c r="C36" s="1">
        <v>153.434</v>
      </c>
      <c r="D36" s="1">
        <v>742.08299999999997</v>
      </c>
      <c r="E36" s="1">
        <v>270.55500000000001</v>
      </c>
      <c r="F36" s="1">
        <v>525.68100000000004</v>
      </c>
      <c r="G36" s="6">
        <v>1</v>
      </c>
      <c r="H36" s="1">
        <v>30</v>
      </c>
      <c r="I36" s="1" t="s">
        <v>33</v>
      </c>
      <c r="J36" s="1">
        <v>357.24099999999999</v>
      </c>
      <c r="K36" s="1">
        <f t="shared" si="5"/>
        <v>-86.685999999999979</v>
      </c>
      <c r="L36" s="1">
        <f t="shared" si="6"/>
        <v>146.114</v>
      </c>
      <c r="M36" s="1">
        <v>124.441</v>
      </c>
      <c r="N36" s="1">
        <v>417.37479999999982</v>
      </c>
      <c r="O36" s="1">
        <f t="shared" si="7"/>
        <v>29.222799999999999</v>
      </c>
      <c r="P36" s="5"/>
      <c r="Q36" s="5"/>
      <c r="R36" s="5"/>
      <c r="S36" s="5">
        <f t="shared" si="20"/>
        <v>0</v>
      </c>
      <c r="T36" s="5"/>
      <c r="U36" s="1"/>
      <c r="V36" s="1">
        <f t="shared" si="9"/>
        <v>32.271233420479895</v>
      </c>
      <c r="W36" s="1">
        <f t="shared" si="10"/>
        <v>32.271233420479895</v>
      </c>
      <c r="X36" s="1">
        <v>84.236399999999989</v>
      </c>
      <c r="Y36" s="1">
        <v>81.808999999999997</v>
      </c>
      <c r="Z36" s="1">
        <v>46.585999999999999</v>
      </c>
      <c r="AA36" s="1">
        <v>45.028399999999998</v>
      </c>
      <c r="AB36" s="1">
        <v>63.875599999999999</v>
      </c>
      <c r="AC36" s="1">
        <v>65.579800000000006</v>
      </c>
      <c r="AD36" s="1"/>
      <c r="AE36" s="1">
        <f t="shared" si="11"/>
        <v>0</v>
      </c>
      <c r="AF36" s="1">
        <f t="shared" si="12"/>
        <v>0</v>
      </c>
      <c r="AG36" s="1">
        <f t="shared" si="13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3" t="s">
        <v>70</v>
      </c>
      <c r="B37" s="13" t="s">
        <v>32</v>
      </c>
      <c r="C37" s="13"/>
      <c r="D37" s="13"/>
      <c r="E37" s="13"/>
      <c r="F37" s="13"/>
      <c r="G37" s="14">
        <v>0</v>
      </c>
      <c r="H37" s="13" t="e">
        <v>#N/A</v>
      </c>
      <c r="I37" s="13" t="s">
        <v>33</v>
      </c>
      <c r="J37" s="13"/>
      <c r="K37" s="13">
        <f t="shared" si="5"/>
        <v>0</v>
      </c>
      <c r="L37" s="13">
        <f t="shared" si="6"/>
        <v>0</v>
      </c>
      <c r="M37" s="13"/>
      <c r="N37" s="13"/>
      <c r="O37" s="13">
        <f t="shared" si="7"/>
        <v>0</v>
      </c>
      <c r="P37" s="15"/>
      <c r="Q37" s="15"/>
      <c r="R37" s="15"/>
      <c r="S37" s="15"/>
      <c r="T37" s="15"/>
      <c r="U37" s="13"/>
      <c r="V37" s="13" t="e">
        <f t="shared" si="9"/>
        <v>#DIV/0!</v>
      </c>
      <c r="W37" s="13" t="e">
        <f t="shared" si="10"/>
        <v>#DIV/0!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 t="s">
        <v>39</v>
      </c>
      <c r="AE37" s="13">
        <f t="shared" si="11"/>
        <v>0</v>
      </c>
      <c r="AF37" s="13">
        <f t="shared" si="12"/>
        <v>0</v>
      </c>
      <c r="AG37" s="13">
        <f t="shared" si="13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>
        <v>688.63499999999999</v>
      </c>
      <c r="D38" s="1">
        <v>1407.316</v>
      </c>
      <c r="E38" s="1">
        <v>1056.7529999999999</v>
      </c>
      <c r="F38" s="1">
        <v>829.17399999999998</v>
      </c>
      <c r="G38" s="6">
        <v>1</v>
      </c>
      <c r="H38" s="1">
        <v>40</v>
      </c>
      <c r="I38" s="1" t="s">
        <v>33</v>
      </c>
      <c r="J38" s="1">
        <v>1047.8920000000001</v>
      </c>
      <c r="K38" s="1">
        <f t="shared" ref="K38:K68" si="22">E38-J38</f>
        <v>8.8609999999998763</v>
      </c>
      <c r="L38" s="1">
        <f t="shared" si="6"/>
        <v>574.76099999999997</v>
      </c>
      <c r="M38" s="1">
        <v>481.99200000000002</v>
      </c>
      <c r="N38" s="1">
        <v>206.87019999999981</v>
      </c>
      <c r="O38" s="1">
        <f t="shared" si="7"/>
        <v>114.95219999999999</v>
      </c>
      <c r="P38" s="5">
        <f t="shared" ref="P38:P44" si="23">11*O38-N38-F38</f>
        <v>228.43000000000006</v>
      </c>
      <c r="Q38" s="5"/>
      <c r="R38" s="5"/>
      <c r="S38" s="5">
        <f t="shared" ref="S38:S44" si="24">P38-R38-Q38</f>
        <v>228.43000000000006</v>
      </c>
      <c r="T38" s="5"/>
      <c r="U38" s="1"/>
      <c r="V38" s="1">
        <f t="shared" si="9"/>
        <v>11</v>
      </c>
      <c r="W38" s="1">
        <f t="shared" si="10"/>
        <v>9.0128262008034632</v>
      </c>
      <c r="X38" s="1">
        <v>126.018</v>
      </c>
      <c r="Y38" s="1">
        <v>126.4148</v>
      </c>
      <c r="Z38" s="1">
        <v>103.1416</v>
      </c>
      <c r="AA38" s="1">
        <v>105.52</v>
      </c>
      <c r="AB38" s="1">
        <v>125.14019999999999</v>
      </c>
      <c r="AC38" s="1">
        <v>119.8168</v>
      </c>
      <c r="AD38" s="1" t="s">
        <v>72</v>
      </c>
      <c r="AE38" s="1">
        <f t="shared" si="11"/>
        <v>0</v>
      </c>
      <c r="AF38" s="1">
        <f t="shared" si="12"/>
        <v>0</v>
      </c>
      <c r="AG38" s="1">
        <f t="shared" si="13"/>
        <v>228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32</v>
      </c>
      <c r="C39" s="1">
        <v>65.179000000000002</v>
      </c>
      <c r="D39" s="1">
        <v>922.76099999999997</v>
      </c>
      <c r="E39" s="1">
        <v>517.33799999999997</v>
      </c>
      <c r="F39" s="1">
        <v>252.14599999999999</v>
      </c>
      <c r="G39" s="6">
        <v>1</v>
      </c>
      <c r="H39" s="1">
        <v>35</v>
      </c>
      <c r="I39" s="1" t="s">
        <v>33</v>
      </c>
      <c r="J39" s="1">
        <v>511.94400000000002</v>
      </c>
      <c r="K39" s="1">
        <f t="shared" si="22"/>
        <v>5.3939999999999486</v>
      </c>
      <c r="L39" s="1">
        <f t="shared" si="6"/>
        <v>181.89399999999995</v>
      </c>
      <c r="M39" s="1">
        <v>335.44400000000002</v>
      </c>
      <c r="N39" s="1">
        <v>81.29120000000006</v>
      </c>
      <c r="O39" s="1">
        <f t="shared" si="7"/>
        <v>36.378799999999991</v>
      </c>
      <c r="P39" s="5">
        <f t="shared" si="23"/>
        <v>66.729599999999863</v>
      </c>
      <c r="Q39" s="5"/>
      <c r="R39" s="5"/>
      <c r="S39" s="5">
        <f t="shared" si="24"/>
        <v>66.729599999999863</v>
      </c>
      <c r="T39" s="5"/>
      <c r="U39" s="1"/>
      <c r="V39" s="1">
        <f t="shared" si="9"/>
        <v>11.000000000000002</v>
      </c>
      <c r="W39" s="1">
        <f t="shared" si="10"/>
        <v>9.1657009027235681</v>
      </c>
      <c r="X39" s="1">
        <v>39.9116</v>
      </c>
      <c r="Y39" s="1">
        <v>42.382800000000003</v>
      </c>
      <c r="Z39" s="1">
        <v>39.168599999999998</v>
      </c>
      <c r="AA39" s="1">
        <v>31.461400000000001</v>
      </c>
      <c r="AB39" s="1">
        <v>10.026</v>
      </c>
      <c r="AC39" s="1">
        <v>11.970800000000009</v>
      </c>
      <c r="AD39" s="1"/>
      <c r="AE39" s="1">
        <f t="shared" si="11"/>
        <v>0</v>
      </c>
      <c r="AF39" s="1">
        <f t="shared" si="12"/>
        <v>0</v>
      </c>
      <c r="AG39" s="1">
        <f t="shared" si="13"/>
        <v>67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32</v>
      </c>
      <c r="C40" s="1">
        <v>96.611999999999995</v>
      </c>
      <c r="D40" s="1">
        <v>142.36099999999999</v>
      </c>
      <c r="E40" s="1">
        <v>75.138000000000005</v>
      </c>
      <c r="F40" s="1">
        <v>154.583</v>
      </c>
      <c r="G40" s="6">
        <v>1</v>
      </c>
      <c r="H40" s="1">
        <v>45</v>
      </c>
      <c r="I40" s="1" t="s">
        <v>33</v>
      </c>
      <c r="J40" s="1">
        <v>68.099999999999994</v>
      </c>
      <c r="K40" s="1">
        <f t="shared" si="22"/>
        <v>7.0380000000000109</v>
      </c>
      <c r="L40" s="1">
        <f t="shared" si="6"/>
        <v>75.138000000000005</v>
      </c>
      <c r="M40" s="1"/>
      <c r="N40" s="1"/>
      <c r="O40" s="1">
        <f t="shared" si="7"/>
        <v>15.027600000000001</v>
      </c>
      <c r="P40" s="5">
        <f t="shared" si="23"/>
        <v>10.720600000000019</v>
      </c>
      <c r="Q40" s="5"/>
      <c r="R40" s="5"/>
      <c r="S40" s="5">
        <f t="shared" si="24"/>
        <v>10.720600000000019</v>
      </c>
      <c r="T40" s="5"/>
      <c r="U40" s="1"/>
      <c r="V40" s="1">
        <f t="shared" si="9"/>
        <v>11</v>
      </c>
      <c r="W40" s="1">
        <f t="shared" si="10"/>
        <v>10.286605978333199</v>
      </c>
      <c r="X40" s="1">
        <v>14.8582</v>
      </c>
      <c r="Y40" s="1">
        <v>20.5444</v>
      </c>
      <c r="Z40" s="1">
        <v>18.644400000000001</v>
      </c>
      <c r="AA40" s="1">
        <v>12.699400000000001</v>
      </c>
      <c r="AB40" s="1">
        <v>17.423999999999999</v>
      </c>
      <c r="AC40" s="1">
        <v>22.238399999999999</v>
      </c>
      <c r="AD40" s="1"/>
      <c r="AE40" s="1">
        <f t="shared" si="11"/>
        <v>0</v>
      </c>
      <c r="AF40" s="1">
        <f t="shared" si="12"/>
        <v>0</v>
      </c>
      <c r="AG40" s="1">
        <f t="shared" si="13"/>
        <v>11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32</v>
      </c>
      <c r="C41" s="1">
        <v>81.355999999999995</v>
      </c>
      <c r="D41" s="1">
        <v>184.14500000000001</v>
      </c>
      <c r="E41" s="1">
        <v>127.393</v>
      </c>
      <c r="F41" s="1">
        <v>94.066000000000003</v>
      </c>
      <c r="G41" s="6">
        <v>1</v>
      </c>
      <c r="H41" s="1">
        <v>30</v>
      </c>
      <c r="I41" s="1" t="s">
        <v>33</v>
      </c>
      <c r="J41" s="1">
        <v>124.23399999999999</v>
      </c>
      <c r="K41" s="1">
        <f t="shared" si="22"/>
        <v>3.159000000000006</v>
      </c>
      <c r="L41" s="1">
        <f t="shared" si="6"/>
        <v>82.359000000000009</v>
      </c>
      <c r="M41" s="1">
        <v>45.033999999999999</v>
      </c>
      <c r="N41" s="1">
        <v>56.574799999999982</v>
      </c>
      <c r="O41" s="1">
        <f t="shared" si="7"/>
        <v>16.471800000000002</v>
      </c>
      <c r="P41" s="5">
        <f t="shared" si="23"/>
        <v>30.549000000000035</v>
      </c>
      <c r="Q41" s="5"/>
      <c r="R41" s="5"/>
      <c r="S41" s="5">
        <f t="shared" si="24"/>
        <v>30.549000000000035</v>
      </c>
      <c r="T41" s="5"/>
      <c r="U41" s="1"/>
      <c r="V41" s="1">
        <f t="shared" si="9"/>
        <v>11</v>
      </c>
      <c r="W41" s="1">
        <f t="shared" si="10"/>
        <v>9.1453757330710648</v>
      </c>
      <c r="X41" s="1">
        <v>17.846399999999999</v>
      </c>
      <c r="Y41" s="1">
        <v>17.16</v>
      </c>
      <c r="Z41" s="1">
        <v>14.532</v>
      </c>
      <c r="AA41" s="1">
        <v>17.618600000000001</v>
      </c>
      <c r="AB41" s="1">
        <v>19.5106</v>
      </c>
      <c r="AC41" s="1">
        <v>18.1084</v>
      </c>
      <c r="AD41" s="1"/>
      <c r="AE41" s="1">
        <f t="shared" si="11"/>
        <v>0</v>
      </c>
      <c r="AF41" s="1">
        <f t="shared" si="12"/>
        <v>0</v>
      </c>
      <c r="AG41" s="1">
        <f t="shared" si="13"/>
        <v>31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32</v>
      </c>
      <c r="C42" s="1">
        <v>153.19499999999999</v>
      </c>
      <c r="D42" s="1">
        <v>1233.127</v>
      </c>
      <c r="E42" s="1">
        <v>795.721</v>
      </c>
      <c r="F42" s="1">
        <v>531.89400000000001</v>
      </c>
      <c r="G42" s="6">
        <v>1</v>
      </c>
      <c r="H42" s="1">
        <v>45</v>
      </c>
      <c r="I42" s="1" t="s">
        <v>33</v>
      </c>
      <c r="J42" s="1">
        <v>807.60199999999998</v>
      </c>
      <c r="K42" s="1">
        <f t="shared" si="22"/>
        <v>-11.880999999999972</v>
      </c>
      <c r="L42" s="1">
        <f t="shared" si="6"/>
        <v>442.51900000000001</v>
      </c>
      <c r="M42" s="1">
        <v>353.202</v>
      </c>
      <c r="N42" s="1">
        <v>193.60100000000011</v>
      </c>
      <c r="O42" s="1">
        <f t="shared" si="7"/>
        <v>88.503799999999998</v>
      </c>
      <c r="P42" s="5">
        <f t="shared" si="23"/>
        <v>248.04679999999985</v>
      </c>
      <c r="Q42" s="5"/>
      <c r="R42" s="5"/>
      <c r="S42" s="5">
        <f t="shared" si="24"/>
        <v>248.04679999999985</v>
      </c>
      <c r="T42" s="5"/>
      <c r="U42" s="1"/>
      <c r="V42" s="1">
        <f t="shared" si="9"/>
        <v>11</v>
      </c>
      <c r="W42" s="1">
        <f t="shared" si="10"/>
        <v>8.1973316399973797</v>
      </c>
      <c r="X42" s="1">
        <v>90.610799999999998</v>
      </c>
      <c r="Y42" s="1">
        <v>87.832599999999999</v>
      </c>
      <c r="Z42" s="1">
        <v>70.37339999999999</v>
      </c>
      <c r="AA42" s="1">
        <v>66.082599999999999</v>
      </c>
      <c r="AB42" s="1">
        <v>69.079599999999999</v>
      </c>
      <c r="AC42" s="1">
        <v>75.734799999999993</v>
      </c>
      <c r="AD42" s="1"/>
      <c r="AE42" s="1">
        <f t="shared" si="11"/>
        <v>0</v>
      </c>
      <c r="AF42" s="1">
        <f t="shared" si="12"/>
        <v>0</v>
      </c>
      <c r="AG42" s="1">
        <f t="shared" si="13"/>
        <v>248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32</v>
      </c>
      <c r="C43" s="1">
        <v>85.994</v>
      </c>
      <c r="D43" s="1">
        <v>763.36400000000003</v>
      </c>
      <c r="E43" s="1">
        <v>517.38400000000001</v>
      </c>
      <c r="F43" s="1">
        <v>299.79700000000003</v>
      </c>
      <c r="G43" s="6">
        <v>1</v>
      </c>
      <c r="H43" s="1">
        <v>45</v>
      </c>
      <c r="I43" s="1" t="s">
        <v>33</v>
      </c>
      <c r="J43" s="1">
        <v>524.24</v>
      </c>
      <c r="K43" s="1">
        <f t="shared" si="22"/>
        <v>-6.8559999999999945</v>
      </c>
      <c r="L43" s="1">
        <f t="shared" si="6"/>
        <v>261.84400000000005</v>
      </c>
      <c r="M43" s="1">
        <v>255.54</v>
      </c>
      <c r="N43" s="1">
        <v>137.86680000000021</v>
      </c>
      <c r="O43" s="1">
        <f t="shared" si="7"/>
        <v>52.368800000000007</v>
      </c>
      <c r="P43" s="5">
        <f t="shared" si="23"/>
        <v>138.3929999999998</v>
      </c>
      <c r="Q43" s="5"/>
      <c r="R43" s="5"/>
      <c r="S43" s="5">
        <f t="shared" si="24"/>
        <v>138.3929999999998</v>
      </c>
      <c r="T43" s="5"/>
      <c r="U43" s="1"/>
      <c r="V43" s="1">
        <f t="shared" si="9"/>
        <v>11</v>
      </c>
      <c r="W43" s="1">
        <f t="shared" si="10"/>
        <v>8.3573387207650391</v>
      </c>
      <c r="X43" s="1">
        <v>53.789200000000008</v>
      </c>
      <c r="Y43" s="1">
        <v>51.172600000000003</v>
      </c>
      <c r="Z43" s="1">
        <v>47.1922</v>
      </c>
      <c r="AA43" s="1">
        <v>42.435600000000001</v>
      </c>
      <c r="AB43" s="1">
        <v>42.377600000000001</v>
      </c>
      <c r="AC43" s="1">
        <v>45.941400000000002</v>
      </c>
      <c r="AD43" s="1"/>
      <c r="AE43" s="1">
        <f t="shared" si="11"/>
        <v>0</v>
      </c>
      <c r="AF43" s="1">
        <f t="shared" si="12"/>
        <v>0</v>
      </c>
      <c r="AG43" s="1">
        <f t="shared" si="13"/>
        <v>138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32</v>
      </c>
      <c r="C44" s="1">
        <v>47.094999999999999</v>
      </c>
      <c r="D44" s="1">
        <v>356.25799999999998</v>
      </c>
      <c r="E44" s="1">
        <v>170.31800000000001</v>
      </c>
      <c r="F44" s="1">
        <v>169.727</v>
      </c>
      <c r="G44" s="6">
        <v>1</v>
      </c>
      <c r="H44" s="1">
        <v>45</v>
      </c>
      <c r="I44" s="1" t="s">
        <v>33</v>
      </c>
      <c r="J44" s="1">
        <v>191.524</v>
      </c>
      <c r="K44" s="1">
        <f t="shared" si="22"/>
        <v>-21.205999999999989</v>
      </c>
      <c r="L44" s="1">
        <f t="shared" si="6"/>
        <v>136.19400000000002</v>
      </c>
      <c r="M44" s="1">
        <v>34.124000000000002</v>
      </c>
      <c r="N44" s="1">
        <v>17.59099999999999</v>
      </c>
      <c r="O44" s="1">
        <f t="shared" si="7"/>
        <v>27.238800000000005</v>
      </c>
      <c r="P44" s="5">
        <f t="shared" si="23"/>
        <v>112.30880000000005</v>
      </c>
      <c r="Q44" s="5"/>
      <c r="R44" s="5"/>
      <c r="S44" s="5">
        <f t="shared" si="24"/>
        <v>112.30880000000005</v>
      </c>
      <c r="T44" s="5"/>
      <c r="U44" s="1"/>
      <c r="V44" s="1">
        <f t="shared" si="9"/>
        <v>10.999999999999998</v>
      </c>
      <c r="W44" s="1">
        <f t="shared" si="10"/>
        <v>6.8768815072616984</v>
      </c>
      <c r="X44" s="1">
        <v>25.262599999999999</v>
      </c>
      <c r="Y44" s="1">
        <v>27.837199999999999</v>
      </c>
      <c r="Z44" s="1">
        <v>21.579799999999999</v>
      </c>
      <c r="AA44" s="1">
        <v>19.0318</v>
      </c>
      <c r="AB44" s="1">
        <v>20.5246</v>
      </c>
      <c r="AC44" s="1">
        <v>24.680399999999999</v>
      </c>
      <c r="AD44" s="1"/>
      <c r="AE44" s="1">
        <f t="shared" si="11"/>
        <v>0</v>
      </c>
      <c r="AF44" s="1">
        <f t="shared" si="12"/>
        <v>0</v>
      </c>
      <c r="AG44" s="1">
        <f t="shared" si="13"/>
        <v>112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3" t="s">
        <v>79</v>
      </c>
      <c r="B45" s="13" t="s">
        <v>32</v>
      </c>
      <c r="C45" s="13"/>
      <c r="D45" s="13">
        <v>87.108000000000004</v>
      </c>
      <c r="E45" s="13">
        <v>54.262999999999998</v>
      </c>
      <c r="F45" s="13"/>
      <c r="G45" s="14">
        <v>0</v>
      </c>
      <c r="H45" s="13" t="e">
        <v>#N/A</v>
      </c>
      <c r="I45" s="13" t="s">
        <v>33</v>
      </c>
      <c r="J45" s="13">
        <v>54.262999999999998</v>
      </c>
      <c r="K45" s="13">
        <f t="shared" si="22"/>
        <v>0</v>
      </c>
      <c r="L45" s="13">
        <f t="shared" si="6"/>
        <v>0</v>
      </c>
      <c r="M45" s="13">
        <v>54.262999999999998</v>
      </c>
      <c r="N45" s="13"/>
      <c r="O45" s="13">
        <f t="shared" si="7"/>
        <v>0</v>
      </c>
      <c r="P45" s="15"/>
      <c r="Q45" s="15"/>
      <c r="R45" s="15"/>
      <c r="S45" s="15"/>
      <c r="T45" s="15"/>
      <c r="U45" s="13"/>
      <c r="V45" s="13" t="e">
        <f t="shared" si="9"/>
        <v>#DIV/0!</v>
      </c>
      <c r="W45" s="13" t="e">
        <f t="shared" si="10"/>
        <v>#DIV/0!</v>
      </c>
      <c r="X45" s="13">
        <v>0</v>
      </c>
      <c r="Y45" s="13">
        <v>0</v>
      </c>
      <c r="Z45" s="13">
        <v>0</v>
      </c>
      <c r="AA45" s="13">
        <v>0</v>
      </c>
      <c r="AB45" s="13">
        <v>0.54000000000000059</v>
      </c>
      <c r="AC45" s="13">
        <v>1.075199999999999</v>
      </c>
      <c r="AD45" s="13" t="s">
        <v>48</v>
      </c>
      <c r="AE45" s="13">
        <f t="shared" si="11"/>
        <v>0</v>
      </c>
      <c r="AF45" s="13">
        <f t="shared" si="12"/>
        <v>0</v>
      </c>
      <c r="AG45" s="13">
        <f t="shared" si="13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80</v>
      </c>
      <c r="B46" s="10" t="s">
        <v>32</v>
      </c>
      <c r="C46" s="10"/>
      <c r="D46" s="10">
        <v>56.156999999999996</v>
      </c>
      <c r="E46" s="10">
        <v>56.156999999999996</v>
      </c>
      <c r="F46" s="10"/>
      <c r="G46" s="11">
        <v>0</v>
      </c>
      <c r="H46" s="10" t="e">
        <v>#N/A</v>
      </c>
      <c r="I46" s="10" t="s">
        <v>65</v>
      </c>
      <c r="J46" s="10">
        <v>56.156999999999996</v>
      </c>
      <c r="K46" s="10">
        <f t="shared" si="22"/>
        <v>0</v>
      </c>
      <c r="L46" s="10">
        <f t="shared" si="6"/>
        <v>0</v>
      </c>
      <c r="M46" s="10">
        <v>56.156999999999996</v>
      </c>
      <c r="N46" s="10"/>
      <c r="O46" s="10">
        <f t="shared" si="7"/>
        <v>0</v>
      </c>
      <c r="P46" s="12"/>
      <c r="Q46" s="12"/>
      <c r="R46" s="12"/>
      <c r="S46" s="12"/>
      <c r="T46" s="12"/>
      <c r="U46" s="10"/>
      <c r="V46" s="10" t="e">
        <f t="shared" si="9"/>
        <v>#DIV/0!</v>
      </c>
      <c r="W46" s="10" t="e">
        <f t="shared" si="10"/>
        <v>#DIV/0!</v>
      </c>
      <c r="X46" s="10">
        <v>-0.14479999999999929</v>
      </c>
      <c r="Y46" s="10">
        <v>-0.14480000000000079</v>
      </c>
      <c r="Z46" s="10">
        <v>-0.14480000000000079</v>
      </c>
      <c r="AA46" s="10">
        <v>0</v>
      </c>
      <c r="AB46" s="10">
        <v>0</v>
      </c>
      <c r="AC46" s="10">
        <v>0</v>
      </c>
      <c r="AD46" s="10"/>
      <c r="AE46" s="10">
        <f t="shared" si="11"/>
        <v>0</v>
      </c>
      <c r="AF46" s="10">
        <f t="shared" si="12"/>
        <v>0</v>
      </c>
      <c r="AG46" s="10">
        <f t="shared" si="13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38</v>
      </c>
      <c r="C47" s="1">
        <v>289</v>
      </c>
      <c r="D47" s="1">
        <v>684</v>
      </c>
      <c r="E47" s="1">
        <v>410</v>
      </c>
      <c r="F47" s="1">
        <v>514</v>
      </c>
      <c r="G47" s="6">
        <v>0.4</v>
      </c>
      <c r="H47" s="1">
        <v>45</v>
      </c>
      <c r="I47" s="1" t="s">
        <v>33</v>
      </c>
      <c r="J47" s="1">
        <v>411</v>
      </c>
      <c r="K47" s="1">
        <f t="shared" si="22"/>
        <v>-1</v>
      </c>
      <c r="L47" s="1">
        <f t="shared" si="6"/>
        <v>410</v>
      </c>
      <c r="M47" s="1"/>
      <c r="N47" s="1">
        <v>157.40000000000009</v>
      </c>
      <c r="O47" s="1">
        <f t="shared" si="7"/>
        <v>82</v>
      </c>
      <c r="P47" s="5">
        <f>11*O47-N47-F47</f>
        <v>230.59999999999991</v>
      </c>
      <c r="Q47" s="5"/>
      <c r="R47" s="5"/>
      <c r="S47" s="5">
        <f>P47-R47-Q47</f>
        <v>230.59999999999991</v>
      </c>
      <c r="T47" s="5"/>
      <c r="U47" s="1"/>
      <c r="V47" s="1">
        <f t="shared" si="9"/>
        <v>11</v>
      </c>
      <c r="W47" s="1">
        <f t="shared" si="10"/>
        <v>8.187804878048782</v>
      </c>
      <c r="X47" s="1">
        <v>83.2</v>
      </c>
      <c r="Y47" s="1">
        <v>84</v>
      </c>
      <c r="Z47" s="1">
        <v>73.2</v>
      </c>
      <c r="AA47" s="1">
        <v>76.400000000000006</v>
      </c>
      <c r="AB47" s="1">
        <v>78</v>
      </c>
      <c r="AC47" s="1">
        <v>89.2</v>
      </c>
      <c r="AD47" s="1"/>
      <c r="AE47" s="1">
        <f t="shared" si="11"/>
        <v>0</v>
      </c>
      <c r="AF47" s="1">
        <f t="shared" si="12"/>
        <v>0</v>
      </c>
      <c r="AG47" s="1">
        <f t="shared" si="13"/>
        <v>92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82</v>
      </c>
      <c r="B48" s="13" t="s">
        <v>38</v>
      </c>
      <c r="C48" s="13"/>
      <c r="D48" s="13"/>
      <c r="E48" s="13"/>
      <c r="F48" s="13"/>
      <c r="G48" s="14">
        <v>0</v>
      </c>
      <c r="H48" s="13" t="e">
        <v>#N/A</v>
      </c>
      <c r="I48" s="13" t="s">
        <v>33</v>
      </c>
      <c r="J48" s="13"/>
      <c r="K48" s="13">
        <f t="shared" si="22"/>
        <v>0</v>
      </c>
      <c r="L48" s="13">
        <f t="shared" si="6"/>
        <v>0</v>
      </c>
      <c r="M48" s="13"/>
      <c r="N48" s="13"/>
      <c r="O48" s="13">
        <f t="shared" si="7"/>
        <v>0</v>
      </c>
      <c r="P48" s="15"/>
      <c r="Q48" s="15"/>
      <c r="R48" s="15"/>
      <c r="S48" s="15"/>
      <c r="T48" s="15"/>
      <c r="U48" s="13"/>
      <c r="V48" s="13" t="e">
        <f t="shared" si="9"/>
        <v>#DIV/0!</v>
      </c>
      <c r="W48" s="13" t="e">
        <f t="shared" si="10"/>
        <v>#DIV/0!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 t="s">
        <v>39</v>
      </c>
      <c r="AE48" s="13">
        <f t="shared" si="11"/>
        <v>0</v>
      </c>
      <c r="AF48" s="13">
        <f t="shared" si="12"/>
        <v>0</v>
      </c>
      <c r="AG48" s="13">
        <f t="shared" si="13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83</v>
      </c>
      <c r="B49" s="13" t="s">
        <v>32</v>
      </c>
      <c r="C49" s="13"/>
      <c r="D49" s="13">
        <v>317.18400000000003</v>
      </c>
      <c r="E49" s="13">
        <v>160.453</v>
      </c>
      <c r="F49" s="13"/>
      <c r="G49" s="14">
        <v>0</v>
      </c>
      <c r="H49" s="13" t="e">
        <v>#N/A</v>
      </c>
      <c r="I49" s="13" t="s">
        <v>33</v>
      </c>
      <c r="J49" s="13">
        <v>160.453</v>
      </c>
      <c r="K49" s="13">
        <f t="shared" si="22"/>
        <v>0</v>
      </c>
      <c r="L49" s="13">
        <f t="shared" si="6"/>
        <v>0</v>
      </c>
      <c r="M49" s="13">
        <v>160.453</v>
      </c>
      <c r="N49" s="13"/>
      <c r="O49" s="13">
        <f t="shared" si="7"/>
        <v>0</v>
      </c>
      <c r="P49" s="15"/>
      <c r="Q49" s="15"/>
      <c r="R49" s="15"/>
      <c r="S49" s="15"/>
      <c r="T49" s="15"/>
      <c r="U49" s="13"/>
      <c r="V49" s="13" t="e">
        <f t="shared" si="9"/>
        <v>#DIV/0!</v>
      </c>
      <c r="W49" s="13" t="e">
        <f t="shared" si="10"/>
        <v>#DIV/0!</v>
      </c>
      <c r="X49" s="13">
        <v>0</v>
      </c>
      <c r="Y49" s="13">
        <v>0</v>
      </c>
      <c r="Z49" s="13">
        <v>0</v>
      </c>
      <c r="AA49" s="13">
        <v>0</v>
      </c>
      <c r="AB49" s="13">
        <v>0.28960000000000152</v>
      </c>
      <c r="AC49" s="13">
        <v>0.28960000000000152</v>
      </c>
      <c r="AD49" s="13" t="s">
        <v>48</v>
      </c>
      <c r="AE49" s="13">
        <f t="shared" si="11"/>
        <v>0</v>
      </c>
      <c r="AF49" s="13">
        <f t="shared" si="12"/>
        <v>0</v>
      </c>
      <c r="AG49" s="13">
        <f t="shared" si="13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3" t="s">
        <v>84</v>
      </c>
      <c r="B50" s="13" t="s">
        <v>38</v>
      </c>
      <c r="C50" s="13"/>
      <c r="D50" s="13"/>
      <c r="E50" s="13"/>
      <c r="F50" s="13"/>
      <c r="G50" s="14">
        <v>0</v>
      </c>
      <c r="H50" s="13" t="e">
        <v>#N/A</v>
      </c>
      <c r="I50" s="13" t="s">
        <v>33</v>
      </c>
      <c r="J50" s="13"/>
      <c r="K50" s="13">
        <f t="shared" si="22"/>
        <v>0</v>
      </c>
      <c r="L50" s="13">
        <f t="shared" si="6"/>
        <v>0</v>
      </c>
      <c r="M50" s="13"/>
      <c r="N50" s="13"/>
      <c r="O50" s="13">
        <f t="shared" si="7"/>
        <v>0</v>
      </c>
      <c r="P50" s="15"/>
      <c r="Q50" s="15"/>
      <c r="R50" s="15"/>
      <c r="S50" s="15"/>
      <c r="T50" s="15"/>
      <c r="U50" s="13"/>
      <c r="V50" s="13" t="e">
        <f t="shared" si="9"/>
        <v>#DIV/0!</v>
      </c>
      <c r="W50" s="13" t="e">
        <f t="shared" si="10"/>
        <v>#DIV/0!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 t="s">
        <v>39</v>
      </c>
      <c r="AE50" s="13">
        <f t="shared" si="11"/>
        <v>0</v>
      </c>
      <c r="AF50" s="13">
        <f t="shared" si="12"/>
        <v>0</v>
      </c>
      <c r="AG50" s="13">
        <f t="shared" si="13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32</v>
      </c>
      <c r="C51" s="1">
        <v>63.655000000000001</v>
      </c>
      <c r="D51" s="1">
        <v>712.62300000000005</v>
      </c>
      <c r="E51" s="1">
        <v>348.71699999999998</v>
      </c>
      <c r="F51" s="1">
        <v>324.678</v>
      </c>
      <c r="G51" s="6">
        <v>1</v>
      </c>
      <c r="H51" s="1">
        <v>40</v>
      </c>
      <c r="I51" s="1" t="s">
        <v>33</v>
      </c>
      <c r="J51" s="1">
        <v>376.46199999999999</v>
      </c>
      <c r="K51" s="1">
        <f t="shared" si="22"/>
        <v>-27.745000000000005</v>
      </c>
      <c r="L51" s="1">
        <f t="shared" si="6"/>
        <v>143.35499999999999</v>
      </c>
      <c r="M51" s="1">
        <v>205.36199999999999</v>
      </c>
      <c r="N51" s="1">
        <v>144.8476</v>
      </c>
      <c r="O51" s="1">
        <f t="shared" si="7"/>
        <v>28.670999999999999</v>
      </c>
      <c r="P51" s="5"/>
      <c r="Q51" s="5"/>
      <c r="R51" s="5"/>
      <c r="S51" s="5">
        <f t="shared" ref="S51:S56" si="25">P51-R51-Q51</f>
        <v>0</v>
      </c>
      <c r="T51" s="5"/>
      <c r="U51" s="1"/>
      <c r="V51" s="1">
        <f t="shared" si="9"/>
        <v>16.376324509085837</v>
      </c>
      <c r="W51" s="1">
        <f t="shared" si="10"/>
        <v>16.376324509085837</v>
      </c>
      <c r="X51" s="1">
        <v>47.976799999999997</v>
      </c>
      <c r="Y51" s="1">
        <v>46.701200000000007</v>
      </c>
      <c r="Z51" s="1">
        <v>28.903200000000009</v>
      </c>
      <c r="AA51" s="1">
        <v>27.301600000000001</v>
      </c>
      <c r="AB51" s="1">
        <v>31.667000000000002</v>
      </c>
      <c r="AC51" s="1">
        <v>34.509399999999999</v>
      </c>
      <c r="AD51" s="1"/>
      <c r="AE51" s="1">
        <f t="shared" si="11"/>
        <v>0</v>
      </c>
      <c r="AF51" s="1">
        <f t="shared" si="12"/>
        <v>0</v>
      </c>
      <c r="AG51" s="1">
        <f t="shared" si="13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38</v>
      </c>
      <c r="C52" s="1">
        <v>607</v>
      </c>
      <c r="D52" s="1">
        <v>258</v>
      </c>
      <c r="E52" s="1">
        <v>424</v>
      </c>
      <c r="F52" s="1">
        <v>331</v>
      </c>
      <c r="G52" s="6">
        <v>0.4</v>
      </c>
      <c r="H52" s="1">
        <v>40</v>
      </c>
      <c r="I52" s="1" t="s">
        <v>33</v>
      </c>
      <c r="J52" s="1">
        <v>428</v>
      </c>
      <c r="K52" s="1">
        <f t="shared" si="22"/>
        <v>-4</v>
      </c>
      <c r="L52" s="1">
        <f t="shared" si="6"/>
        <v>244</v>
      </c>
      <c r="M52" s="1">
        <v>180</v>
      </c>
      <c r="N52" s="1">
        <v>99.399999999999977</v>
      </c>
      <c r="O52" s="1">
        <f t="shared" si="7"/>
        <v>48.8</v>
      </c>
      <c r="P52" s="5">
        <f t="shared" ref="P52:P56" si="26">11*O52-N52-F52</f>
        <v>106.39999999999998</v>
      </c>
      <c r="Q52" s="5"/>
      <c r="R52" s="5"/>
      <c r="S52" s="5">
        <f t="shared" si="25"/>
        <v>106.39999999999998</v>
      </c>
      <c r="T52" s="5"/>
      <c r="U52" s="1"/>
      <c r="V52" s="1">
        <f t="shared" si="9"/>
        <v>11</v>
      </c>
      <c r="W52" s="1">
        <f t="shared" si="10"/>
        <v>8.8196721311475414</v>
      </c>
      <c r="X52" s="1">
        <v>49.4</v>
      </c>
      <c r="Y52" s="1">
        <v>51.4</v>
      </c>
      <c r="Z52" s="1">
        <v>55.2</v>
      </c>
      <c r="AA52" s="1">
        <v>54.8</v>
      </c>
      <c r="AB52" s="1">
        <v>83</v>
      </c>
      <c r="AC52" s="1">
        <v>99.4</v>
      </c>
      <c r="AD52" s="1"/>
      <c r="AE52" s="1">
        <f t="shared" si="11"/>
        <v>0</v>
      </c>
      <c r="AF52" s="1">
        <f t="shared" si="12"/>
        <v>0</v>
      </c>
      <c r="AG52" s="1">
        <f t="shared" si="13"/>
        <v>43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38</v>
      </c>
      <c r="C53" s="1">
        <v>534</v>
      </c>
      <c r="D53" s="1">
        <v>516</v>
      </c>
      <c r="E53" s="1">
        <v>511</v>
      </c>
      <c r="F53" s="1">
        <v>419</v>
      </c>
      <c r="G53" s="6">
        <v>0.4</v>
      </c>
      <c r="H53" s="1">
        <v>45</v>
      </c>
      <c r="I53" s="1" t="s">
        <v>33</v>
      </c>
      <c r="J53" s="1">
        <v>515</v>
      </c>
      <c r="K53" s="1">
        <f t="shared" si="22"/>
        <v>-4</v>
      </c>
      <c r="L53" s="1">
        <f t="shared" si="6"/>
        <v>331</v>
      </c>
      <c r="M53" s="1">
        <v>180</v>
      </c>
      <c r="N53" s="1">
        <v>24</v>
      </c>
      <c r="O53" s="1">
        <f t="shared" si="7"/>
        <v>66.2</v>
      </c>
      <c r="P53" s="5">
        <f t="shared" si="26"/>
        <v>285.20000000000005</v>
      </c>
      <c r="Q53" s="5"/>
      <c r="R53" s="5"/>
      <c r="S53" s="5">
        <f t="shared" si="25"/>
        <v>285.20000000000005</v>
      </c>
      <c r="T53" s="5"/>
      <c r="U53" s="1"/>
      <c r="V53" s="1">
        <f t="shared" si="9"/>
        <v>11</v>
      </c>
      <c r="W53" s="1">
        <f t="shared" si="10"/>
        <v>6.6918429003021149</v>
      </c>
      <c r="X53" s="1">
        <v>58.6</v>
      </c>
      <c r="Y53" s="1">
        <v>68.2</v>
      </c>
      <c r="Z53" s="1">
        <v>71.599999999999994</v>
      </c>
      <c r="AA53" s="1">
        <v>64.2</v>
      </c>
      <c r="AB53" s="1">
        <v>80.2</v>
      </c>
      <c r="AC53" s="1">
        <v>105</v>
      </c>
      <c r="AD53" s="1"/>
      <c r="AE53" s="1">
        <f t="shared" si="11"/>
        <v>0</v>
      </c>
      <c r="AF53" s="1">
        <f t="shared" si="12"/>
        <v>0</v>
      </c>
      <c r="AG53" s="1">
        <f t="shared" si="13"/>
        <v>114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38</v>
      </c>
      <c r="C54" s="1">
        <v>663</v>
      </c>
      <c r="D54" s="1">
        <v>1427</v>
      </c>
      <c r="E54" s="1">
        <v>1387</v>
      </c>
      <c r="F54" s="1">
        <v>580</v>
      </c>
      <c r="G54" s="6">
        <v>0.4</v>
      </c>
      <c r="H54" s="1">
        <v>40</v>
      </c>
      <c r="I54" s="1" t="s">
        <v>33</v>
      </c>
      <c r="J54" s="1">
        <v>1381</v>
      </c>
      <c r="K54" s="1">
        <f t="shared" si="22"/>
        <v>6</v>
      </c>
      <c r="L54" s="1">
        <f t="shared" si="6"/>
        <v>667</v>
      </c>
      <c r="M54" s="1">
        <v>720</v>
      </c>
      <c r="N54" s="1">
        <v>241.60000000000011</v>
      </c>
      <c r="O54" s="1">
        <f t="shared" si="7"/>
        <v>133.4</v>
      </c>
      <c r="P54" s="5">
        <f t="shared" si="26"/>
        <v>645.79999999999995</v>
      </c>
      <c r="Q54" s="5"/>
      <c r="R54" s="5"/>
      <c r="S54" s="5">
        <f t="shared" si="25"/>
        <v>645.79999999999995</v>
      </c>
      <c r="T54" s="5"/>
      <c r="U54" s="1"/>
      <c r="V54" s="1">
        <f t="shared" si="9"/>
        <v>11</v>
      </c>
      <c r="W54" s="1">
        <f t="shared" si="10"/>
        <v>6.1589205397301354</v>
      </c>
      <c r="X54" s="1">
        <v>112.2</v>
      </c>
      <c r="Y54" s="1">
        <v>111.8</v>
      </c>
      <c r="Z54" s="1">
        <v>121.2</v>
      </c>
      <c r="AA54" s="1">
        <v>119.6</v>
      </c>
      <c r="AB54" s="1">
        <v>132</v>
      </c>
      <c r="AC54" s="1">
        <v>153.19999999999999</v>
      </c>
      <c r="AD54" s="1"/>
      <c r="AE54" s="1">
        <f t="shared" si="11"/>
        <v>0</v>
      </c>
      <c r="AF54" s="1">
        <f t="shared" si="12"/>
        <v>0</v>
      </c>
      <c r="AG54" s="1">
        <f t="shared" si="13"/>
        <v>258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32</v>
      </c>
      <c r="C55" s="1">
        <v>41.874000000000002</v>
      </c>
      <c r="D55" s="1">
        <v>151.773</v>
      </c>
      <c r="E55" s="1">
        <v>45.994</v>
      </c>
      <c r="F55" s="1">
        <v>131.285</v>
      </c>
      <c r="G55" s="6">
        <v>1</v>
      </c>
      <c r="H55" s="1">
        <v>50</v>
      </c>
      <c r="I55" s="1" t="s">
        <v>33</v>
      </c>
      <c r="J55" s="1">
        <v>63.15</v>
      </c>
      <c r="K55" s="1">
        <f t="shared" si="22"/>
        <v>-17.155999999999999</v>
      </c>
      <c r="L55" s="1">
        <f t="shared" si="6"/>
        <v>45.994</v>
      </c>
      <c r="M55" s="1"/>
      <c r="N55" s="1">
        <v>65.367200000000011</v>
      </c>
      <c r="O55" s="1">
        <f t="shared" si="7"/>
        <v>9.1988000000000003</v>
      </c>
      <c r="P55" s="5"/>
      <c r="Q55" s="5"/>
      <c r="R55" s="5"/>
      <c r="S55" s="5">
        <f t="shared" si="25"/>
        <v>0</v>
      </c>
      <c r="T55" s="5"/>
      <c r="U55" s="1"/>
      <c r="V55" s="1">
        <f t="shared" si="9"/>
        <v>21.378027568813323</v>
      </c>
      <c r="W55" s="1">
        <f t="shared" si="10"/>
        <v>21.378027568813323</v>
      </c>
      <c r="X55" s="1">
        <v>18.0046</v>
      </c>
      <c r="Y55" s="1">
        <v>17.216200000000001</v>
      </c>
      <c r="Z55" s="1">
        <v>11.326599999999999</v>
      </c>
      <c r="AA55" s="1">
        <v>10.255599999999999</v>
      </c>
      <c r="AB55" s="1">
        <v>9.4340000000000011</v>
      </c>
      <c r="AC55" s="1">
        <v>8.3414000000000001</v>
      </c>
      <c r="AD55" s="1"/>
      <c r="AE55" s="1">
        <f t="shared" si="11"/>
        <v>0</v>
      </c>
      <c r="AF55" s="1">
        <f t="shared" si="12"/>
        <v>0</v>
      </c>
      <c r="AG55" s="1">
        <f t="shared" si="13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32</v>
      </c>
      <c r="C56" s="1">
        <v>46.79</v>
      </c>
      <c r="D56" s="1">
        <v>237.38499999999999</v>
      </c>
      <c r="E56" s="1">
        <v>137.11199999999999</v>
      </c>
      <c r="F56" s="1">
        <v>119.39</v>
      </c>
      <c r="G56" s="6">
        <v>1</v>
      </c>
      <c r="H56" s="1">
        <v>50</v>
      </c>
      <c r="I56" s="1" t="s">
        <v>33</v>
      </c>
      <c r="J56" s="1">
        <v>136.94999999999999</v>
      </c>
      <c r="K56" s="1">
        <f t="shared" si="22"/>
        <v>0.16200000000000614</v>
      </c>
      <c r="L56" s="1">
        <f t="shared" si="6"/>
        <v>137.11199999999999</v>
      </c>
      <c r="M56" s="1"/>
      <c r="N56" s="1">
        <v>21.813399999999959</v>
      </c>
      <c r="O56" s="1">
        <f t="shared" si="7"/>
        <v>27.4224</v>
      </c>
      <c r="P56" s="5">
        <f t="shared" si="26"/>
        <v>160.44300000000004</v>
      </c>
      <c r="Q56" s="5"/>
      <c r="R56" s="5"/>
      <c r="S56" s="5">
        <f t="shared" si="25"/>
        <v>160.44300000000004</v>
      </c>
      <c r="T56" s="5"/>
      <c r="U56" s="1"/>
      <c r="V56" s="1">
        <f t="shared" si="9"/>
        <v>10.999999999999998</v>
      </c>
      <c r="W56" s="1">
        <f t="shared" si="10"/>
        <v>5.1491991948188325</v>
      </c>
      <c r="X56" s="1">
        <v>20.893799999999999</v>
      </c>
      <c r="Y56" s="1">
        <v>21.934200000000001</v>
      </c>
      <c r="Z56" s="1">
        <v>21.757999999999999</v>
      </c>
      <c r="AA56" s="1">
        <v>20.946400000000001</v>
      </c>
      <c r="AB56" s="1">
        <v>16.7988</v>
      </c>
      <c r="AC56" s="1">
        <v>19.7348</v>
      </c>
      <c r="AD56" s="1"/>
      <c r="AE56" s="1">
        <f t="shared" si="11"/>
        <v>0</v>
      </c>
      <c r="AF56" s="1">
        <f t="shared" si="12"/>
        <v>0</v>
      </c>
      <c r="AG56" s="1">
        <f t="shared" si="13"/>
        <v>160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91</v>
      </c>
      <c r="B57" s="13" t="s">
        <v>32</v>
      </c>
      <c r="C57" s="13"/>
      <c r="D57" s="13"/>
      <c r="E57" s="13"/>
      <c r="F57" s="13"/>
      <c r="G57" s="14">
        <v>0</v>
      </c>
      <c r="H57" s="13">
        <v>55</v>
      </c>
      <c r="I57" s="13" t="s">
        <v>33</v>
      </c>
      <c r="J57" s="13">
        <v>5</v>
      </c>
      <c r="K57" s="13">
        <f t="shared" si="22"/>
        <v>-5</v>
      </c>
      <c r="L57" s="13">
        <f t="shared" si="6"/>
        <v>0</v>
      </c>
      <c r="M57" s="13"/>
      <c r="N57" s="13"/>
      <c r="O57" s="13">
        <f t="shared" si="7"/>
        <v>0</v>
      </c>
      <c r="P57" s="15"/>
      <c r="Q57" s="15"/>
      <c r="R57" s="15"/>
      <c r="S57" s="15"/>
      <c r="T57" s="15"/>
      <c r="U57" s="13"/>
      <c r="V57" s="13" t="e">
        <f t="shared" si="9"/>
        <v>#DIV/0!</v>
      </c>
      <c r="W57" s="13" t="e">
        <f t="shared" si="10"/>
        <v>#DIV/0!</v>
      </c>
      <c r="X57" s="13">
        <v>4.5650000000000004</v>
      </c>
      <c r="Y57" s="13">
        <v>6.4438000000000004</v>
      </c>
      <c r="Z57" s="13">
        <v>5.6896000000000004</v>
      </c>
      <c r="AA57" s="13">
        <v>4.09</v>
      </c>
      <c r="AB57" s="13">
        <v>5.6404000000000014</v>
      </c>
      <c r="AC57" s="13">
        <v>6.9640000000000004</v>
      </c>
      <c r="AD57" s="13" t="s">
        <v>48</v>
      </c>
      <c r="AE57" s="13">
        <f t="shared" si="11"/>
        <v>0</v>
      </c>
      <c r="AF57" s="13">
        <f t="shared" si="12"/>
        <v>0</v>
      </c>
      <c r="AG57" s="13">
        <f t="shared" si="13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92</v>
      </c>
      <c r="B58" s="10" t="s">
        <v>32</v>
      </c>
      <c r="C58" s="10">
        <v>25.76</v>
      </c>
      <c r="D58" s="10">
        <v>36.284999999999997</v>
      </c>
      <c r="E58" s="10">
        <v>46.844999999999999</v>
      </c>
      <c r="F58" s="10">
        <v>15.2</v>
      </c>
      <c r="G58" s="11">
        <v>0</v>
      </c>
      <c r="H58" s="10">
        <v>50</v>
      </c>
      <c r="I58" s="10" t="s">
        <v>65</v>
      </c>
      <c r="J58" s="10">
        <v>46.274999999999999</v>
      </c>
      <c r="K58" s="10">
        <f t="shared" si="22"/>
        <v>0.57000000000000028</v>
      </c>
      <c r="L58" s="10">
        <f t="shared" si="6"/>
        <v>10.57</v>
      </c>
      <c r="M58" s="10">
        <v>36.274999999999999</v>
      </c>
      <c r="N58" s="10"/>
      <c r="O58" s="10">
        <f t="shared" si="7"/>
        <v>2.1139999999999999</v>
      </c>
      <c r="P58" s="12"/>
      <c r="Q58" s="12"/>
      <c r="R58" s="12"/>
      <c r="S58" s="12"/>
      <c r="T58" s="12"/>
      <c r="U58" s="10"/>
      <c r="V58" s="10">
        <f t="shared" si="9"/>
        <v>7.1901608325449384</v>
      </c>
      <c r="W58" s="10">
        <f t="shared" si="10"/>
        <v>7.1901608325449384</v>
      </c>
      <c r="X58" s="10">
        <v>1.2048000000000001</v>
      </c>
      <c r="Y58" s="10">
        <v>1.2048000000000001</v>
      </c>
      <c r="Z58" s="10">
        <v>0.59599999999999997</v>
      </c>
      <c r="AA58" s="10">
        <v>0.59599999999999997</v>
      </c>
      <c r="AB58" s="10">
        <v>0.29800000000000038</v>
      </c>
      <c r="AC58" s="10">
        <v>0.29800000000000038</v>
      </c>
      <c r="AD58" s="16" t="s">
        <v>142</v>
      </c>
      <c r="AE58" s="10">
        <f t="shared" si="11"/>
        <v>0</v>
      </c>
      <c r="AF58" s="10">
        <f t="shared" si="12"/>
        <v>0</v>
      </c>
      <c r="AG58" s="10">
        <f t="shared" si="13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32</v>
      </c>
      <c r="C59" s="1">
        <v>15.420999999999999</v>
      </c>
      <c r="D59" s="1">
        <v>341.85599999999999</v>
      </c>
      <c r="E59" s="1">
        <v>127.14700000000001</v>
      </c>
      <c r="F59" s="1">
        <v>124.79900000000001</v>
      </c>
      <c r="G59" s="6">
        <v>1</v>
      </c>
      <c r="H59" s="1">
        <v>40</v>
      </c>
      <c r="I59" s="1" t="s">
        <v>33</v>
      </c>
      <c r="J59" s="1">
        <v>135.1</v>
      </c>
      <c r="K59" s="1">
        <f t="shared" si="22"/>
        <v>-7.9529999999999887</v>
      </c>
      <c r="L59" s="1">
        <f t="shared" si="6"/>
        <v>127.14700000000001</v>
      </c>
      <c r="M59" s="1"/>
      <c r="N59" s="1">
        <v>28.905200000000079</v>
      </c>
      <c r="O59" s="1">
        <f t="shared" si="7"/>
        <v>25.429400000000001</v>
      </c>
      <c r="P59" s="5">
        <f t="shared" ref="P59:P63" si="27">11*O59-N59-F59</f>
        <v>126.01919999999993</v>
      </c>
      <c r="Q59" s="5"/>
      <c r="R59" s="5"/>
      <c r="S59" s="5">
        <f t="shared" ref="S59:S63" si="28">P59-R59-Q59</f>
        <v>126.01919999999993</v>
      </c>
      <c r="T59" s="5"/>
      <c r="U59" s="1"/>
      <c r="V59" s="1">
        <f t="shared" si="9"/>
        <v>10.999999999999998</v>
      </c>
      <c r="W59" s="1">
        <f t="shared" si="10"/>
        <v>6.0443502402730722</v>
      </c>
      <c r="X59" s="1">
        <v>22.108599999999999</v>
      </c>
      <c r="Y59" s="1">
        <v>22.696000000000002</v>
      </c>
      <c r="Z59" s="1">
        <v>21.539400000000001</v>
      </c>
      <c r="AA59" s="1">
        <v>19.482800000000001</v>
      </c>
      <c r="AB59" s="1">
        <v>17.355599999999999</v>
      </c>
      <c r="AC59" s="1">
        <v>19.3734</v>
      </c>
      <c r="AD59" s="1" t="s">
        <v>94</v>
      </c>
      <c r="AE59" s="1">
        <f t="shared" si="11"/>
        <v>0</v>
      </c>
      <c r="AF59" s="1">
        <f t="shared" si="12"/>
        <v>0</v>
      </c>
      <c r="AG59" s="1">
        <f t="shared" si="13"/>
        <v>126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32</v>
      </c>
      <c r="C60" s="1"/>
      <c r="D60" s="1">
        <v>639.83500000000004</v>
      </c>
      <c r="E60" s="1">
        <v>320.05700000000002</v>
      </c>
      <c r="F60" s="1">
        <v>146.482</v>
      </c>
      <c r="G60" s="6">
        <v>1</v>
      </c>
      <c r="H60" s="1">
        <v>40</v>
      </c>
      <c r="I60" s="1" t="s">
        <v>33</v>
      </c>
      <c r="J60" s="1">
        <v>321.815</v>
      </c>
      <c r="K60" s="1">
        <f t="shared" si="22"/>
        <v>-1.7579999999999814</v>
      </c>
      <c r="L60" s="1">
        <f t="shared" si="6"/>
        <v>117.34200000000001</v>
      </c>
      <c r="M60" s="1">
        <v>202.715</v>
      </c>
      <c r="N60" s="1"/>
      <c r="O60" s="1">
        <f t="shared" si="7"/>
        <v>23.468400000000003</v>
      </c>
      <c r="P60" s="5">
        <f t="shared" si="27"/>
        <v>111.67040000000006</v>
      </c>
      <c r="Q60" s="5"/>
      <c r="R60" s="5"/>
      <c r="S60" s="5">
        <f t="shared" si="28"/>
        <v>111.67040000000006</v>
      </c>
      <c r="T60" s="5"/>
      <c r="U60" s="1"/>
      <c r="V60" s="1">
        <f t="shared" si="9"/>
        <v>11.000000000000002</v>
      </c>
      <c r="W60" s="1">
        <f t="shared" si="10"/>
        <v>6.2416696494008956</v>
      </c>
      <c r="X60" s="1">
        <v>18.9008</v>
      </c>
      <c r="Y60" s="1">
        <v>23.469000000000001</v>
      </c>
      <c r="Z60" s="1">
        <v>22.770399999999999</v>
      </c>
      <c r="AA60" s="1">
        <v>19.516200000000001</v>
      </c>
      <c r="AB60" s="1">
        <v>16.657399999999999</v>
      </c>
      <c r="AC60" s="1">
        <v>18.1296</v>
      </c>
      <c r="AD60" s="1"/>
      <c r="AE60" s="1">
        <f t="shared" si="11"/>
        <v>0</v>
      </c>
      <c r="AF60" s="1">
        <f t="shared" si="12"/>
        <v>0</v>
      </c>
      <c r="AG60" s="1">
        <f t="shared" si="13"/>
        <v>112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32</v>
      </c>
      <c r="C61" s="1">
        <v>152.16999999999999</v>
      </c>
      <c r="D61" s="1">
        <v>3074.4259999999999</v>
      </c>
      <c r="E61" s="1">
        <v>2294.9540000000002</v>
      </c>
      <c r="F61" s="1">
        <v>841.94200000000001</v>
      </c>
      <c r="G61" s="6">
        <v>1</v>
      </c>
      <c r="H61" s="1">
        <v>40</v>
      </c>
      <c r="I61" s="1" t="s">
        <v>33</v>
      </c>
      <c r="J61" s="1">
        <v>2269.701</v>
      </c>
      <c r="K61" s="1">
        <f t="shared" si="22"/>
        <v>25.253000000000156</v>
      </c>
      <c r="L61" s="1">
        <f t="shared" si="6"/>
        <v>480.85300000000007</v>
      </c>
      <c r="M61" s="1">
        <v>1814.1010000000001</v>
      </c>
      <c r="N61" s="1">
        <v>59.729400000000062</v>
      </c>
      <c r="O61" s="1">
        <f t="shared" si="7"/>
        <v>96.170600000000007</v>
      </c>
      <c r="P61" s="5">
        <f t="shared" si="27"/>
        <v>156.20519999999999</v>
      </c>
      <c r="Q61" s="5"/>
      <c r="R61" s="5"/>
      <c r="S61" s="5">
        <f t="shared" si="28"/>
        <v>156.20519999999999</v>
      </c>
      <c r="T61" s="5"/>
      <c r="U61" s="1"/>
      <c r="V61" s="1">
        <f t="shared" si="9"/>
        <v>11</v>
      </c>
      <c r="W61" s="1">
        <f t="shared" si="10"/>
        <v>9.3757489295065231</v>
      </c>
      <c r="X61" s="1">
        <v>110.80540000000001</v>
      </c>
      <c r="Y61" s="1">
        <v>117.97539999999999</v>
      </c>
      <c r="Z61" s="1">
        <v>105.488</v>
      </c>
      <c r="AA61" s="1">
        <v>98.586400000000054</v>
      </c>
      <c r="AB61" s="1">
        <v>90.081999999999965</v>
      </c>
      <c r="AC61" s="1">
        <v>100.5476</v>
      </c>
      <c r="AD61" s="1" t="s">
        <v>97</v>
      </c>
      <c r="AE61" s="1">
        <f t="shared" si="11"/>
        <v>0</v>
      </c>
      <c r="AF61" s="1">
        <f t="shared" si="12"/>
        <v>0</v>
      </c>
      <c r="AG61" s="1">
        <f t="shared" si="13"/>
        <v>156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38</v>
      </c>
      <c r="C62" s="1">
        <v>375</v>
      </c>
      <c r="D62" s="1">
        <v>1782</v>
      </c>
      <c r="E62" s="1">
        <v>1156</v>
      </c>
      <c r="F62" s="1">
        <v>648</v>
      </c>
      <c r="G62" s="6">
        <v>0.4</v>
      </c>
      <c r="H62" s="1">
        <v>45</v>
      </c>
      <c r="I62" s="1" t="s">
        <v>33</v>
      </c>
      <c r="J62" s="1">
        <v>1151</v>
      </c>
      <c r="K62" s="1">
        <f t="shared" si="22"/>
        <v>5</v>
      </c>
      <c r="L62" s="1">
        <f t="shared" si="6"/>
        <v>436</v>
      </c>
      <c r="M62" s="1">
        <v>720</v>
      </c>
      <c r="N62" s="1">
        <v>190.9999999999998</v>
      </c>
      <c r="O62" s="1">
        <f t="shared" si="7"/>
        <v>87.2</v>
      </c>
      <c r="P62" s="5">
        <f t="shared" si="27"/>
        <v>120.20000000000027</v>
      </c>
      <c r="Q62" s="5"/>
      <c r="R62" s="5"/>
      <c r="S62" s="5">
        <f t="shared" si="28"/>
        <v>120.20000000000027</v>
      </c>
      <c r="T62" s="5"/>
      <c r="U62" s="1"/>
      <c r="V62" s="1">
        <f t="shared" si="9"/>
        <v>11</v>
      </c>
      <c r="W62" s="1">
        <f t="shared" si="10"/>
        <v>9.6215596330275197</v>
      </c>
      <c r="X62" s="1">
        <v>96.6</v>
      </c>
      <c r="Y62" s="1">
        <v>98.2</v>
      </c>
      <c r="Z62" s="1">
        <v>93.8</v>
      </c>
      <c r="AA62" s="1">
        <v>84.8</v>
      </c>
      <c r="AB62" s="1">
        <v>91.4</v>
      </c>
      <c r="AC62" s="1">
        <v>112.2</v>
      </c>
      <c r="AD62" s="1"/>
      <c r="AE62" s="1">
        <f t="shared" si="11"/>
        <v>0</v>
      </c>
      <c r="AF62" s="1">
        <f t="shared" si="12"/>
        <v>0</v>
      </c>
      <c r="AG62" s="1">
        <f t="shared" si="13"/>
        <v>48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32</v>
      </c>
      <c r="C63" s="1">
        <v>174.46600000000001</v>
      </c>
      <c r="D63" s="1">
        <v>1007.787</v>
      </c>
      <c r="E63" s="1">
        <v>531.26499999999999</v>
      </c>
      <c r="F63" s="1">
        <v>459.40800000000002</v>
      </c>
      <c r="G63" s="6">
        <v>1</v>
      </c>
      <c r="H63" s="1">
        <v>40</v>
      </c>
      <c r="I63" s="1" t="s">
        <v>33</v>
      </c>
      <c r="J63" s="1">
        <v>510.9</v>
      </c>
      <c r="K63" s="1">
        <f t="shared" si="22"/>
        <v>20.365000000000009</v>
      </c>
      <c r="L63" s="1">
        <f t="shared" si="6"/>
        <v>299.26499999999999</v>
      </c>
      <c r="M63" s="1">
        <v>232</v>
      </c>
      <c r="N63" s="1">
        <v>50.906200000000098</v>
      </c>
      <c r="O63" s="1">
        <f t="shared" si="7"/>
        <v>59.852999999999994</v>
      </c>
      <c r="P63" s="5">
        <f t="shared" si="27"/>
        <v>148.06879999999978</v>
      </c>
      <c r="Q63" s="5"/>
      <c r="R63" s="5"/>
      <c r="S63" s="5">
        <f t="shared" si="28"/>
        <v>148.06879999999978</v>
      </c>
      <c r="T63" s="5"/>
      <c r="U63" s="1"/>
      <c r="V63" s="1">
        <f t="shared" si="9"/>
        <v>11</v>
      </c>
      <c r="W63" s="1">
        <f t="shared" si="10"/>
        <v>8.5261256745693643</v>
      </c>
      <c r="X63" s="1">
        <v>63.31880000000001</v>
      </c>
      <c r="Y63" s="1">
        <v>68.451399999999992</v>
      </c>
      <c r="Z63" s="1">
        <v>55.2624</v>
      </c>
      <c r="AA63" s="1">
        <v>48.941400000000002</v>
      </c>
      <c r="AB63" s="1">
        <v>55.396800000000013</v>
      </c>
      <c r="AC63" s="1">
        <v>63.294600000000017</v>
      </c>
      <c r="AD63" s="1"/>
      <c r="AE63" s="1">
        <f t="shared" si="11"/>
        <v>0</v>
      </c>
      <c r="AF63" s="1">
        <f t="shared" si="12"/>
        <v>0</v>
      </c>
      <c r="AG63" s="1">
        <f t="shared" si="13"/>
        <v>148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0" t="s">
        <v>100</v>
      </c>
      <c r="B64" s="10" t="s">
        <v>38</v>
      </c>
      <c r="C64" s="10"/>
      <c r="D64" s="10">
        <v>144</v>
      </c>
      <c r="E64" s="10">
        <v>59</v>
      </c>
      <c r="F64" s="10"/>
      <c r="G64" s="11">
        <v>0</v>
      </c>
      <c r="H64" s="10" t="e">
        <v>#N/A</v>
      </c>
      <c r="I64" s="10" t="s">
        <v>65</v>
      </c>
      <c r="J64" s="10">
        <v>60</v>
      </c>
      <c r="K64" s="10">
        <f t="shared" si="22"/>
        <v>-1</v>
      </c>
      <c r="L64" s="10">
        <f t="shared" si="6"/>
        <v>-1</v>
      </c>
      <c r="M64" s="10">
        <v>60</v>
      </c>
      <c r="N64" s="10"/>
      <c r="O64" s="10">
        <f t="shared" si="7"/>
        <v>-0.2</v>
      </c>
      <c r="P64" s="12"/>
      <c r="Q64" s="12"/>
      <c r="R64" s="12"/>
      <c r="S64" s="12"/>
      <c r="T64" s="12"/>
      <c r="U64" s="10"/>
      <c r="V64" s="10">
        <f t="shared" si="9"/>
        <v>0</v>
      </c>
      <c r="W64" s="10">
        <f t="shared" si="10"/>
        <v>0</v>
      </c>
      <c r="X64" s="10">
        <v>-1</v>
      </c>
      <c r="Y64" s="10">
        <v>-1</v>
      </c>
      <c r="Z64" s="10">
        <v>-0.2</v>
      </c>
      <c r="AA64" s="10">
        <v>0</v>
      </c>
      <c r="AB64" s="10">
        <v>0</v>
      </c>
      <c r="AC64" s="10">
        <v>0</v>
      </c>
      <c r="AD64" s="10"/>
      <c r="AE64" s="10">
        <f t="shared" si="11"/>
        <v>0</v>
      </c>
      <c r="AF64" s="10">
        <f t="shared" si="12"/>
        <v>0</v>
      </c>
      <c r="AG64" s="10">
        <f t="shared" si="13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101</v>
      </c>
      <c r="B65" s="13" t="s">
        <v>38</v>
      </c>
      <c r="C65" s="13"/>
      <c r="D65" s="13">
        <v>108</v>
      </c>
      <c r="E65" s="13">
        <v>48</v>
      </c>
      <c r="F65" s="13"/>
      <c r="G65" s="14">
        <v>0</v>
      </c>
      <c r="H65" s="13" t="e">
        <v>#N/A</v>
      </c>
      <c r="I65" s="13" t="s">
        <v>33</v>
      </c>
      <c r="J65" s="13">
        <v>48</v>
      </c>
      <c r="K65" s="13">
        <f t="shared" si="22"/>
        <v>0</v>
      </c>
      <c r="L65" s="13">
        <f t="shared" si="6"/>
        <v>0</v>
      </c>
      <c r="M65" s="13">
        <v>48</v>
      </c>
      <c r="N65" s="13"/>
      <c r="O65" s="13">
        <f t="shared" si="7"/>
        <v>0</v>
      </c>
      <c r="P65" s="15"/>
      <c r="Q65" s="15"/>
      <c r="R65" s="15"/>
      <c r="S65" s="15"/>
      <c r="T65" s="15"/>
      <c r="U65" s="13"/>
      <c r="V65" s="13" t="e">
        <f t="shared" si="9"/>
        <v>#DIV/0!</v>
      </c>
      <c r="W65" s="13" t="e">
        <f t="shared" si="10"/>
        <v>#DIV/0!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 t="s">
        <v>48</v>
      </c>
      <c r="AE65" s="13">
        <f t="shared" si="11"/>
        <v>0</v>
      </c>
      <c r="AF65" s="13">
        <f t="shared" si="12"/>
        <v>0</v>
      </c>
      <c r="AG65" s="13">
        <f t="shared" si="13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102</v>
      </c>
      <c r="B66" s="13" t="s">
        <v>38</v>
      </c>
      <c r="C66" s="13"/>
      <c r="D66" s="13"/>
      <c r="E66" s="13"/>
      <c r="F66" s="13"/>
      <c r="G66" s="14">
        <v>0</v>
      </c>
      <c r="H66" s="13" t="e">
        <v>#N/A</v>
      </c>
      <c r="I66" s="13" t="s">
        <v>33</v>
      </c>
      <c r="J66" s="13"/>
      <c r="K66" s="13">
        <f t="shared" si="22"/>
        <v>0</v>
      </c>
      <c r="L66" s="13">
        <f t="shared" si="6"/>
        <v>0</v>
      </c>
      <c r="M66" s="13"/>
      <c r="N66" s="13"/>
      <c r="O66" s="13">
        <f t="shared" si="7"/>
        <v>0</v>
      </c>
      <c r="P66" s="15"/>
      <c r="Q66" s="15"/>
      <c r="R66" s="15"/>
      <c r="S66" s="15"/>
      <c r="T66" s="15"/>
      <c r="U66" s="13"/>
      <c r="V66" s="13" t="e">
        <f t="shared" si="9"/>
        <v>#DIV/0!</v>
      </c>
      <c r="W66" s="13" t="e">
        <f t="shared" si="10"/>
        <v>#DIV/0!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 t="s">
        <v>39</v>
      </c>
      <c r="AE66" s="13">
        <f t="shared" si="11"/>
        <v>0</v>
      </c>
      <c r="AF66" s="13">
        <f t="shared" si="12"/>
        <v>0</v>
      </c>
      <c r="AG66" s="13">
        <f t="shared" si="13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103</v>
      </c>
      <c r="B67" s="10" t="s">
        <v>38</v>
      </c>
      <c r="C67" s="10"/>
      <c r="D67" s="10">
        <v>72</v>
      </c>
      <c r="E67" s="10">
        <v>72</v>
      </c>
      <c r="F67" s="10"/>
      <c r="G67" s="11">
        <v>0</v>
      </c>
      <c r="H67" s="10" t="e">
        <v>#N/A</v>
      </c>
      <c r="I67" s="10" t="s">
        <v>65</v>
      </c>
      <c r="J67" s="10">
        <v>72</v>
      </c>
      <c r="K67" s="10">
        <f t="shared" si="22"/>
        <v>0</v>
      </c>
      <c r="L67" s="10">
        <f t="shared" si="6"/>
        <v>0</v>
      </c>
      <c r="M67" s="10">
        <v>72</v>
      </c>
      <c r="N67" s="10"/>
      <c r="O67" s="10">
        <f t="shared" si="7"/>
        <v>0</v>
      </c>
      <c r="P67" s="12"/>
      <c r="Q67" s="12"/>
      <c r="R67" s="12"/>
      <c r="S67" s="12"/>
      <c r="T67" s="12"/>
      <c r="U67" s="10"/>
      <c r="V67" s="10" t="e">
        <f t="shared" si="9"/>
        <v>#DIV/0!</v>
      </c>
      <c r="W67" s="10" t="e">
        <f t="shared" si="10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/>
      <c r="AE67" s="10">
        <f t="shared" si="11"/>
        <v>0</v>
      </c>
      <c r="AF67" s="10">
        <f t="shared" si="12"/>
        <v>0</v>
      </c>
      <c r="AG67" s="10">
        <f t="shared" si="13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104</v>
      </c>
      <c r="B68" s="13" t="s">
        <v>38</v>
      </c>
      <c r="C68" s="13"/>
      <c r="D68" s="13"/>
      <c r="E68" s="13"/>
      <c r="F68" s="13"/>
      <c r="G68" s="14">
        <v>0</v>
      </c>
      <c r="H68" s="13" t="e">
        <v>#N/A</v>
      </c>
      <c r="I68" s="13" t="s">
        <v>33</v>
      </c>
      <c r="J68" s="13"/>
      <c r="K68" s="13">
        <f t="shared" si="22"/>
        <v>0</v>
      </c>
      <c r="L68" s="13">
        <f t="shared" si="6"/>
        <v>0</v>
      </c>
      <c r="M68" s="13"/>
      <c r="N68" s="13"/>
      <c r="O68" s="13">
        <f t="shared" si="7"/>
        <v>0</v>
      </c>
      <c r="P68" s="15"/>
      <c r="Q68" s="15"/>
      <c r="R68" s="15"/>
      <c r="S68" s="15"/>
      <c r="T68" s="15"/>
      <c r="U68" s="13"/>
      <c r="V68" s="13" t="e">
        <f t="shared" si="9"/>
        <v>#DIV/0!</v>
      </c>
      <c r="W68" s="13" t="e">
        <f t="shared" si="10"/>
        <v>#DIV/0!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 t="s">
        <v>39</v>
      </c>
      <c r="AE68" s="13">
        <f t="shared" si="11"/>
        <v>0</v>
      </c>
      <c r="AF68" s="13">
        <f t="shared" si="12"/>
        <v>0</v>
      </c>
      <c r="AG68" s="13">
        <f t="shared" si="13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38</v>
      </c>
      <c r="C69" s="1">
        <v>290</v>
      </c>
      <c r="D69" s="1">
        <v>1056</v>
      </c>
      <c r="E69" s="1">
        <v>600</v>
      </c>
      <c r="F69" s="1">
        <v>703</v>
      </c>
      <c r="G69" s="6">
        <v>0.4</v>
      </c>
      <c r="H69" s="1">
        <v>40</v>
      </c>
      <c r="I69" s="1" t="s">
        <v>33</v>
      </c>
      <c r="J69" s="1">
        <v>592</v>
      </c>
      <c r="K69" s="1">
        <f t="shared" ref="K69:K100" si="29">E69-J69</f>
        <v>8</v>
      </c>
      <c r="L69" s="1">
        <f t="shared" si="6"/>
        <v>300</v>
      </c>
      <c r="M69" s="1">
        <v>300</v>
      </c>
      <c r="N69" s="1">
        <v>44.000000000000107</v>
      </c>
      <c r="O69" s="1">
        <f t="shared" si="7"/>
        <v>60</v>
      </c>
      <c r="P69" s="5"/>
      <c r="Q69" s="5"/>
      <c r="R69" s="5"/>
      <c r="S69" s="5">
        <f>P69-R69-Q69</f>
        <v>0</v>
      </c>
      <c r="T69" s="5"/>
      <c r="U69" s="1"/>
      <c r="V69" s="1">
        <f t="shared" si="9"/>
        <v>12.450000000000001</v>
      </c>
      <c r="W69" s="1">
        <f t="shared" si="10"/>
        <v>12.450000000000001</v>
      </c>
      <c r="X69" s="1">
        <v>81.400000000000006</v>
      </c>
      <c r="Y69" s="1">
        <v>89.8</v>
      </c>
      <c r="Z69" s="1">
        <v>68.2</v>
      </c>
      <c r="AA69" s="1">
        <v>53.8</v>
      </c>
      <c r="AB69" s="1">
        <v>65.8</v>
      </c>
      <c r="AC69" s="1">
        <v>86.4</v>
      </c>
      <c r="AD69" s="1"/>
      <c r="AE69" s="1">
        <f t="shared" si="11"/>
        <v>0</v>
      </c>
      <c r="AF69" s="1">
        <f t="shared" si="12"/>
        <v>0</v>
      </c>
      <c r="AG69" s="1">
        <f t="shared" si="13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106</v>
      </c>
      <c r="B70" s="13" t="s">
        <v>32</v>
      </c>
      <c r="C70" s="13"/>
      <c r="D70" s="13">
        <v>107.753</v>
      </c>
      <c r="E70" s="13">
        <v>64.376999999999995</v>
      </c>
      <c r="F70" s="13"/>
      <c r="G70" s="14">
        <v>0</v>
      </c>
      <c r="H70" s="13" t="e">
        <v>#N/A</v>
      </c>
      <c r="I70" s="13" t="s">
        <v>33</v>
      </c>
      <c r="J70" s="13">
        <v>64.376999999999995</v>
      </c>
      <c r="K70" s="13">
        <f t="shared" si="29"/>
        <v>0</v>
      </c>
      <c r="L70" s="13">
        <f t="shared" ref="L70:L103" si="30">E70-M70</f>
        <v>0</v>
      </c>
      <c r="M70" s="13">
        <v>64.376999999999995</v>
      </c>
      <c r="N70" s="13"/>
      <c r="O70" s="13">
        <f t="shared" ref="O70:O103" si="31">L70/5</f>
        <v>0</v>
      </c>
      <c r="P70" s="15"/>
      <c r="Q70" s="15"/>
      <c r="R70" s="15"/>
      <c r="S70" s="15"/>
      <c r="T70" s="15"/>
      <c r="U70" s="13"/>
      <c r="V70" s="13" t="e">
        <f t="shared" ref="V70:V103" si="32">(F70+N70+P70)/O70</f>
        <v>#DIV/0!</v>
      </c>
      <c r="W70" s="13" t="e">
        <f t="shared" ref="W70:W103" si="33">(F70+N70)/O70</f>
        <v>#DIV/0!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 t="s">
        <v>48</v>
      </c>
      <c r="AE70" s="13">
        <f t="shared" si="11"/>
        <v>0</v>
      </c>
      <c r="AF70" s="13">
        <f t="shared" si="12"/>
        <v>0</v>
      </c>
      <c r="AG70" s="13">
        <f t="shared" si="13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32</v>
      </c>
      <c r="C71" s="1">
        <v>116.411</v>
      </c>
      <c r="D71" s="1">
        <v>207.715</v>
      </c>
      <c r="E71" s="1">
        <v>141.55799999999999</v>
      </c>
      <c r="F71" s="1">
        <v>164.21199999999999</v>
      </c>
      <c r="G71" s="6">
        <v>1</v>
      </c>
      <c r="H71" s="1">
        <v>30</v>
      </c>
      <c r="I71" s="1" t="s">
        <v>33</v>
      </c>
      <c r="J71" s="1">
        <v>155.80000000000001</v>
      </c>
      <c r="K71" s="1">
        <f t="shared" si="29"/>
        <v>-14.242000000000019</v>
      </c>
      <c r="L71" s="1">
        <f t="shared" si="30"/>
        <v>141.55799999999999</v>
      </c>
      <c r="M71" s="1"/>
      <c r="N71" s="1">
        <v>83.158800000000014</v>
      </c>
      <c r="O71" s="1">
        <f t="shared" si="31"/>
        <v>28.311599999999999</v>
      </c>
      <c r="P71" s="5">
        <f>11*O71-N71-F71</f>
        <v>64.056799999999981</v>
      </c>
      <c r="Q71" s="5"/>
      <c r="R71" s="5"/>
      <c r="S71" s="5">
        <f>P71-R71-Q71</f>
        <v>64.056799999999981</v>
      </c>
      <c r="T71" s="5"/>
      <c r="U71" s="1"/>
      <c r="V71" s="1">
        <f t="shared" si="32"/>
        <v>11</v>
      </c>
      <c r="W71" s="1">
        <f t="shared" si="33"/>
        <v>8.737436245213976</v>
      </c>
      <c r="X71" s="1">
        <v>28.759399999999999</v>
      </c>
      <c r="Y71" s="1">
        <v>28.9438</v>
      </c>
      <c r="Z71" s="1">
        <v>22.902799999999999</v>
      </c>
      <c r="AA71" s="1">
        <v>20.4864</v>
      </c>
      <c r="AB71" s="1">
        <v>29.3094</v>
      </c>
      <c r="AC71" s="1">
        <v>30.528600000000001</v>
      </c>
      <c r="AD71" s="1"/>
      <c r="AE71" s="1">
        <f t="shared" ref="AE71:AE103" si="34">ROUND(Q71*G71,0)</f>
        <v>0</v>
      </c>
      <c r="AF71" s="1">
        <f t="shared" ref="AF71:AF103" si="35">ROUND(R71*G71,0)</f>
        <v>0</v>
      </c>
      <c r="AG71" s="1">
        <f t="shared" ref="AG71:AG103" si="36">ROUND(S71*G71,0)</f>
        <v>64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108</v>
      </c>
      <c r="B72" s="13" t="s">
        <v>38</v>
      </c>
      <c r="C72" s="13"/>
      <c r="D72" s="13"/>
      <c r="E72" s="13"/>
      <c r="F72" s="13"/>
      <c r="G72" s="14">
        <v>0</v>
      </c>
      <c r="H72" s="13" t="e">
        <v>#N/A</v>
      </c>
      <c r="I72" s="13" t="s">
        <v>33</v>
      </c>
      <c r="J72" s="13"/>
      <c r="K72" s="13">
        <f t="shared" si="29"/>
        <v>0</v>
      </c>
      <c r="L72" s="13">
        <f t="shared" si="30"/>
        <v>0</v>
      </c>
      <c r="M72" s="13"/>
      <c r="N72" s="13"/>
      <c r="O72" s="13">
        <f t="shared" si="31"/>
        <v>0</v>
      </c>
      <c r="P72" s="15"/>
      <c r="Q72" s="15"/>
      <c r="R72" s="15"/>
      <c r="S72" s="15"/>
      <c r="T72" s="15"/>
      <c r="U72" s="13"/>
      <c r="V72" s="13" t="e">
        <f t="shared" si="32"/>
        <v>#DIV/0!</v>
      </c>
      <c r="W72" s="13" t="e">
        <f t="shared" si="33"/>
        <v>#DIV/0!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 t="s">
        <v>39</v>
      </c>
      <c r="AE72" s="13">
        <f t="shared" si="34"/>
        <v>0</v>
      </c>
      <c r="AF72" s="13">
        <f t="shared" si="35"/>
        <v>0</v>
      </c>
      <c r="AG72" s="13">
        <f t="shared" si="36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32</v>
      </c>
      <c r="C73" s="1">
        <v>63.276000000000003</v>
      </c>
      <c r="D73" s="1">
        <v>263.38799999999998</v>
      </c>
      <c r="E73" s="1">
        <v>74.866</v>
      </c>
      <c r="F73" s="1">
        <v>227.392</v>
      </c>
      <c r="G73" s="6">
        <v>1</v>
      </c>
      <c r="H73" s="1">
        <v>50</v>
      </c>
      <c r="I73" s="1" t="s">
        <v>33</v>
      </c>
      <c r="J73" s="1">
        <v>90.55</v>
      </c>
      <c r="K73" s="1">
        <f t="shared" si="29"/>
        <v>-15.683999999999997</v>
      </c>
      <c r="L73" s="1">
        <f t="shared" si="30"/>
        <v>74.866</v>
      </c>
      <c r="M73" s="1"/>
      <c r="N73" s="1">
        <v>27.44599999999997</v>
      </c>
      <c r="O73" s="1">
        <f t="shared" si="31"/>
        <v>14.9732</v>
      </c>
      <c r="P73" s="5"/>
      <c r="Q73" s="5"/>
      <c r="R73" s="5"/>
      <c r="S73" s="5">
        <f>P73-R73-Q73</f>
        <v>0</v>
      </c>
      <c r="T73" s="5"/>
      <c r="U73" s="1"/>
      <c r="V73" s="1">
        <f t="shared" si="32"/>
        <v>17.019608366948948</v>
      </c>
      <c r="W73" s="1">
        <f t="shared" si="33"/>
        <v>17.019608366948948</v>
      </c>
      <c r="X73" s="1">
        <v>24.295000000000002</v>
      </c>
      <c r="Y73" s="1">
        <v>26.36</v>
      </c>
      <c r="Z73" s="1">
        <v>18.335599999999999</v>
      </c>
      <c r="AA73" s="1">
        <v>14.3714</v>
      </c>
      <c r="AB73" s="1">
        <v>17.7972</v>
      </c>
      <c r="AC73" s="1">
        <v>20.8596</v>
      </c>
      <c r="AD73" s="1"/>
      <c r="AE73" s="1">
        <f t="shared" si="34"/>
        <v>0</v>
      </c>
      <c r="AF73" s="1">
        <f t="shared" si="35"/>
        <v>0</v>
      </c>
      <c r="AG73" s="1">
        <f t="shared" si="36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3" t="s">
        <v>110</v>
      </c>
      <c r="B74" s="13" t="s">
        <v>32</v>
      </c>
      <c r="C74" s="13"/>
      <c r="D74" s="13"/>
      <c r="E74" s="13"/>
      <c r="F74" s="13"/>
      <c r="G74" s="14">
        <v>0</v>
      </c>
      <c r="H74" s="13">
        <v>50</v>
      </c>
      <c r="I74" s="13" t="s">
        <v>33</v>
      </c>
      <c r="J74" s="13"/>
      <c r="K74" s="13">
        <f t="shared" si="29"/>
        <v>0</v>
      </c>
      <c r="L74" s="13">
        <f t="shared" si="30"/>
        <v>0</v>
      </c>
      <c r="M74" s="13"/>
      <c r="N74" s="13"/>
      <c r="O74" s="13">
        <f t="shared" si="31"/>
        <v>0</v>
      </c>
      <c r="P74" s="15"/>
      <c r="Q74" s="15"/>
      <c r="R74" s="15"/>
      <c r="S74" s="15"/>
      <c r="T74" s="15"/>
      <c r="U74" s="13"/>
      <c r="V74" s="13" t="e">
        <f t="shared" si="32"/>
        <v>#DIV/0!</v>
      </c>
      <c r="W74" s="13" t="e">
        <f t="shared" si="33"/>
        <v>#DIV/0!</v>
      </c>
      <c r="X74" s="13">
        <v>0</v>
      </c>
      <c r="Y74" s="13">
        <v>0</v>
      </c>
      <c r="Z74" s="13">
        <v>1.0784</v>
      </c>
      <c r="AA74" s="13">
        <v>3.5146000000000002</v>
      </c>
      <c r="AB74" s="13">
        <v>6.6831999999999994</v>
      </c>
      <c r="AC74" s="13">
        <v>4.5182000000000002</v>
      </c>
      <c r="AD74" s="13" t="s">
        <v>48</v>
      </c>
      <c r="AE74" s="13">
        <f t="shared" si="34"/>
        <v>0</v>
      </c>
      <c r="AF74" s="13">
        <f t="shared" si="35"/>
        <v>0</v>
      </c>
      <c r="AG74" s="13">
        <f t="shared" si="36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38</v>
      </c>
      <c r="C75" s="1">
        <v>603</v>
      </c>
      <c r="D75" s="1">
        <v>1818</v>
      </c>
      <c r="E75" s="1">
        <v>1632</v>
      </c>
      <c r="F75" s="1">
        <v>645</v>
      </c>
      <c r="G75" s="6">
        <v>0.4</v>
      </c>
      <c r="H75" s="1">
        <v>40</v>
      </c>
      <c r="I75" s="1" t="s">
        <v>33</v>
      </c>
      <c r="J75" s="1">
        <v>1632</v>
      </c>
      <c r="K75" s="1">
        <f t="shared" si="29"/>
        <v>0</v>
      </c>
      <c r="L75" s="1">
        <f t="shared" si="30"/>
        <v>672</v>
      </c>
      <c r="M75" s="1">
        <v>960</v>
      </c>
      <c r="N75" s="1">
        <v>217.40000000000009</v>
      </c>
      <c r="O75" s="1">
        <f t="shared" si="31"/>
        <v>134.4</v>
      </c>
      <c r="P75" s="5">
        <f t="shared" ref="P75:P76" si="37">11*O75-N75-F75</f>
        <v>616</v>
      </c>
      <c r="Q75" s="5"/>
      <c r="R75" s="5"/>
      <c r="S75" s="5">
        <f t="shared" ref="S75:S76" si="38">P75-R75-Q75</f>
        <v>616</v>
      </c>
      <c r="T75" s="5"/>
      <c r="U75" s="1"/>
      <c r="V75" s="1">
        <f t="shared" si="32"/>
        <v>11</v>
      </c>
      <c r="W75" s="1">
        <f t="shared" si="33"/>
        <v>6.416666666666667</v>
      </c>
      <c r="X75" s="1">
        <v>115.2</v>
      </c>
      <c r="Y75" s="1">
        <v>118</v>
      </c>
      <c r="Z75" s="1">
        <v>120.4</v>
      </c>
      <c r="AA75" s="1">
        <v>117.6</v>
      </c>
      <c r="AB75" s="1">
        <v>128.19999999999999</v>
      </c>
      <c r="AC75" s="1">
        <v>139.6</v>
      </c>
      <c r="AD75" s="1"/>
      <c r="AE75" s="1">
        <f t="shared" si="34"/>
        <v>0</v>
      </c>
      <c r="AF75" s="1">
        <f t="shared" si="35"/>
        <v>0</v>
      </c>
      <c r="AG75" s="1">
        <f t="shared" si="36"/>
        <v>246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38</v>
      </c>
      <c r="C76" s="1">
        <v>439</v>
      </c>
      <c r="D76" s="1">
        <v>1525</v>
      </c>
      <c r="E76" s="1">
        <v>1210</v>
      </c>
      <c r="F76" s="1">
        <v>580</v>
      </c>
      <c r="G76" s="6">
        <v>0.4</v>
      </c>
      <c r="H76" s="1">
        <v>40</v>
      </c>
      <c r="I76" s="1" t="s">
        <v>33</v>
      </c>
      <c r="J76" s="1">
        <v>1212</v>
      </c>
      <c r="K76" s="1">
        <f t="shared" si="29"/>
        <v>-2</v>
      </c>
      <c r="L76" s="1">
        <f t="shared" si="30"/>
        <v>490</v>
      </c>
      <c r="M76" s="1">
        <v>720</v>
      </c>
      <c r="N76" s="1">
        <v>61.599999999999909</v>
      </c>
      <c r="O76" s="1">
        <f t="shared" si="31"/>
        <v>98</v>
      </c>
      <c r="P76" s="5">
        <f t="shared" si="37"/>
        <v>436.40000000000009</v>
      </c>
      <c r="Q76" s="5"/>
      <c r="R76" s="5"/>
      <c r="S76" s="5">
        <f t="shared" si="38"/>
        <v>436.40000000000009</v>
      </c>
      <c r="T76" s="5"/>
      <c r="U76" s="1"/>
      <c r="V76" s="1">
        <f t="shared" si="32"/>
        <v>11</v>
      </c>
      <c r="W76" s="1">
        <f t="shared" si="33"/>
        <v>6.5469387755102035</v>
      </c>
      <c r="X76" s="1">
        <v>86.6</v>
      </c>
      <c r="Y76" s="1">
        <v>95.6</v>
      </c>
      <c r="Z76" s="1">
        <v>102.8</v>
      </c>
      <c r="AA76" s="1">
        <v>103.2</v>
      </c>
      <c r="AB76" s="1">
        <v>101.4</v>
      </c>
      <c r="AC76" s="1">
        <v>102</v>
      </c>
      <c r="AD76" s="1"/>
      <c r="AE76" s="1">
        <f t="shared" si="34"/>
        <v>0</v>
      </c>
      <c r="AF76" s="1">
        <f t="shared" si="35"/>
        <v>0</v>
      </c>
      <c r="AG76" s="1">
        <f t="shared" si="36"/>
        <v>175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113</v>
      </c>
      <c r="B77" s="13" t="s">
        <v>38</v>
      </c>
      <c r="C77" s="13"/>
      <c r="D77" s="13"/>
      <c r="E77" s="13"/>
      <c r="F77" s="13"/>
      <c r="G77" s="14">
        <v>0</v>
      </c>
      <c r="H77" s="13" t="e">
        <v>#N/A</v>
      </c>
      <c r="I77" s="13" t="s">
        <v>33</v>
      </c>
      <c r="J77" s="13"/>
      <c r="K77" s="13">
        <f t="shared" si="29"/>
        <v>0</v>
      </c>
      <c r="L77" s="13">
        <f t="shared" si="30"/>
        <v>0</v>
      </c>
      <c r="M77" s="13"/>
      <c r="N77" s="13"/>
      <c r="O77" s="13">
        <f t="shared" si="31"/>
        <v>0</v>
      </c>
      <c r="P77" s="15"/>
      <c r="Q77" s="15"/>
      <c r="R77" s="15"/>
      <c r="S77" s="15"/>
      <c r="T77" s="15"/>
      <c r="U77" s="13"/>
      <c r="V77" s="13" t="e">
        <f t="shared" si="32"/>
        <v>#DIV/0!</v>
      </c>
      <c r="W77" s="13" t="e">
        <f t="shared" si="33"/>
        <v>#DIV/0!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 t="s">
        <v>39</v>
      </c>
      <c r="AE77" s="13">
        <f t="shared" si="34"/>
        <v>0</v>
      </c>
      <c r="AF77" s="13">
        <f t="shared" si="35"/>
        <v>0</v>
      </c>
      <c r="AG77" s="13">
        <f t="shared" si="36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38</v>
      </c>
      <c r="C78" s="1">
        <v>324</v>
      </c>
      <c r="D78" s="1">
        <v>1097</v>
      </c>
      <c r="E78" s="1">
        <v>538</v>
      </c>
      <c r="F78" s="1">
        <v>622</v>
      </c>
      <c r="G78" s="6">
        <v>0.4</v>
      </c>
      <c r="H78" s="1">
        <v>40</v>
      </c>
      <c r="I78" s="1" t="s">
        <v>33</v>
      </c>
      <c r="J78" s="1">
        <v>536</v>
      </c>
      <c r="K78" s="1">
        <f t="shared" si="29"/>
        <v>2</v>
      </c>
      <c r="L78" s="1">
        <f t="shared" si="30"/>
        <v>274</v>
      </c>
      <c r="M78" s="1">
        <v>264</v>
      </c>
      <c r="N78" s="1">
        <v>40.800000000000182</v>
      </c>
      <c r="O78" s="1">
        <f t="shared" si="31"/>
        <v>54.8</v>
      </c>
      <c r="P78" s="5"/>
      <c r="Q78" s="5"/>
      <c r="R78" s="5"/>
      <c r="S78" s="5">
        <f t="shared" ref="S78:S80" si="39">P78-R78-Q78</f>
        <v>0</v>
      </c>
      <c r="T78" s="5"/>
      <c r="U78" s="1"/>
      <c r="V78" s="1">
        <f t="shared" si="32"/>
        <v>12.094890510948909</v>
      </c>
      <c r="W78" s="1">
        <f t="shared" si="33"/>
        <v>12.094890510948909</v>
      </c>
      <c r="X78" s="1">
        <v>72.2</v>
      </c>
      <c r="Y78" s="1">
        <v>79.599999999999994</v>
      </c>
      <c r="Z78" s="1">
        <v>58.2</v>
      </c>
      <c r="AA78" s="1">
        <v>50.514000000000003</v>
      </c>
      <c r="AB78" s="1">
        <v>70.8</v>
      </c>
      <c r="AC78" s="1">
        <v>75.599999999999994</v>
      </c>
      <c r="AD78" s="1"/>
      <c r="AE78" s="1">
        <f t="shared" si="34"/>
        <v>0</v>
      </c>
      <c r="AF78" s="1">
        <f t="shared" si="35"/>
        <v>0</v>
      </c>
      <c r="AG78" s="1">
        <f t="shared" si="3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32</v>
      </c>
      <c r="C79" s="1">
        <v>154.68100000000001</v>
      </c>
      <c r="D79" s="1">
        <v>469.90499999999997</v>
      </c>
      <c r="E79" s="1">
        <v>373.62400000000002</v>
      </c>
      <c r="F79" s="1">
        <v>180.42599999999999</v>
      </c>
      <c r="G79" s="6">
        <v>1</v>
      </c>
      <c r="H79" s="1">
        <v>40</v>
      </c>
      <c r="I79" s="1" t="s">
        <v>33</v>
      </c>
      <c r="J79" s="1">
        <v>375.22399999999999</v>
      </c>
      <c r="K79" s="1">
        <f t="shared" si="29"/>
        <v>-1.5999999999999659</v>
      </c>
      <c r="L79" s="1">
        <f t="shared" si="30"/>
        <v>168.20000000000002</v>
      </c>
      <c r="M79" s="1">
        <v>205.42400000000001</v>
      </c>
      <c r="N79" s="1">
        <v>65.796000000000049</v>
      </c>
      <c r="O79" s="1">
        <f t="shared" si="31"/>
        <v>33.64</v>
      </c>
      <c r="P79" s="5">
        <f t="shared" ref="P79" si="40">11*O79-N79-F79</f>
        <v>123.81799999999998</v>
      </c>
      <c r="Q79" s="5"/>
      <c r="R79" s="5"/>
      <c r="S79" s="5">
        <f t="shared" si="39"/>
        <v>123.81799999999998</v>
      </c>
      <c r="T79" s="5"/>
      <c r="U79" s="1"/>
      <c r="V79" s="1">
        <f t="shared" si="32"/>
        <v>11</v>
      </c>
      <c r="W79" s="1">
        <f t="shared" si="33"/>
        <v>7.319322235434008</v>
      </c>
      <c r="X79" s="1">
        <v>30.828199999999999</v>
      </c>
      <c r="Y79" s="1">
        <v>30.019400000000001</v>
      </c>
      <c r="Z79" s="1">
        <v>24.338399999999989</v>
      </c>
      <c r="AA79" s="1">
        <v>23.53919999999999</v>
      </c>
      <c r="AB79" s="1">
        <v>31.16</v>
      </c>
      <c r="AC79" s="1">
        <v>34.905999999999999</v>
      </c>
      <c r="AD79" s="1"/>
      <c r="AE79" s="1">
        <f t="shared" si="34"/>
        <v>0</v>
      </c>
      <c r="AF79" s="1">
        <f t="shared" si="35"/>
        <v>0</v>
      </c>
      <c r="AG79" s="1">
        <f t="shared" si="36"/>
        <v>124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32</v>
      </c>
      <c r="C80" s="1">
        <v>87.363</v>
      </c>
      <c r="D80" s="1">
        <v>404.17</v>
      </c>
      <c r="E80" s="1">
        <v>167.74700000000001</v>
      </c>
      <c r="F80" s="1">
        <v>252.827</v>
      </c>
      <c r="G80" s="6">
        <v>1</v>
      </c>
      <c r="H80" s="1">
        <v>40</v>
      </c>
      <c r="I80" s="1" t="s">
        <v>33</v>
      </c>
      <c r="J80" s="1">
        <v>161.68</v>
      </c>
      <c r="K80" s="1">
        <f t="shared" si="29"/>
        <v>6.0670000000000073</v>
      </c>
      <c r="L80" s="1">
        <f t="shared" si="30"/>
        <v>109.06700000000001</v>
      </c>
      <c r="M80" s="1">
        <v>58.68</v>
      </c>
      <c r="N80" s="1">
        <v>84.18499999999986</v>
      </c>
      <c r="O80" s="1">
        <f t="shared" si="31"/>
        <v>21.813400000000001</v>
      </c>
      <c r="P80" s="5"/>
      <c r="Q80" s="5"/>
      <c r="R80" s="5"/>
      <c r="S80" s="5">
        <f t="shared" si="39"/>
        <v>0</v>
      </c>
      <c r="T80" s="5"/>
      <c r="U80" s="1"/>
      <c r="V80" s="1">
        <f t="shared" si="32"/>
        <v>15.4497694077952</v>
      </c>
      <c r="W80" s="1">
        <f t="shared" si="33"/>
        <v>15.4497694077952</v>
      </c>
      <c r="X80" s="1">
        <v>32.994999999999997</v>
      </c>
      <c r="Y80" s="1">
        <v>31.672999999999998</v>
      </c>
      <c r="Z80" s="1">
        <v>23.968</v>
      </c>
      <c r="AA80" s="1">
        <v>21.070999999999991</v>
      </c>
      <c r="AB80" s="1">
        <v>13.893800000000001</v>
      </c>
      <c r="AC80" s="1">
        <v>16.009599999999999</v>
      </c>
      <c r="AD80" s="1"/>
      <c r="AE80" s="1">
        <f t="shared" si="34"/>
        <v>0</v>
      </c>
      <c r="AF80" s="1">
        <f t="shared" si="35"/>
        <v>0</v>
      </c>
      <c r="AG80" s="1">
        <f t="shared" si="3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3" t="s">
        <v>117</v>
      </c>
      <c r="B81" s="13" t="s">
        <v>38</v>
      </c>
      <c r="C81" s="13"/>
      <c r="D81" s="13"/>
      <c r="E81" s="13"/>
      <c r="F81" s="13"/>
      <c r="G81" s="14">
        <v>0</v>
      </c>
      <c r="H81" s="13" t="e">
        <v>#N/A</v>
      </c>
      <c r="I81" s="13" t="s">
        <v>33</v>
      </c>
      <c r="J81" s="13"/>
      <c r="K81" s="13">
        <f t="shared" si="29"/>
        <v>0</v>
      </c>
      <c r="L81" s="13">
        <f t="shared" si="30"/>
        <v>0</v>
      </c>
      <c r="M81" s="13"/>
      <c r="N81" s="13"/>
      <c r="O81" s="13">
        <f t="shared" si="31"/>
        <v>0</v>
      </c>
      <c r="P81" s="15"/>
      <c r="Q81" s="15"/>
      <c r="R81" s="15"/>
      <c r="S81" s="15"/>
      <c r="T81" s="15"/>
      <c r="U81" s="13"/>
      <c r="V81" s="13" t="e">
        <f t="shared" si="32"/>
        <v>#DIV/0!</v>
      </c>
      <c r="W81" s="13" t="e">
        <f t="shared" si="33"/>
        <v>#DIV/0!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 t="s">
        <v>39</v>
      </c>
      <c r="AE81" s="13">
        <f t="shared" si="34"/>
        <v>0</v>
      </c>
      <c r="AF81" s="13">
        <f t="shared" si="35"/>
        <v>0</v>
      </c>
      <c r="AG81" s="13">
        <f t="shared" si="36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118</v>
      </c>
      <c r="B82" s="13" t="s">
        <v>38</v>
      </c>
      <c r="C82" s="13"/>
      <c r="D82" s="13"/>
      <c r="E82" s="13"/>
      <c r="F82" s="13"/>
      <c r="G82" s="14">
        <v>0</v>
      </c>
      <c r="H82" s="13" t="e">
        <v>#N/A</v>
      </c>
      <c r="I82" s="13" t="s">
        <v>33</v>
      </c>
      <c r="J82" s="13"/>
      <c r="K82" s="13">
        <f t="shared" si="29"/>
        <v>0</v>
      </c>
      <c r="L82" s="13">
        <f t="shared" si="30"/>
        <v>0</v>
      </c>
      <c r="M82" s="13"/>
      <c r="N82" s="13"/>
      <c r="O82" s="13">
        <f t="shared" si="31"/>
        <v>0</v>
      </c>
      <c r="P82" s="15"/>
      <c r="Q82" s="15"/>
      <c r="R82" s="15"/>
      <c r="S82" s="15"/>
      <c r="T82" s="15"/>
      <c r="U82" s="13"/>
      <c r="V82" s="13" t="e">
        <f t="shared" si="32"/>
        <v>#DIV/0!</v>
      </c>
      <c r="W82" s="13" t="e">
        <f t="shared" si="33"/>
        <v>#DIV/0!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 t="s">
        <v>39</v>
      </c>
      <c r="AE82" s="13">
        <f t="shared" si="34"/>
        <v>0</v>
      </c>
      <c r="AF82" s="13">
        <f t="shared" si="35"/>
        <v>0</v>
      </c>
      <c r="AG82" s="13">
        <f t="shared" si="36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119</v>
      </c>
      <c r="B83" s="13" t="s">
        <v>38</v>
      </c>
      <c r="C83" s="13"/>
      <c r="D83" s="13"/>
      <c r="E83" s="13"/>
      <c r="F83" s="13"/>
      <c r="G83" s="14">
        <v>0</v>
      </c>
      <c r="H83" s="13" t="e">
        <v>#N/A</v>
      </c>
      <c r="I83" s="13" t="s">
        <v>33</v>
      </c>
      <c r="J83" s="13"/>
      <c r="K83" s="13">
        <f t="shared" si="29"/>
        <v>0</v>
      </c>
      <c r="L83" s="13">
        <f t="shared" si="30"/>
        <v>0</v>
      </c>
      <c r="M83" s="13"/>
      <c r="N83" s="13"/>
      <c r="O83" s="13">
        <f t="shared" si="31"/>
        <v>0</v>
      </c>
      <c r="P83" s="15"/>
      <c r="Q83" s="15"/>
      <c r="R83" s="15"/>
      <c r="S83" s="15"/>
      <c r="T83" s="15"/>
      <c r="U83" s="13"/>
      <c r="V83" s="13" t="e">
        <f t="shared" si="32"/>
        <v>#DIV/0!</v>
      </c>
      <c r="W83" s="13" t="e">
        <f t="shared" si="33"/>
        <v>#DIV/0!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 t="s">
        <v>39</v>
      </c>
      <c r="AE83" s="13">
        <f t="shared" si="34"/>
        <v>0</v>
      </c>
      <c r="AF83" s="13">
        <f t="shared" si="35"/>
        <v>0</v>
      </c>
      <c r="AG83" s="13">
        <f t="shared" si="3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3" t="s">
        <v>120</v>
      </c>
      <c r="B84" s="13" t="s">
        <v>38</v>
      </c>
      <c r="C84" s="13"/>
      <c r="D84" s="13"/>
      <c r="E84" s="13"/>
      <c r="F84" s="13"/>
      <c r="G84" s="14">
        <v>0</v>
      </c>
      <c r="H84" s="13" t="e">
        <v>#N/A</v>
      </c>
      <c r="I84" s="13" t="s">
        <v>33</v>
      </c>
      <c r="J84" s="13"/>
      <c r="K84" s="13">
        <f t="shared" si="29"/>
        <v>0</v>
      </c>
      <c r="L84" s="13">
        <f t="shared" si="30"/>
        <v>0</v>
      </c>
      <c r="M84" s="13"/>
      <c r="N84" s="13"/>
      <c r="O84" s="13">
        <f t="shared" si="31"/>
        <v>0</v>
      </c>
      <c r="P84" s="15"/>
      <c r="Q84" s="15"/>
      <c r="R84" s="15"/>
      <c r="S84" s="15"/>
      <c r="T84" s="15"/>
      <c r="U84" s="13"/>
      <c r="V84" s="13" t="e">
        <f t="shared" si="32"/>
        <v>#DIV/0!</v>
      </c>
      <c r="W84" s="13" t="e">
        <f t="shared" si="33"/>
        <v>#DIV/0!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 t="s">
        <v>39</v>
      </c>
      <c r="AE84" s="13">
        <f t="shared" si="34"/>
        <v>0</v>
      </c>
      <c r="AF84" s="13">
        <f t="shared" si="35"/>
        <v>0</v>
      </c>
      <c r="AG84" s="13">
        <f t="shared" si="36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3" t="s">
        <v>121</v>
      </c>
      <c r="B85" s="13" t="s">
        <v>38</v>
      </c>
      <c r="C85" s="13"/>
      <c r="D85" s="13"/>
      <c r="E85" s="13"/>
      <c r="F85" s="13"/>
      <c r="G85" s="14">
        <v>0</v>
      </c>
      <c r="H85" s="13" t="e">
        <v>#N/A</v>
      </c>
      <c r="I85" s="13" t="s">
        <v>33</v>
      </c>
      <c r="J85" s="13"/>
      <c r="K85" s="13">
        <f t="shared" si="29"/>
        <v>0</v>
      </c>
      <c r="L85" s="13">
        <f t="shared" si="30"/>
        <v>0</v>
      </c>
      <c r="M85" s="13"/>
      <c r="N85" s="13"/>
      <c r="O85" s="13">
        <f t="shared" si="31"/>
        <v>0</v>
      </c>
      <c r="P85" s="15"/>
      <c r="Q85" s="15"/>
      <c r="R85" s="15"/>
      <c r="S85" s="15"/>
      <c r="T85" s="15"/>
      <c r="U85" s="13"/>
      <c r="V85" s="13" t="e">
        <f t="shared" si="32"/>
        <v>#DIV/0!</v>
      </c>
      <c r="W85" s="13" t="e">
        <f t="shared" si="33"/>
        <v>#DIV/0!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 t="s">
        <v>39</v>
      </c>
      <c r="AE85" s="13">
        <f t="shared" si="34"/>
        <v>0</v>
      </c>
      <c r="AF85" s="13">
        <f t="shared" si="35"/>
        <v>0</v>
      </c>
      <c r="AG85" s="13">
        <f t="shared" si="36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3" t="s">
        <v>122</v>
      </c>
      <c r="B86" s="13" t="s">
        <v>38</v>
      </c>
      <c r="C86" s="13"/>
      <c r="D86" s="13"/>
      <c r="E86" s="13"/>
      <c r="F86" s="13"/>
      <c r="G86" s="14">
        <v>0</v>
      </c>
      <c r="H86" s="13" t="e">
        <v>#N/A</v>
      </c>
      <c r="I86" s="13" t="s">
        <v>33</v>
      </c>
      <c r="J86" s="13"/>
      <c r="K86" s="13">
        <f t="shared" si="29"/>
        <v>0</v>
      </c>
      <c r="L86" s="13">
        <f t="shared" si="30"/>
        <v>0</v>
      </c>
      <c r="M86" s="13"/>
      <c r="N86" s="13"/>
      <c r="O86" s="13">
        <f t="shared" si="31"/>
        <v>0</v>
      </c>
      <c r="P86" s="15"/>
      <c r="Q86" s="15"/>
      <c r="R86" s="15"/>
      <c r="S86" s="15"/>
      <c r="T86" s="15"/>
      <c r="U86" s="13"/>
      <c r="V86" s="13" t="e">
        <f t="shared" si="32"/>
        <v>#DIV/0!</v>
      </c>
      <c r="W86" s="13" t="e">
        <f t="shared" si="33"/>
        <v>#DIV/0!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 t="s">
        <v>39</v>
      </c>
      <c r="AE86" s="13">
        <f t="shared" si="34"/>
        <v>0</v>
      </c>
      <c r="AF86" s="13">
        <f t="shared" si="35"/>
        <v>0</v>
      </c>
      <c r="AG86" s="13">
        <f t="shared" si="36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3" t="s">
        <v>123</v>
      </c>
      <c r="B87" s="13" t="s">
        <v>38</v>
      </c>
      <c r="C87" s="13"/>
      <c r="D87" s="13"/>
      <c r="E87" s="13"/>
      <c r="F87" s="13"/>
      <c r="G87" s="14">
        <v>0</v>
      </c>
      <c r="H87" s="13" t="e">
        <v>#N/A</v>
      </c>
      <c r="I87" s="13" t="s">
        <v>33</v>
      </c>
      <c r="J87" s="13"/>
      <c r="K87" s="13">
        <f t="shared" si="29"/>
        <v>0</v>
      </c>
      <c r="L87" s="13">
        <f t="shared" si="30"/>
        <v>0</v>
      </c>
      <c r="M87" s="13"/>
      <c r="N87" s="13"/>
      <c r="O87" s="13">
        <f t="shared" si="31"/>
        <v>0</v>
      </c>
      <c r="P87" s="15"/>
      <c r="Q87" s="15"/>
      <c r="R87" s="15"/>
      <c r="S87" s="15"/>
      <c r="T87" s="15"/>
      <c r="U87" s="13"/>
      <c r="V87" s="13" t="e">
        <f t="shared" si="32"/>
        <v>#DIV/0!</v>
      </c>
      <c r="W87" s="13" t="e">
        <f t="shared" si="33"/>
        <v>#DIV/0!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 t="s">
        <v>39</v>
      </c>
      <c r="AE87" s="13">
        <f t="shared" si="34"/>
        <v>0</v>
      </c>
      <c r="AF87" s="13">
        <f t="shared" si="35"/>
        <v>0</v>
      </c>
      <c r="AG87" s="13">
        <f t="shared" si="36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3" t="s">
        <v>124</v>
      </c>
      <c r="B88" s="13" t="s">
        <v>32</v>
      </c>
      <c r="C88" s="13"/>
      <c r="D88" s="13"/>
      <c r="E88" s="13"/>
      <c r="F88" s="13"/>
      <c r="G88" s="14">
        <v>0</v>
      </c>
      <c r="H88" s="13" t="e">
        <v>#N/A</v>
      </c>
      <c r="I88" s="13" t="s">
        <v>33</v>
      </c>
      <c r="J88" s="13"/>
      <c r="K88" s="13">
        <f t="shared" si="29"/>
        <v>0</v>
      </c>
      <c r="L88" s="13">
        <f t="shared" si="30"/>
        <v>0</v>
      </c>
      <c r="M88" s="13"/>
      <c r="N88" s="13"/>
      <c r="O88" s="13">
        <f t="shared" si="31"/>
        <v>0</v>
      </c>
      <c r="P88" s="15"/>
      <c r="Q88" s="15"/>
      <c r="R88" s="15"/>
      <c r="S88" s="15"/>
      <c r="T88" s="15"/>
      <c r="U88" s="13"/>
      <c r="V88" s="13" t="e">
        <f t="shared" si="32"/>
        <v>#DIV/0!</v>
      </c>
      <c r="W88" s="13" t="e">
        <f t="shared" si="33"/>
        <v>#DIV/0!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 t="s">
        <v>39</v>
      </c>
      <c r="AE88" s="13">
        <f t="shared" si="34"/>
        <v>0</v>
      </c>
      <c r="AF88" s="13">
        <f t="shared" si="35"/>
        <v>0</v>
      </c>
      <c r="AG88" s="13">
        <f t="shared" si="36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3" t="s">
        <v>125</v>
      </c>
      <c r="B89" s="13" t="s">
        <v>32</v>
      </c>
      <c r="C89" s="13"/>
      <c r="D89" s="13">
        <v>183.67699999999999</v>
      </c>
      <c r="E89" s="13">
        <v>183.67699999999999</v>
      </c>
      <c r="F89" s="13"/>
      <c r="G89" s="14">
        <v>0</v>
      </c>
      <c r="H89" s="13" t="e">
        <v>#N/A</v>
      </c>
      <c r="I89" s="13" t="s">
        <v>33</v>
      </c>
      <c r="J89" s="13">
        <v>183.67699999999999</v>
      </c>
      <c r="K89" s="13">
        <f t="shared" si="29"/>
        <v>0</v>
      </c>
      <c r="L89" s="13">
        <f t="shared" si="30"/>
        <v>0</v>
      </c>
      <c r="M89" s="13">
        <v>183.67699999999999</v>
      </c>
      <c r="N89" s="13"/>
      <c r="O89" s="13">
        <f t="shared" si="31"/>
        <v>0</v>
      </c>
      <c r="P89" s="15"/>
      <c r="Q89" s="15"/>
      <c r="R89" s="15"/>
      <c r="S89" s="15"/>
      <c r="T89" s="15"/>
      <c r="U89" s="13"/>
      <c r="V89" s="13" t="e">
        <f t="shared" si="32"/>
        <v>#DIV/0!</v>
      </c>
      <c r="W89" s="13" t="e">
        <f t="shared" si="33"/>
        <v>#DIV/0!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 t="s">
        <v>48</v>
      </c>
      <c r="AE89" s="13">
        <f t="shared" si="34"/>
        <v>0</v>
      </c>
      <c r="AF89" s="13">
        <f t="shared" si="35"/>
        <v>0</v>
      </c>
      <c r="AG89" s="13">
        <f t="shared" si="36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126</v>
      </c>
      <c r="B90" s="10" t="s">
        <v>32</v>
      </c>
      <c r="C90" s="10"/>
      <c r="D90" s="10">
        <v>154.63900000000001</v>
      </c>
      <c r="E90" s="10">
        <v>154.63900000000001</v>
      </c>
      <c r="F90" s="10"/>
      <c r="G90" s="11">
        <v>0</v>
      </c>
      <c r="H90" s="10" t="e">
        <v>#N/A</v>
      </c>
      <c r="I90" s="10" t="s">
        <v>65</v>
      </c>
      <c r="J90" s="10">
        <v>154.63900000000001</v>
      </c>
      <c r="K90" s="10">
        <f t="shared" si="29"/>
        <v>0</v>
      </c>
      <c r="L90" s="10">
        <f t="shared" si="30"/>
        <v>0</v>
      </c>
      <c r="M90" s="10">
        <v>154.63900000000001</v>
      </c>
      <c r="N90" s="10"/>
      <c r="O90" s="10">
        <f t="shared" si="31"/>
        <v>0</v>
      </c>
      <c r="P90" s="12"/>
      <c r="Q90" s="12"/>
      <c r="R90" s="12"/>
      <c r="S90" s="12"/>
      <c r="T90" s="12"/>
      <c r="U90" s="10"/>
      <c r="V90" s="10" t="e">
        <f t="shared" si="32"/>
        <v>#DIV/0!</v>
      </c>
      <c r="W90" s="10" t="e">
        <f t="shared" si="33"/>
        <v>#DIV/0!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/>
      <c r="AE90" s="10">
        <f t="shared" si="34"/>
        <v>0</v>
      </c>
      <c r="AF90" s="10">
        <f t="shared" si="35"/>
        <v>0</v>
      </c>
      <c r="AG90" s="10">
        <f t="shared" si="36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127</v>
      </c>
      <c r="B91" s="13" t="s">
        <v>38</v>
      </c>
      <c r="C91" s="13"/>
      <c r="D91" s="13">
        <v>60</v>
      </c>
      <c r="E91" s="13">
        <v>60</v>
      </c>
      <c r="F91" s="13"/>
      <c r="G91" s="14">
        <v>0</v>
      </c>
      <c r="H91" s="13" t="e">
        <v>#N/A</v>
      </c>
      <c r="I91" s="13" t="s">
        <v>33</v>
      </c>
      <c r="J91" s="13">
        <v>60</v>
      </c>
      <c r="K91" s="13">
        <f t="shared" si="29"/>
        <v>0</v>
      </c>
      <c r="L91" s="13">
        <f t="shared" si="30"/>
        <v>0</v>
      </c>
      <c r="M91" s="13">
        <v>60</v>
      </c>
      <c r="N91" s="13"/>
      <c r="O91" s="13">
        <f t="shared" si="31"/>
        <v>0</v>
      </c>
      <c r="P91" s="15"/>
      <c r="Q91" s="15"/>
      <c r="R91" s="15"/>
      <c r="S91" s="15"/>
      <c r="T91" s="15"/>
      <c r="U91" s="13"/>
      <c r="V91" s="13" t="e">
        <f t="shared" si="32"/>
        <v>#DIV/0!</v>
      </c>
      <c r="W91" s="13" t="e">
        <f t="shared" si="33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0.2</v>
      </c>
      <c r="AC91" s="13">
        <v>0.2</v>
      </c>
      <c r="AD91" s="13" t="s">
        <v>48</v>
      </c>
      <c r="AE91" s="13">
        <f t="shared" si="34"/>
        <v>0</v>
      </c>
      <c r="AF91" s="13">
        <f t="shared" si="35"/>
        <v>0</v>
      </c>
      <c r="AG91" s="13">
        <f t="shared" si="36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38</v>
      </c>
      <c r="C92" s="1">
        <v>43</v>
      </c>
      <c r="D92" s="1">
        <v>306</v>
      </c>
      <c r="E92" s="1">
        <v>104</v>
      </c>
      <c r="F92" s="1">
        <v>185</v>
      </c>
      <c r="G92" s="6">
        <v>0.35</v>
      </c>
      <c r="H92" s="1">
        <v>45</v>
      </c>
      <c r="I92" s="1" t="s">
        <v>33</v>
      </c>
      <c r="J92" s="1">
        <v>103</v>
      </c>
      <c r="K92" s="1">
        <f t="shared" si="29"/>
        <v>1</v>
      </c>
      <c r="L92" s="1">
        <f t="shared" si="30"/>
        <v>44</v>
      </c>
      <c r="M92" s="1">
        <v>60</v>
      </c>
      <c r="N92" s="1"/>
      <c r="O92" s="1">
        <f t="shared" si="31"/>
        <v>8.8000000000000007</v>
      </c>
      <c r="P92" s="5"/>
      <c r="Q92" s="5"/>
      <c r="R92" s="5"/>
      <c r="S92" s="5">
        <f>P92-R92-Q92</f>
        <v>0</v>
      </c>
      <c r="T92" s="5"/>
      <c r="U92" s="1"/>
      <c r="V92" s="1">
        <f t="shared" si="32"/>
        <v>21.02272727272727</v>
      </c>
      <c r="W92" s="1">
        <f t="shared" si="33"/>
        <v>21.02272727272727</v>
      </c>
      <c r="X92" s="1">
        <v>13.2</v>
      </c>
      <c r="Y92" s="1">
        <v>17.600000000000001</v>
      </c>
      <c r="Z92" s="1">
        <v>23.2</v>
      </c>
      <c r="AA92" s="1">
        <v>19.399999999999999</v>
      </c>
      <c r="AB92" s="1">
        <v>9</v>
      </c>
      <c r="AC92" s="1">
        <v>12.6</v>
      </c>
      <c r="AD92" s="1" t="s">
        <v>129</v>
      </c>
      <c r="AE92" s="1">
        <f t="shared" si="34"/>
        <v>0</v>
      </c>
      <c r="AF92" s="1">
        <f t="shared" si="35"/>
        <v>0</v>
      </c>
      <c r="AG92" s="1">
        <f t="shared" si="36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130</v>
      </c>
      <c r="B93" s="10" t="s">
        <v>32</v>
      </c>
      <c r="C93" s="10"/>
      <c r="D93" s="10">
        <v>282.209</v>
      </c>
      <c r="E93" s="10">
        <v>208.84</v>
      </c>
      <c r="F93" s="10"/>
      <c r="G93" s="11">
        <v>0</v>
      </c>
      <c r="H93" s="10" t="e">
        <v>#N/A</v>
      </c>
      <c r="I93" s="10" t="s">
        <v>65</v>
      </c>
      <c r="J93" s="10">
        <v>210.34</v>
      </c>
      <c r="K93" s="10">
        <f t="shared" si="29"/>
        <v>-1.5</v>
      </c>
      <c r="L93" s="10">
        <f t="shared" si="30"/>
        <v>0</v>
      </c>
      <c r="M93" s="10">
        <v>208.84</v>
      </c>
      <c r="N93" s="10"/>
      <c r="O93" s="10">
        <f t="shared" si="31"/>
        <v>0</v>
      </c>
      <c r="P93" s="12"/>
      <c r="Q93" s="12"/>
      <c r="R93" s="12"/>
      <c r="S93" s="12"/>
      <c r="T93" s="12"/>
      <c r="U93" s="10"/>
      <c r="V93" s="10" t="e">
        <f t="shared" si="32"/>
        <v>#DIV/0!</v>
      </c>
      <c r="W93" s="10" t="e">
        <f t="shared" si="33"/>
        <v>#DIV/0!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/>
      <c r="AE93" s="10">
        <f t="shared" si="34"/>
        <v>0</v>
      </c>
      <c r="AF93" s="10">
        <f t="shared" si="35"/>
        <v>0</v>
      </c>
      <c r="AG93" s="10">
        <f t="shared" si="36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131</v>
      </c>
      <c r="B94" s="10" t="s">
        <v>32</v>
      </c>
      <c r="C94" s="10"/>
      <c r="D94" s="10">
        <v>99.234999999999999</v>
      </c>
      <c r="E94" s="10">
        <v>65.015000000000001</v>
      </c>
      <c r="F94" s="10"/>
      <c r="G94" s="11">
        <v>0</v>
      </c>
      <c r="H94" s="10" t="e">
        <v>#N/A</v>
      </c>
      <c r="I94" s="10" t="s">
        <v>65</v>
      </c>
      <c r="J94" s="10">
        <v>65.015000000000001</v>
      </c>
      <c r="K94" s="10">
        <f t="shared" si="29"/>
        <v>0</v>
      </c>
      <c r="L94" s="10">
        <f t="shared" si="30"/>
        <v>0</v>
      </c>
      <c r="M94" s="10">
        <v>65.015000000000001</v>
      </c>
      <c r="N94" s="10"/>
      <c r="O94" s="10">
        <f t="shared" si="31"/>
        <v>0</v>
      </c>
      <c r="P94" s="12"/>
      <c r="Q94" s="12"/>
      <c r="R94" s="12"/>
      <c r="S94" s="12"/>
      <c r="T94" s="12"/>
      <c r="U94" s="10"/>
      <c r="V94" s="10" t="e">
        <f t="shared" si="32"/>
        <v>#DIV/0!</v>
      </c>
      <c r="W94" s="10" t="e">
        <f t="shared" si="33"/>
        <v>#DIV/0!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/>
      <c r="AE94" s="10">
        <f t="shared" si="34"/>
        <v>0</v>
      </c>
      <c r="AF94" s="10">
        <f t="shared" si="35"/>
        <v>0</v>
      </c>
      <c r="AG94" s="10">
        <f t="shared" si="36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132</v>
      </c>
      <c r="B95" s="10" t="s">
        <v>38</v>
      </c>
      <c r="C95" s="10"/>
      <c r="D95" s="10">
        <v>96</v>
      </c>
      <c r="E95" s="10">
        <v>96</v>
      </c>
      <c r="F95" s="10"/>
      <c r="G95" s="11">
        <v>0</v>
      </c>
      <c r="H95" s="10" t="e">
        <v>#N/A</v>
      </c>
      <c r="I95" s="10" t="s">
        <v>65</v>
      </c>
      <c r="J95" s="10">
        <v>96</v>
      </c>
      <c r="K95" s="10">
        <f t="shared" si="29"/>
        <v>0</v>
      </c>
      <c r="L95" s="10">
        <f t="shared" si="30"/>
        <v>0</v>
      </c>
      <c r="M95" s="10">
        <v>96</v>
      </c>
      <c r="N95" s="10"/>
      <c r="O95" s="10">
        <f t="shared" si="31"/>
        <v>0</v>
      </c>
      <c r="P95" s="12"/>
      <c r="Q95" s="12"/>
      <c r="R95" s="12"/>
      <c r="S95" s="12"/>
      <c r="T95" s="12"/>
      <c r="U95" s="10"/>
      <c r="V95" s="10" t="e">
        <f t="shared" si="32"/>
        <v>#DIV/0!</v>
      </c>
      <c r="W95" s="10" t="e">
        <f t="shared" si="33"/>
        <v>#DIV/0!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/>
      <c r="AE95" s="10">
        <f t="shared" si="34"/>
        <v>0</v>
      </c>
      <c r="AF95" s="10">
        <f t="shared" si="35"/>
        <v>0</v>
      </c>
      <c r="AG95" s="10">
        <f t="shared" si="36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133</v>
      </c>
      <c r="B96" s="10" t="s">
        <v>38</v>
      </c>
      <c r="C96" s="10"/>
      <c r="D96" s="10">
        <v>630</v>
      </c>
      <c r="E96" s="10">
        <v>360</v>
      </c>
      <c r="F96" s="10"/>
      <c r="G96" s="11">
        <v>0</v>
      </c>
      <c r="H96" s="10" t="e">
        <v>#N/A</v>
      </c>
      <c r="I96" s="10" t="s">
        <v>65</v>
      </c>
      <c r="J96" s="10">
        <v>360</v>
      </c>
      <c r="K96" s="10">
        <f t="shared" si="29"/>
        <v>0</v>
      </c>
      <c r="L96" s="10">
        <f t="shared" si="30"/>
        <v>0</v>
      </c>
      <c r="M96" s="10">
        <v>360</v>
      </c>
      <c r="N96" s="10"/>
      <c r="O96" s="10">
        <f t="shared" si="31"/>
        <v>0</v>
      </c>
      <c r="P96" s="12"/>
      <c r="Q96" s="12"/>
      <c r="R96" s="12"/>
      <c r="S96" s="12"/>
      <c r="T96" s="12"/>
      <c r="U96" s="10"/>
      <c r="V96" s="10" t="e">
        <f t="shared" si="32"/>
        <v>#DIV/0!</v>
      </c>
      <c r="W96" s="10" t="e">
        <f t="shared" si="33"/>
        <v>#DIV/0!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/>
      <c r="AE96" s="10">
        <f t="shared" si="34"/>
        <v>0</v>
      </c>
      <c r="AF96" s="10">
        <f t="shared" si="35"/>
        <v>0</v>
      </c>
      <c r="AG96" s="10">
        <f t="shared" si="36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3" t="s">
        <v>134</v>
      </c>
      <c r="B97" s="13" t="s">
        <v>32</v>
      </c>
      <c r="C97" s="13"/>
      <c r="D97" s="13"/>
      <c r="E97" s="13"/>
      <c r="F97" s="13"/>
      <c r="G97" s="14">
        <v>0</v>
      </c>
      <c r="H97" s="13">
        <v>50</v>
      </c>
      <c r="I97" s="13" t="s">
        <v>33</v>
      </c>
      <c r="J97" s="13"/>
      <c r="K97" s="13">
        <f t="shared" si="29"/>
        <v>0</v>
      </c>
      <c r="L97" s="13">
        <f t="shared" si="30"/>
        <v>0</v>
      </c>
      <c r="M97" s="13"/>
      <c r="N97" s="13"/>
      <c r="O97" s="13">
        <f t="shared" si="31"/>
        <v>0</v>
      </c>
      <c r="P97" s="15"/>
      <c r="Q97" s="15"/>
      <c r="R97" s="15"/>
      <c r="S97" s="15"/>
      <c r="T97" s="15"/>
      <c r="U97" s="13"/>
      <c r="V97" s="13" t="e">
        <f t="shared" si="32"/>
        <v>#DIV/0!</v>
      </c>
      <c r="W97" s="13" t="e">
        <f t="shared" si="33"/>
        <v>#DIV/0!</v>
      </c>
      <c r="X97" s="13">
        <v>0</v>
      </c>
      <c r="Y97" s="13">
        <v>0</v>
      </c>
      <c r="Z97" s="13">
        <v>0.55720000000000003</v>
      </c>
      <c r="AA97" s="13">
        <v>0.55720000000000003</v>
      </c>
      <c r="AB97" s="13">
        <v>1.1180000000000001</v>
      </c>
      <c r="AC97" s="13">
        <v>1.1180000000000001</v>
      </c>
      <c r="AD97" s="13" t="s">
        <v>48</v>
      </c>
      <c r="AE97" s="13">
        <f t="shared" si="34"/>
        <v>0</v>
      </c>
      <c r="AF97" s="13">
        <f t="shared" si="35"/>
        <v>0</v>
      </c>
      <c r="AG97" s="13">
        <f t="shared" si="36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32</v>
      </c>
      <c r="C98" s="1"/>
      <c r="D98" s="1">
        <v>126.18</v>
      </c>
      <c r="E98" s="1">
        <v>111.77500000000001</v>
      </c>
      <c r="F98" s="1">
        <v>14.404999999999999</v>
      </c>
      <c r="G98" s="6">
        <v>1</v>
      </c>
      <c r="H98" s="1" t="e">
        <v>#N/A</v>
      </c>
      <c r="I98" s="1" t="s">
        <v>33</v>
      </c>
      <c r="J98" s="1">
        <v>103.6</v>
      </c>
      <c r="K98" s="1">
        <f t="shared" si="29"/>
        <v>8.1750000000000114</v>
      </c>
      <c r="L98" s="1">
        <f t="shared" si="30"/>
        <v>111.77500000000001</v>
      </c>
      <c r="M98" s="1"/>
      <c r="N98" s="1"/>
      <c r="O98" s="1">
        <f t="shared" si="31"/>
        <v>22.355</v>
      </c>
      <c r="P98" s="5">
        <f>8*O98-N98-F98</f>
        <v>164.435</v>
      </c>
      <c r="Q98" s="5"/>
      <c r="R98" s="5"/>
      <c r="S98" s="5">
        <f t="shared" ref="S98:S100" si="41">P98-R98-Q98</f>
        <v>164.435</v>
      </c>
      <c r="T98" s="5"/>
      <c r="U98" s="1"/>
      <c r="V98" s="1">
        <f t="shared" si="32"/>
        <v>8</v>
      </c>
      <c r="W98" s="1">
        <f t="shared" si="33"/>
        <v>0.64437486021024371</v>
      </c>
      <c r="X98" s="1">
        <v>0</v>
      </c>
      <c r="Y98" s="1">
        <v>0</v>
      </c>
      <c r="Z98" s="1">
        <v>7.5168000000000008</v>
      </c>
      <c r="AA98" s="1">
        <v>7.5168000000000008</v>
      </c>
      <c r="AB98" s="1">
        <v>0</v>
      </c>
      <c r="AC98" s="1">
        <v>0.28960000000000002</v>
      </c>
      <c r="AD98" s="1"/>
      <c r="AE98" s="1">
        <f t="shared" si="34"/>
        <v>0</v>
      </c>
      <c r="AF98" s="1">
        <f t="shared" si="35"/>
        <v>0</v>
      </c>
      <c r="AG98" s="1">
        <f t="shared" si="36"/>
        <v>164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136</v>
      </c>
      <c r="B99" s="1" t="s">
        <v>32</v>
      </c>
      <c r="C99" s="1"/>
      <c r="D99" s="1">
        <v>301.08499999999998</v>
      </c>
      <c r="E99" s="1">
        <v>173.81100000000001</v>
      </c>
      <c r="F99" s="1">
        <v>127.026</v>
      </c>
      <c r="G99" s="6">
        <v>1</v>
      </c>
      <c r="H99" s="1" t="e">
        <v>#N/A</v>
      </c>
      <c r="I99" s="1" t="s">
        <v>33</v>
      </c>
      <c r="J99" s="1">
        <v>151.6</v>
      </c>
      <c r="K99" s="1">
        <f t="shared" si="29"/>
        <v>22.211000000000013</v>
      </c>
      <c r="L99" s="1">
        <f t="shared" si="30"/>
        <v>173.81100000000001</v>
      </c>
      <c r="M99" s="1"/>
      <c r="N99" s="1"/>
      <c r="O99" s="1">
        <f t="shared" si="31"/>
        <v>34.7622</v>
      </c>
      <c r="P99" s="5">
        <f t="shared" ref="P99" si="42">11*O99-N99-F99</f>
        <v>255.35820000000001</v>
      </c>
      <c r="Q99" s="5"/>
      <c r="R99" s="5"/>
      <c r="S99" s="5">
        <f t="shared" si="41"/>
        <v>255.35820000000001</v>
      </c>
      <c r="T99" s="5"/>
      <c r="U99" s="1"/>
      <c r="V99" s="1">
        <f t="shared" si="32"/>
        <v>11</v>
      </c>
      <c r="W99" s="1">
        <f t="shared" si="33"/>
        <v>3.6541415675647686</v>
      </c>
      <c r="X99" s="1">
        <v>8.6384000000000007</v>
      </c>
      <c r="Y99" s="1">
        <v>13.95</v>
      </c>
      <c r="Z99" s="1">
        <v>26.747599999999998</v>
      </c>
      <c r="AA99" s="1">
        <v>26.058800000000002</v>
      </c>
      <c r="AB99" s="1">
        <v>5.5048000000000004</v>
      </c>
      <c r="AC99" s="1">
        <v>2.6063999999999998</v>
      </c>
      <c r="AD99" s="1"/>
      <c r="AE99" s="1">
        <f t="shared" si="34"/>
        <v>0</v>
      </c>
      <c r="AF99" s="1">
        <f t="shared" si="35"/>
        <v>0</v>
      </c>
      <c r="AG99" s="1">
        <f t="shared" si="36"/>
        <v>255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137</v>
      </c>
      <c r="B100" s="1" t="s">
        <v>38</v>
      </c>
      <c r="C100" s="1"/>
      <c r="D100" s="1">
        <v>100</v>
      </c>
      <c r="E100" s="1">
        <v>98</v>
      </c>
      <c r="F100" s="1">
        <v>2</v>
      </c>
      <c r="G100" s="6">
        <v>0.4</v>
      </c>
      <c r="H100" s="1" t="e">
        <v>#N/A</v>
      </c>
      <c r="I100" s="1" t="s">
        <v>33</v>
      </c>
      <c r="J100" s="1">
        <v>117</v>
      </c>
      <c r="K100" s="1">
        <f t="shared" si="29"/>
        <v>-19</v>
      </c>
      <c r="L100" s="1">
        <f t="shared" si="30"/>
        <v>98</v>
      </c>
      <c r="M100" s="1"/>
      <c r="N100" s="1"/>
      <c r="O100" s="1">
        <f t="shared" si="31"/>
        <v>19.600000000000001</v>
      </c>
      <c r="P100" s="5">
        <f>7*O100-N100-F100</f>
        <v>135.20000000000002</v>
      </c>
      <c r="Q100" s="5"/>
      <c r="R100" s="5"/>
      <c r="S100" s="5">
        <f t="shared" si="41"/>
        <v>135.20000000000002</v>
      </c>
      <c r="T100" s="5"/>
      <c r="U100" s="1"/>
      <c r="V100" s="1">
        <f t="shared" si="32"/>
        <v>7</v>
      </c>
      <c r="W100" s="1">
        <f t="shared" si="33"/>
        <v>0.1020408163265306</v>
      </c>
      <c r="X100" s="1">
        <v>0.4</v>
      </c>
      <c r="Y100" s="1">
        <v>0</v>
      </c>
      <c r="Z100" s="1">
        <v>8</v>
      </c>
      <c r="AA100" s="1">
        <v>8</v>
      </c>
      <c r="AB100" s="1">
        <v>0</v>
      </c>
      <c r="AC100" s="1">
        <v>0</v>
      </c>
      <c r="AD100" s="1"/>
      <c r="AE100" s="1">
        <f t="shared" si="34"/>
        <v>0</v>
      </c>
      <c r="AF100" s="1">
        <f t="shared" si="35"/>
        <v>0</v>
      </c>
      <c r="AG100" s="1">
        <f t="shared" si="36"/>
        <v>54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0" t="s">
        <v>138</v>
      </c>
      <c r="B101" s="10" t="s">
        <v>32</v>
      </c>
      <c r="C101" s="10">
        <v>16.873999999999999</v>
      </c>
      <c r="D101" s="10">
        <v>0.41</v>
      </c>
      <c r="E101" s="10">
        <v>7.2839999999999998</v>
      </c>
      <c r="F101" s="10"/>
      <c r="G101" s="11">
        <v>0</v>
      </c>
      <c r="H101" s="10" t="e">
        <v>#N/A</v>
      </c>
      <c r="I101" s="10" t="s">
        <v>65</v>
      </c>
      <c r="J101" s="10">
        <v>21.6</v>
      </c>
      <c r="K101" s="10">
        <f t="shared" ref="K101:K103" si="43">E101-J101</f>
        <v>-14.316000000000003</v>
      </c>
      <c r="L101" s="10">
        <f t="shared" si="30"/>
        <v>7.2839999999999998</v>
      </c>
      <c r="M101" s="10"/>
      <c r="N101" s="10"/>
      <c r="O101" s="10">
        <f t="shared" si="31"/>
        <v>1.4567999999999999</v>
      </c>
      <c r="P101" s="12"/>
      <c r="Q101" s="12"/>
      <c r="R101" s="12"/>
      <c r="S101" s="12"/>
      <c r="T101" s="12"/>
      <c r="U101" s="10"/>
      <c r="V101" s="10">
        <f t="shared" si="32"/>
        <v>0</v>
      </c>
      <c r="W101" s="10">
        <f t="shared" si="33"/>
        <v>0</v>
      </c>
      <c r="X101" s="10">
        <v>12.4156</v>
      </c>
      <c r="Y101" s="10">
        <v>13.5428</v>
      </c>
      <c r="Z101" s="10">
        <v>4.6075999999999997</v>
      </c>
      <c r="AA101" s="10">
        <v>4.3259999999999996</v>
      </c>
      <c r="AB101" s="10">
        <v>1.7243999999999999</v>
      </c>
      <c r="AC101" s="10">
        <v>0</v>
      </c>
      <c r="AD101" s="10" t="s">
        <v>139</v>
      </c>
      <c r="AE101" s="10">
        <f t="shared" si="34"/>
        <v>0</v>
      </c>
      <c r="AF101" s="10">
        <f t="shared" si="35"/>
        <v>0</v>
      </c>
      <c r="AG101" s="10">
        <f t="shared" si="36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140</v>
      </c>
      <c r="B102" s="1" t="s">
        <v>38</v>
      </c>
      <c r="C102" s="1"/>
      <c r="D102" s="1">
        <v>30</v>
      </c>
      <c r="E102" s="1"/>
      <c r="F102" s="1">
        <v>30</v>
      </c>
      <c r="G102" s="6">
        <v>0.4</v>
      </c>
      <c r="H102" s="1" t="e">
        <v>#N/A</v>
      </c>
      <c r="I102" s="1" t="s">
        <v>33</v>
      </c>
      <c r="J102" s="1"/>
      <c r="K102" s="1">
        <f t="shared" si="43"/>
        <v>0</v>
      </c>
      <c r="L102" s="1">
        <f t="shared" si="30"/>
        <v>0</v>
      </c>
      <c r="M102" s="1"/>
      <c r="N102" s="1">
        <v>20</v>
      </c>
      <c r="O102" s="1">
        <f t="shared" si="31"/>
        <v>0</v>
      </c>
      <c r="P102" s="5"/>
      <c r="Q102" s="5"/>
      <c r="R102" s="5"/>
      <c r="S102" s="5">
        <f>P102-R102-Q102</f>
        <v>0</v>
      </c>
      <c r="T102" s="5"/>
      <c r="U102" s="1"/>
      <c r="V102" s="1" t="e">
        <f t="shared" si="32"/>
        <v>#DIV/0!</v>
      </c>
      <c r="W102" s="1" t="e">
        <f t="shared" si="33"/>
        <v>#DIV/0!</v>
      </c>
      <c r="X102" s="1">
        <v>4</v>
      </c>
      <c r="Y102" s="1">
        <v>4</v>
      </c>
      <c r="Z102" s="1">
        <v>0</v>
      </c>
      <c r="AA102" s="1">
        <v>0</v>
      </c>
      <c r="AB102" s="1">
        <v>0</v>
      </c>
      <c r="AC102" s="1">
        <v>0</v>
      </c>
      <c r="AD102" s="1"/>
      <c r="AE102" s="1">
        <f t="shared" si="34"/>
        <v>0</v>
      </c>
      <c r="AF102" s="1">
        <f t="shared" si="35"/>
        <v>0</v>
      </c>
      <c r="AG102" s="1">
        <f t="shared" si="36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3" t="s">
        <v>141</v>
      </c>
      <c r="B103" s="13" t="s">
        <v>32</v>
      </c>
      <c r="C103" s="13"/>
      <c r="D103" s="13"/>
      <c r="E103" s="13"/>
      <c r="F103" s="13"/>
      <c r="G103" s="14">
        <v>0</v>
      </c>
      <c r="H103" s="13">
        <v>40</v>
      </c>
      <c r="I103" s="13" t="s">
        <v>33</v>
      </c>
      <c r="J103" s="13"/>
      <c r="K103" s="13">
        <f t="shared" si="43"/>
        <v>0</v>
      </c>
      <c r="L103" s="13">
        <f t="shared" si="30"/>
        <v>0</v>
      </c>
      <c r="M103" s="13"/>
      <c r="N103" s="13"/>
      <c r="O103" s="13">
        <f t="shared" si="31"/>
        <v>0</v>
      </c>
      <c r="P103" s="15"/>
      <c r="Q103" s="15"/>
      <c r="R103" s="15"/>
      <c r="S103" s="15"/>
      <c r="T103" s="15"/>
      <c r="U103" s="13"/>
      <c r="V103" s="13" t="e">
        <f t="shared" si="32"/>
        <v>#DIV/0!</v>
      </c>
      <c r="W103" s="13" t="e">
        <f t="shared" si="33"/>
        <v>#DIV/0!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 t="s">
        <v>54</v>
      </c>
      <c r="AE103" s="13">
        <f t="shared" si="34"/>
        <v>0</v>
      </c>
      <c r="AF103" s="13">
        <f t="shared" si="35"/>
        <v>0</v>
      </c>
      <c r="AG103" s="13">
        <f t="shared" si="36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103" xr:uid="{C226A0AB-77DC-4524-9057-6ABA933F3D1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2024-04-17T13:35:02Z</dcterms:created>
  <dcterms:modified xsi:type="dcterms:W3CDTF">2024-04-18T07:18:40Z</dcterms:modified>
</cp:coreProperties>
</file>