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E16F52-17B5-4534-A190-2D678E2214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W377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W339" i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X246" i="1" s="1"/>
  <c r="W232" i="1"/>
  <c r="N232" i="1"/>
  <c r="W231" i="1"/>
  <c r="X231" i="1" s="1"/>
  <c r="N231" i="1"/>
  <c r="X230" i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27" i="1" s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X201" i="1" s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X50" i="1"/>
  <c r="X52" i="1" s="1"/>
  <c r="W50" i="1"/>
  <c r="C527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3" i="1" s="1"/>
  <c r="N26" i="1"/>
  <c r="V24" i="1"/>
  <c r="V517" i="1" s="1"/>
  <c r="V23" i="1"/>
  <c r="V521" i="1" s="1"/>
  <c r="W22" i="1"/>
  <c r="N22" i="1"/>
  <c r="H10" i="1"/>
  <c r="A9" i="1"/>
  <c r="D7" i="1"/>
  <c r="O6" i="1"/>
  <c r="N2" i="1"/>
  <c r="F10" i="1" l="1"/>
  <c r="J9" i="1"/>
  <c r="F9" i="1"/>
  <c r="A10" i="1"/>
  <c r="W53" i="1"/>
  <c r="D527" i="1"/>
  <c r="W60" i="1"/>
  <c r="X56" i="1"/>
  <c r="X60" i="1" s="1"/>
  <c r="W61" i="1"/>
  <c r="E527" i="1"/>
  <c r="W86" i="1"/>
  <c r="X64" i="1"/>
  <c r="X85" i="1" s="1"/>
  <c r="W92" i="1"/>
  <c r="W93" i="1"/>
  <c r="W104" i="1"/>
  <c r="X95" i="1"/>
  <c r="X103" i="1" s="1"/>
  <c r="W103" i="1"/>
  <c r="W117" i="1"/>
  <c r="X106" i="1"/>
  <c r="X116" i="1" s="1"/>
  <c r="W127" i="1"/>
  <c r="W126" i="1"/>
  <c r="F527" i="1"/>
  <c r="W135" i="1"/>
  <c r="X130" i="1"/>
  <c r="X135" i="1" s="1"/>
  <c r="W136" i="1"/>
  <c r="X194" i="1"/>
  <c r="H9" i="1"/>
  <c r="B527" i="1"/>
  <c r="W519" i="1"/>
  <c r="W518" i="1"/>
  <c r="W23" i="1"/>
  <c r="X22" i="1"/>
  <c r="X23" i="1" s="1"/>
  <c r="W24" i="1"/>
  <c r="W34" i="1"/>
  <c r="X26" i="1"/>
  <c r="X33" i="1" s="1"/>
  <c r="W85" i="1"/>
  <c r="W116" i="1"/>
  <c r="W144" i="1"/>
  <c r="W168" i="1"/>
  <c r="W174" i="1"/>
  <c r="W194" i="1"/>
  <c r="W211" i="1"/>
  <c r="W250" i="1"/>
  <c r="X249" i="1"/>
  <c r="X250" i="1" s="1"/>
  <c r="W258" i="1"/>
  <c r="X253" i="1"/>
  <c r="X257" i="1" s="1"/>
  <c r="W282" i="1"/>
  <c r="W316" i="1"/>
  <c r="W323" i="1"/>
  <c r="X322" i="1"/>
  <c r="X323" i="1" s="1"/>
  <c r="W337" i="1"/>
  <c r="X328" i="1"/>
  <c r="X336" i="1" s="1"/>
  <c r="W157" i="1"/>
  <c r="W162" i="1"/>
  <c r="W202" i="1"/>
  <c r="W217" i="1"/>
  <c r="W226" i="1"/>
  <c r="W247" i="1"/>
  <c r="W251" i="1"/>
  <c r="W257" i="1"/>
  <c r="W276" i="1"/>
  <c r="W287" i="1"/>
  <c r="X284" i="1"/>
  <c r="X287" i="1" s="1"/>
  <c r="W319" i="1"/>
  <c r="X318" i="1"/>
  <c r="X319" i="1" s="1"/>
  <c r="W320" i="1"/>
  <c r="W324" i="1"/>
  <c r="W336" i="1"/>
  <c r="X342" i="1"/>
  <c r="W373" i="1"/>
  <c r="W376" i="1"/>
  <c r="X375" i="1"/>
  <c r="X376" i="1" s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G527" i="1"/>
  <c r="P527" i="1"/>
  <c r="W52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17" i="1" l="1"/>
  <c r="W521" i="1"/>
  <c r="X522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<sst xmlns="http://schemas.openxmlformats.org/spreadsheetml/2006/main" count="2206" uniqueCount="726">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</sst>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1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0</v>
      </c>
      <c r="W195" s="351">
        <f>IFERROR(SUM(W177:W193),"0")</f>
        <v>0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600</v>
      </c>
      <c r="W331" s="350">
        <f t="shared" si="17"/>
        <v>600</v>
      </c>
      <c r="X331" s="36">
        <f>IFERROR(IF(W331=0,"",ROUNDUP(W331/H331,0)*0.02175),"")</f>
        <v>0.86999999999999988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106.66666666666667</v>
      </c>
      <c r="W336" s="351">
        <f>IFERROR(W328/H328,"0")+IFERROR(W329/H329,"0")+IFERROR(W330/H330,"0")+IFERROR(W331/H331,"0")+IFERROR(W332/H332,"0")+IFERROR(W333/H333,"0")+IFERROR(W334/H334,"0")+IFERROR(W335/H335,"0")</f>
        <v>107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2.3272499999999998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1600</v>
      </c>
      <c r="W337" s="351">
        <f>IFERROR(SUM(W328:W335),"0")</f>
        <v>1605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1000</v>
      </c>
      <c r="W339" s="350">
        <f>IFERROR(IF(V339="",0,CEILING((V339/$H339),1)*$H339),"")</f>
        <v>1005</v>
      </c>
      <c r="X339" s="36">
        <f>IFERROR(IF(W339=0,"",ROUNDUP(W339/H339,0)*0.02175),"")</f>
        <v>1.4572499999999999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66.666666666666671</v>
      </c>
      <c r="W342" s="351">
        <f>IFERROR(W339/H339,"0")+IFERROR(W340/H340,"0")+IFERROR(W341/H341,"0")</f>
        <v>67</v>
      </c>
      <c r="X342" s="351">
        <f>IFERROR(IF(X339="",0,X339),"0")+IFERROR(IF(X340="",0,X340),"0")+IFERROR(IF(X341="",0,X341),"0")</f>
        <v>1.4572499999999999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1000</v>
      </c>
      <c r="W343" s="351">
        <f>IFERROR(SUM(W339:W341),"0")</f>
        <v>1005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0</v>
      </c>
      <c r="W368" s="350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0</v>
      </c>
      <c r="W372" s="351">
        <f>IFERROR(W368/H368,"0")+IFERROR(W369/H369,"0")+IFERROR(W370/H370,"0")+IFERROR(W371/H371,"0")</f>
        <v>0</v>
      </c>
      <c r="X372" s="351">
        <f>IFERROR(IF(X368="",0,X368),"0")+IFERROR(IF(X369="",0,X369),"0")+IFERROR(IF(X370="",0,X370),"0")+IFERROR(IF(X371="",0,X371),"0")</f>
        <v>0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0</v>
      </c>
      <c r="W373" s="351">
        <f>IFERROR(SUM(W368:W371),"0")</f>
        <v>0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0</v>
      </c>
      <c r="W461" s="351">
        <f>IFERROR(SUM(W449:W459),"0")</f>
        <v>0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2600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2610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2683.2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2693.5200000000004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4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4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2783.2</v>
      </c>
      <c r="W520" s="351">
        <f>GrossWeightTotalR+PalletQtyTotalR*25</f>
        <v>2793.5200000000004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173.33333333333334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174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3.7844999999999995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2610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