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C40ADB-9ADA-4CEE-8F53-D9909D7CD0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X342" i="1" s="1"/>
  <c r="W339" i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X246" i="1" s="1"/>
  <c r="W232" i="1"/>
  <c r="N232" i="1"/>
  <c r="W231" i="1"/>
  <c r="X231" i="1" s="1"/>
  <c r="N231" i="1"/>
  <c r="X230" i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27" i="1" s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X201" i="1" s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F527" i="1" s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W119" i="1"/>
  <c r="W127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7" i="1" s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7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7" i="1" s="1"/>
  <c r="N56" i="1"/>
  <c r="V53" i="1"/>
  <c r="V52" i="1"/>
  <c r="W51" i="1"/>
  <c r="X51" i="1" s="1"/>
  <c r="N51" i="1"/>
  <c r="X50" i="1"/>
  <c r="X52" i="1" s="1"/>
  <c r="W50" i="1"/>
  <c r="C527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4" i="1" s="1"/>
  <c r="N26" i="1"/>
  <c r="V24" i="1"/>
  <c r="V517" i="1" s="1"/>
  <c r="V23" i="1"/>
  <c r="V521" i="1" s="1"/>
  <c r="W22" i="1"/>
  <c r="N22" i="1"/>
  <c r="H10" i="1"/>
  <c r="A9" i="1"/>
  <c r="F10" i="1" s="1"/>
  <c r="D7" i="1"/>
  <c r="O6" i="1"/>
  <c r="N2" i="1"/>
  <c r="X92" i="1" l="1"/>
  <c r="X126" i="1"/>
  <c r="X194" i="1"/>
  <c r="H9" i="1"/>
  <c r="A10" i="1"/>
  <c r="B527" i="1"/>
  <c r="W519" i="1"/>
  <c r="W518" i="1"/>
  <c r="W24" i="1"/>
  <c r="W33" i="1"/>
  <c r="W53" i="1"/>
  <c r="W61" i="1"/>
  <c r="W85" i="1"/>
  <c r="W93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3" i="1"/>
  <c r="X415" i="1" s="1"/>
  <c r="W415" i="1"/>
  <c r="W460" i="1"/>
  <c r="W466" i="1"/>
  <c r="W475" i="1"/>
  <c r="X468" i="1"/>
  <c r="X474" i="1" s="1"/>
  <c r="W474" i="1"/>
  <c r="G527" i="1"/>
  <c r="P527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21" i="1" l="1"/>
  <c r="W517" i="1"/>
  <c r="X522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<sst xmlns="http://schemas.openxmlformats.org/spreadsheetml/2006/main" count="2206" uniqueCount="726">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</sst>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0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108</v>
      </c>
      <c r="W50" s="350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10</v>
      </c>
      <c r="W52" s="351">
        <f>IFERROR(W50/H50,"0")+IFERROR(W51/H51,"0")</f>
        <v>10</v>
      </c>
      <c r="X52" s="351">
        <f>IFERROR(IF(X50="",0,X50),"0")+IFERROR(IF(X51="",0,X51),"0")</f>
        <v>0.21749999999999997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108</v>
      </c>
      <c r="W53" s="351">
        <f>IFERROR(SUM(W50:W51),"0")</f>
        <v>108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5</v>
      </c>
      <c r="W59" s="350">
        <f>IFERROR(IF(V59="",0,CEILING((V59/$H59),1)*$H59),"")</f>
        <v>8</v>
      </c>
      <c r="X59" s="36">
        <f>IFERROR(IF(W59=0,"",ROUNDUP(W59/H59,0)*0.00937),"")</f>
        <v>1.874E-2</v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1.25</v>
      </c>
      <c r="W60" s="351">
        <f>IFERROR(W56/H56,"0")+IFERROR(W57/H57,"0")+IFERROR(W58/H58,"0")+IFERROR(W59/H59,"0")</f>
        <v>2</v>
      </c>
      <c r="X60" s="351">
        <f>IFERROR(IF(X56="",0,X56),"0")+IFERROR(IF(X57="",0,X57),"0")+IFERROR(IF(X58="",0,X58),"0")+IFERROR(IF(X59="",0,X59),"0")</f>
        <v>1.874E-2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5</v>
      </c>
      <c r="W61" s="351">
        <f>IFERROR(SUM(W56:W59),"0")</f>
        <v>8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11</v>
      </c>
      <c r="W65" s="350">
        <f t="shared" si="2"/>
        <v>11.2</v>
      </c>
      <c r="X65" s="36">
        <f t="shared" si="3"/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30</v>
      </c>
      <c r="W67" s="350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57</v>
      </c>
      <c r="W68" s="350">
        <f t="shared" si="2"/>
        <v>64.800000000000011</v>
      </c>
      <c r="X68" s="36">
        <f t="shared" si="3"/>
        <v>0.1305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88</v>
      </c>
      <c r="W70" s="350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16.795634920634921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0.39149999999999996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186</v>
      </c>
      <c r="W86" s="351">
        <f>IFERROR(SUM(W64:W84),"0")</f>
        <v>199.2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19</v>
      </c>
      <c r="W88" s="350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1.7592592592592591</v>
      </c>
      <c r="W92" s="351">
        <f>IFERROR(W88/H88,"0")+IFERROR(W89/H89,"0")+IFERROR(W90/H90,"0")+IFERROR(W91/H91,"0")</f>
        <v>2</v>
      </c>
      <c r="X92" s="351">
        <f>IFERROR(IF(X88="",0,X88),"0")+IFERROR(IF(X89="",0,X89),"0")+IFERROR(IF(X90="",0,X90),"0")+IFERROR(IF(X91="",0,X91),"0")</f>
        <v>4.3499999999999997E-2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19</v>
      </c>
      <c r="W93" s="351">
        <f>IFERROR(SUM(W88:W91),"0")</f>
        <v>21.6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96</v>
      </c>
      <c r="W107" s="350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74</v>
      </c>
      <c r="W111" s="350">
        <f t="shared" si="6"/>
        <v>75.600000000000009</v>
      </c>
      <c r="X111" s="36">
        <f>IFERROR(IF(W111=0,"",ROUNDUP(W111/H111,0)*0.00753),"")</f>
        <v>0.21084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38.835978835978835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40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0.47184000000000004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170</v>
      </c>
      <c r="W117" s="351">
        <f>IFERROR(SUM(W106:W115),"0")</f>
        <v>176.40000000000003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78</v>
      </c>
      <c r="W131" s="350">
        <f>IFERROR(IF(V131="",0,CEILING((V131/$H131),1)*$H131),"")</f>
        <v>84</v>
      </c>
      <c r="X131" s="36">
        <f>IFERROR(IF(W131=0,"",ROUNDUP(W131/H131,0)*0.02175),"")</f>
        <v>0.21749999999999997</v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51</v>
      </c>
      <c r="W134" s="350">
        <f>IFERROR(IF(V134="",0,CEILING((V134/$H134),1)*$H134),"")</f>
        <v>51.300000000000004</v>
      </c>
      <c r="X134" s="36">
        <f>IFERROR(IF(W134=0,"",ROUNDUP(W134/H134,0)*0.00753),"")</f>
        <v>0.14307</v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28.174603174603174</v>
      </c>
      <c r="W135" s="351">
        <f>IFERROR(W130/H130,"0")+IFERROR(W131/H131,"0")+IFERROR(W132/H132,"0")+IFERROR(W133/H133,"0")+IFERROR(W134/H134,"0")</f>
        <v>29</v>
      </c>
      <c r="X135" s="351">
        <f>IFERROR(IF(X130="",0,X130),"0")+IFERROR(IF(X131="",0,X131),"0")+IFERROR(IF(X132="",0,X132),"0")+IFERROR(IF(X133="",0,X133),"0")+IFERROR(IF(X134="",0,X134),"0")</f>
        <v>0.36056999999999995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129</v>
      </c>
      <c r="W136" s="351">
        <f>IFERROR(SUM(W130:W134),"0")</f>
        <v>135.30000000000001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26</v>
      </c>
      <c r="W147" s="350">
        <f t="shared" ref="W147:W155" si="8">IFERROR(IF(V147="",0,CEILING((V147/$H147),1)*$H147),"")</f>
        <v>29.400000000000002</v>
      </c>
      <c r="X147" s="36">
        <f>IFERROR(IF(W147=0,"",ROUNDUP(W147/H147,0)*0.00753),"")</f>
        <v>5.271E-2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10</v>
      </c>
      <c r="W149" s="350">
        <f t="shared" si="8"/>
        <v>12.600000000000001</v>
      </c>
      <c r="X149" s="36">
        <f>IFERROR(IF(W149=0,"",ROUNDUP(W149/H149,0)*0.00753),"")</f>
        <v>2.2589999999999999E-2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20</v>
      </c>
      <c r="W150" s="350">
        <f t="shared" si="8"/>
        <v>21</v>
      </c>
      <c r="X150" s="36">
        <f>IFERROR(IF(W150=0,"",ROUNDUP(W150/H150,0)*0.00502),"")</f>
        <v>5.0200000000000002E-2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6</v>
      </c>
      <c r="W153" s="350">
        <f t="shared" si="8"/>
        <v>6.3000000000000007</v>
      </c>
      <c r="X153" s="36">
        <f>IFERROR(IF(W153=0,"",ROUNDUP(W153/H153,0)*0.00502),"")</f>
        <v>1.506E-2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20.952380952380953</v>
      </c>
      <c r="W156" s="351">
        <f>IFERROR(W147/H147,"0")+IFERROR(W148/H148,"0")+IFERROR(W149/H149,"0")+IFERROR(W150/H150,"0")+IFERROR(W151/H151,"0")+IFERROR(W152/H152,"0")+IFERROR(W153/H153,"0")+IFERROR(W154/H154,"0")+IFERROR(W155/H155,"0")</f>
        <v>23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0.14055999999999999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62</v>
      </c>
      <c r="W157" s="351">
        <f>IFERROR(SUM(W147:W155),"0")</f>
        <v>69.3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182</v>
      </c>
      <c r="W171" s="350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33.703703703703702</v>
      </c>
      <c r="W174" s="351">
        <f>IFERROR(W170/H170,"0")+IFERROR(W171/H171,"0")+IFERROR(W172/H172,"0")+IFERROR(W173/H173,"0")</f>
        <v>34</v>
      </c>
      <c r="X174" s="351">
        <f>IFERROR(IF(X170="",0,X170),"0")+IFERROR(IF(X171="",0,X171),"0")+IFERROR(IF(X172="",0,X172),"0")+IFERROR(IF(X173="",0,X173),"0")</f>
        <v>0.31857999999999997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182</v>
      </c>
      <c r="W175" s="351">
        <f>IFERROR(SUM(W170:W173),"0")</f>
        <v>183.60000000000002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10</v>
      </c>
      <c r="W181" s="350">
        <f t="shared" si="9"/>
        <v>15.6</v>
      </c>
      <c r="X181" s="36">
        <f>IFERROR(IF(W181=0,"",ROUNDUP(W181/H181,0)*0.02175),"")</f>
        <v>4.3499999999999997E-2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114</v>
      </c>
      <c r="W187" s="350">
        <f t="shared" si="9"/>
        <v>115.19999999999999</v>
      </c>
      <c r="X187" s="36">
        <f t="shared" ref="X187:X193" si="10">IFERROR(IF(W187=0,"",ROUNDUP(W187/H187,0)*0.00753),"")</f>
        <v>0.36143999999999998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137</v>
      </c>
      <c r="W189" s="350">
        <f t="shared" si="9"/>
        <v>139.19999999999999</v>
      </c>
      <c r="X189" s="36">
        <f t="shared" si="10"/>
        <v>0.43674000000000002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117</v>
      </c>
      <c r="W190" s="350">
        <f t="shared" si="9"/>
        <v>117.6</v>
      </c>
      <c r="X190" s="36">
        <f t="shared" si="10"/>
        <v>0.36897000000000002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118</v>
      </c>
      <c r="W192" s="350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178</v>
      </c>
      <c r="W193" s="350">
        <f t="shared" si="9"/>
        <v>180</v>
      </c>
      <c r="X193" s="36">
        <f t="shared" si="10"/>
        <v>0.56474999999999997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277.94871794871796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282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2.1518999999999999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674</v>
      </c>
      <c r="W195" s="351">
        <f>IFERROR(SUM(W177:W193),"0")</f>
        <v>687.6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44</v>
      </c>
      <c r="W199" s="350">
        <f>IFERROR(IF(V199="",0,CEILING((V199/$H199),1)*$H199),"")</f>
        <v>45.6</v>
      </c>
      <c r="X199" s="36">
        <f>IFERROR(IF(W199=0,"",ROUNDUP(W199/H199,0)*0.00753),"")</f>
        <v>0.14307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7</v>
      </c>
      <c r="W200" s="350">
        <f>IFERROR(IF(V200="",0,CEILING((V200/$H200),1)*$H200),"")</f>
        <v>7.1999999999999993</v>
      </c>
      <c r="X200" s="36">
        <f>IFERROR(IF(W200=0,"",ROUNDUP(W200/H200,0)*0.00753),"")</f>
        <v>2.2589999999999999E-2</v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21.250000000000004</v>
      </c>
      <c r="W201" s="351">
        <f>IFERROR(W197/H197,"0")+IFERROR(W198/H198,"0")+IFERROR(W199/H199,"0")+IFERROR(W200/H200,"0")</f>
        <v>22</v>
      </c>
      <c r="X201" s="351">
        <f>IFERROR(IF(X197="",0,X197),"0")+IFERROR(IF(X198="",0,X198),"0")+IFERROR(IF(X199="",0,X199),"0")+IFERROR(IF(X200="",0,X200),"0")</f>
        <v>0.16566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51</v>
      </c>
      <c r="W202" s="351">
        <f>IFERROR(SUM(W197:W200),"0")</f>
        <v>52.8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11</v>
      </c>
      <c r="W210" s="350">
        <f t="shared" si="11"/>
        <v>12</v>
      </c>
      <c r="X210" s="36">
        <f>IFERROR(IF(W210=0,"",ROUNDUP(W210/H210,0)*0.00937),"")</f>
        <v>2.811E-2</v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2.75</v>
      </c>
      <c r="W211" s="351">
        <f>IFERROR(W205/H205,"0")+IFERROR(W206/H206,"0")+IFERROR(W207/H207,"0")+IFERROR(W208/H208,"0")+IFERROR(W209/H209,"0")+IFERROR(W210/H210,"0")</f>
        <v>3</v>
      </c>
      <c r="X211" s="351">
        <f>IFERROR(IF(X205="",0,X205),"0")+IFERROR(IF(X206="",0,X206),"0")+IFERROR(IF(X207="",0,X207),"0")+IFERROR(IF(X208="",0,X208),"0")+IFERROR(IF(X209="",0,X209),"0")+IFERROR(IF(X210="",0,X210),"0")</f>
        <v>2.811E-2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11</v>
      </c>
      <c r="W212" s="351">
        <f>IFERROR(SUM(W205:W210),"0")</f>
        <v>12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98</v>
      </c>
      <c r="W273" s="350">
        <f>IFERROR(IF(V273="",0,CEILING((V273/$H273),1)*$H273),"")</f>
        <v>101.39999999999999</v>
      </c>
      <c r="X273" s="36">
        <f>IFERROR(IF(W273=0,"",ROUNDUP(W273/H273,0)*0.02175),"")</f>
        <v>0.28275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12.564102564102564</v>
      </c>
      <c r="W275" s="351">
        <f>IFERROR(W272/H272,"0")+IFERROR(W273/H273,"0")+IFERROR(W274/H274,"0")</f>
        <v>13</v>
      </c>
      <c r="X275" s="351">
        <f>IFERROR(IF(X272="",0,X272),"0")+IFERROR(IF(X273="",0,X273),"0")+IFERROR(IF(X274="",0,X274),"0")</f>
        <v>0.28275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98</v>
      </c>
      <c r="W276" s="351">
        <f>IFERROR(SUM(W272:W274),"0")</f>
        <v>101.39999999999999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16</v>
      </c>
      <c r="W308" s="350">
        <f>IFERROR(IF(V308="",0,CEILING((V308/$H308),1)*$H308),"")</f>
        <v>16.2</v>
      </c>
      <c r="X308" s="36">
        <f>IFERROR(IF(W308=0,"",ROUNDUP(W308/H308,0)*0.00753),"")</f>
        <v>6.7769999999999997E-2</v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8.8888888888888893</v>
      </c>
      <c r="W309" s="351">
        <f>IFERROR(W308/H308,"0")</f>
        <v>9</v>
      </c>
      <c r="X309" s="351">
        <f>IFERROR(IF(X308="",0,X308),"0")</f>
        <v>6.7769999999999997E-2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16</v>
      </c>
      <c r="W310" s="351">
        <f>IFERROR(SUM(W308:W308),"0")</f>
        <v>16.2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1112</v>
      </c>
      <c r="W329" s="350">
        <f t="shared" si="17"/>
        <v>1125</v>
      </c>
      <c r="X329" s="36">
        <f>IFERROR(IF(W329=0,"",ROUNDUP(W329/H329,0)*0.02175),"")</f>
        <v>1.6312499999999999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722</v>
      </c>
      <c r="W331" s="350">
        <f t="shared" si="17"/>
        <v>735</v>
      </c>
      <c r="X331" s="36">
        <f>IFERROR(IF(W331=0,"",ROUNDUP(W331/H331,0)*0.02175),"")</f>
        <v>1.06575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631</v>
      </c>
      <c r="W333" s="350">
        <f t="shared" si="17"/>
        <v>645</v>
      </c>
      <c r="X333" s="36">
        <f>IFERROR(IF(W333=0,"",ROUNDUP(W333/H333,0)*0.02175),"")</f>
        <v>0.93524999999999991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164.33333333333334</v>
      </c>
      <c r="W336" s="351">
        <f>IFERROR(W328/H328,"0")+IFERROR(W329/H329,"0")+IFERROR(W330/H330,"0")+IFERROR(W331/H331,"0")+IFERROR(W332/H332,"0")+IFERROR(W333/H333,"0")+IFERROR(W334/H334,"0")+IFERROR(W335/H335,"0")</f>
        <v>167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3.63225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2465</v>
      </c>
      <c r="W337" s="351">
        <f>IFERROR(SUM(W328:W335),"0")</f>
        <v>2505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963</v>
      </c>
      <c r="W339" s="350">
        <f>IFERROR(IF(V339="",0,CEILING((V339/$H339),1)*$H339),"")</f>
        <v>975</v>
      </c>
      <c r="X339" s="36">
        <f>IFERROR(IF(W339=0,"",ROUNDUP(W339/H339,0)*0.02175),"")</f>
        <v>1.4137499999999998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64.2</v>
      </c>
      <c r="W342" s="351">
        <f>IFERROR(W339/H339,"0")+IFERROR(W340/H340,"0")+IFERROR(W341/H341,"0")</f>
        <v>65</v>
      </c>
      <c r="X342" s="351">
        <f>IFERROR(IF(X339="",0,X339),"0")+IFERROR(IF(X340="",0,X340),"0")+IFERROR(IF(X341="",0,X341),"0")</f>
        <v>1.4137499999999998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963</v>
      </c>
      <c r="W343" s="351">
        <f>IFERROR(SUM(W339:W341),"0")</f>
        <v>975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11</v>
      </c>
      <c r="W346" s="350">
        <f>IFERROR(IF(V346="",0,CEILING((V346/$H346),1)*$H346),"")</f>
        <v>15.6</v>
      </c>
      <c r="X346" s="36">
        <f>IFERROR(IF(W346=0,"",ROUNDUP(W346/H346,0)*0.02175),"")</f>
        <v>4.3499999999999997E-2</v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1.4102564102564104</v>
      </c>
      <c r="W347" s="351">
        <f>IFERROR(W345/H345,"0")+IFERROR(W346/H346,"0")</f>
        <v>2</v>
      </c>
      <c r="X347" s="351">
        <f>IFERROR(IF(X345="",0,X345),"0")+IFERROR(IF(X346="",0,X346),"0")</f>
        <v>4.3499999999999997E-2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11</v>
      </c>
      <c r="W348" s="351">
        <f>IFERROR(SUM(W345:W346),"0")</f>
        <v>15.6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13</v>
      </c>
      <c r="W350" s="350">
        <f>IFERROR(IF(V350="",0,CEILING((V350/$H350),1)*$H350),"")</f>
        <v>15.6</v>
      </c>
      <c r="X350" s="36">
        <f>IFERROR(IF(W350=0,"",ROUNDUP(W350/H350,0)*0.02175),"")</f>
        <v>4.3499999999999997E-2</v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1.6666666666666667</v>
      </c>
      <c r="W351" s="351">
        <f>IFERROR(W350/H350,"0")</f>
        <v>2</v>
      </c>
      <c r="X351" s="351">
        <f>IFERROR(IF(X350="",0,X350),"0")</f>
        <v>4.3499999999999997E-2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13</v>
      </c>
      <c r="W352" s="351">
        <f>IFERROR(SUM(W350:W350),"0")</f>
        <v>15.6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504</v>
      </c>
      <c r="W368" s="350">
        <f>IFERROR(IF(V368="",0,CEILING((V368/$H368),1)*$H368),"")</f>
        <v>507</v>
      </c>
      <c r="X368" s="36">
        <f>IFERROR(IF(W368=0,"",ROUNDUP(W368/H368,0)*0.02175),"")</f>
        <v>1.4137499999999998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64.615384615384613</v>
      </c>
      <c r="W372" s="351">
        <f>IFERROR(W368/H368,"0")+IFERROR(W369/H369,"0")+IFERROR(W370/H370,"0")+IFERROR(W371/H371,"0")</f>
        <v>65</v>
      </c>
      <c r="X372" s="351">
        <f>IFERROR(IF(X368="",0,X368),"0")+IFERROR(IF(X369="",0,X369),"0")+IFERROR(IF(X370="",0,X370),"0")+IFERROR(IF(X371="",0,X371),"0")</f>
        <v>1.4137499999999998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504</v>
      </c>
      <c r="W373" s="351">
        <f>IFERROR(SUM(W368:W371),"0")</f>
        <v>507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18</v>
      </c>
      <c r="W386" s="350">
        <f t="shared" ref="W386:W398" si="18">IFERROR(IF(V386="",0,CEILING((V386/$H386),1)*$H386),"")</f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92</v>
      </c>
      <c r="W388" s="350">
        <f t="shared" si="18"/>
        <v>92.4</v>
      </c>
      <c r="X388" s="36">
        <f>IFERROR(IF(W388=0,"",ROUNDUP(W388/H388,0)*0.00753),"")</f>
        <v>0.16566</v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26.19047619047619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27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0.20330999999999999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110</v>
      </c>
      <c r="W400" s="351">
        <f>IFERROR(SUM(W386:W398),"0")</f>
        <v>113.4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53</v>
      </c>
      <c r="W424" s="350">
        <f t="shared" ref="W424:W430" si="20">IFERROR(IF(V424="",0,CEILING((V424/$H424),1)*$H424),"")</f>
        <v>54.6</v>
      </c>
      <c r="X424" s="36">
        <f>IFERROR(IF(W424=0,"",ROUNDUP(W424/H424,0)*0.00753),"")</f>
        <v>9.7890000000000005E-2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12.619047619047619</v>
      </c>
      <c r="W431" s="351">
        <f>IFERROR(W424/H424,"0")+IFERROR(W425/H425,"0")+IFERROR(W426/H426,"0")+IFERROR(W427/H427,"0")+IFERROR(W428/H428,"0")+IFERROR(W429/H429,"0")+IFERROR(W430/H430,"0")</f>
        <v>13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9.7890000000000005E-2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53</v>
      </c>
      <c r="W432" s="351">
        <f>IFERROR(SUM(W424:W430),"0")</f>
        <v>54.6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103</v>
      </c>
      <c r="W450" s="350">
        <f t="shared" si="21"/>
        <v>105.60000000000001</v>
      </c>
      <c r="X450" s="36">
        <f t="shared" si="22"/>
        <v>0.2392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17</v>
      </c>
      <c r="W451" s="350">
        <f t="shared" si="21"/>
        <v>21.12</v>
      </c>
      <c r="X451" s="36">
        <f t="shared" si="22"/>
        <v>4.7840000000000001E-2</v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142</v>
      </c>
      <c r="W453" s="350">
        <f t="shared" si="21"/>
        <v>142.56</v>
      </c>
      <c r="X453" s="36">
        <f t="shared" si="22"/>
        <v>0.32291999999999998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6</v>
      </c>
      <c r="W458" s="350">
        <f t="shared" si="21"/>
        <v>7.1999999999999993</v>
      </c>
      <c r="X458" s="36">
        <f>IFERROR(IF(W458=0,"",ROUNDUP(W458/H458,0)*0.00753),"")</f>
        <v>2.2589999999999999E-2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52.121212121212118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54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0.63255000000000006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268</v>
      </c>
      <c r="W461" s="351">
        <f>IFERROR(SUM(W449:W459),"0")</f>
        <v>276.48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241</v>
      </c>
      <c r="W463" s="350">
        <f>IFERROR(IF(V463="",0,CEILING((V463/$H463),1)*$H463),"")</f>
        <v>242.88000000000002</v>
      </c>
      <c r="X463" s="36">
        <f>IFERROR(IF(W463=0,"",ROUNDUP(W463/H463,0)*0.01196),"")</f>
        <v>0.55015999999999998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45.643939393939391</v>
      </c>
      <c r="W465" s="351">
        <f>IFERROR(W463/H463,"0")+IFERROR(W464/H464,"0")</f>
        <v>46</v>
      </c>
      <c r="X465" s="351">
        <f>IFERROR(IF(X463="",0,X463),"0")+IFERROR(IF(X464="",0,X464),"0")</f>
        <v>0.55015999999999998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241</v>
      </c>
      <c r="W466" s="351">
        <f>IFERROR(SUM(W463:W464),"0")</f>
        <v>242.88000000000002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180</v>
      </c>
      <c r="W468" s="350">
        <f t="shared" ref="W468:W473" si="23">IFERROR(IF(V468="",0,CEILING((V468/$H468),1)*$H468),"")</f>
        <v>184.8</v>
      </c>
      <c r="X468" s="36">
        <f>IFERROR(IF(W468=0,"",ROUNDUP(W468/H468,0)*0.01196),"")</f>
        <v>0.41860000000000003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68</v>
      </c>
      <c r="W469" s="350">
        <f t="shared" si="23"/>
        <v>68.64</v>
      </c>
      <c r="X469" s="36">
        <f>IFERROR(IF(W469=0,"",ROUNDUP(W469/H469,0)*0.01196),"")</f>
        <v>0.15548000000000001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161</v>
      </c>
      <c r="W470" s="350">
        <f t="shared" si="23"/>
        <v>163.68</v>
      </c>
      <c r="X470" s="36">
        <f>IFERROR(IF(W470=0,"",ROUNDUP(W470/H470,0)*0.01196),"")</f>
        <v>0.37075999999999998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77.462121212121218</v>
      </c>
      <c r="W474" s="351">
        <f>IFERROR(W468/H468,"0")+IFERROR(W469/H469,"0")+IFERROR(W470/H470,"0")+IFERROR(W471/H471,"0")+IFERROR(W472/H472,"0")+IFERROR(W473/H473,"0")</f>
        <v>79</v>
      </c>
      <c r="X474" s="351">
        <f>IFERROR(IF(X468="",0,X468),"0")+IFERROR(IF(X469="",0,X469),"0")+IFERROR(IF(X470="",0,X470),"0")+IFERROR(IF(X471="",0,X471),"0")+IFERROR(IF(X472="",0,X472),"0")+IFERROR(IF(X473="",0,X473),"0")</f>
        <v>0.94484000000000001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409</v>
      </c>
      <c r="W475" s="351">
        <f>IFERROR(SUM(W468:W473),"0")</f>
        <v>417.12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6748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6894.08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7109.4028649868651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7263.5579999999991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12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7409.4028649868651</v>
      </c>
      <c r="W520" s="351">
        <f>GrossWeightTotalR+PalletQtyTotalR*25</f>
        <v>7563.5579999999991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985.13570781070791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1007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13.634479999999998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108</v>
      </c>
      <c r="D527" s="46">
        <f>IFERROR(W56*1,"0")+IFERROR(W57*1,"0")+IFERROR(W58*1,"0")+IFERROR(W59*1,"0")</f>
        <v>8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397.20000000000005</v>
      </c>
      <c r="F527" s="46">
        <f>IFERROR(W130*1,"0")+IFERROR(W131*1,"0")+IFERROR(W132*1,"0")+IFERROR(W133*1,"0")+IFERROR(W134*1,"0")</f>
        <v>135.30000000000001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69.3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924</v>
      </c>
      <c r="J527" s="46">
        <f>IFERROR(W205*1,"0")+IFERROR(W206*1,"0")+IFERROR(W207*1,"0")+IFERROR(W208*1,"0")+IFERROR(W209*1,"0")+IFERROR(W210*1,"0")+IFERROR(W214*1,"0")+IFERROR(W215*1,"0")</f>
        <v>12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101.39999999999999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16.2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3511.2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507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113.4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54.6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936.48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