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A86EDE79-7953-4D31-9BF8-2DC8539921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4" i="1" l="1"/>
  <c r="AD74" i="1" s="1"/>
  <c r="AC73" i="1"/>
  <c r="AD73" i="1" s="1"/>
  <c r="AC72" i="1"/>
  <c r="AD72" i="1" s="1"/>
  <c r="AC69" i="1"/>
  <c r="AD69" i="1" s="1"/>
  <c r="AC68" i="1"/>
  <c r="AD68" i="1" s="1"/>
  <c r="AC67" i="1"/>
  <c r="AD67" i="1" s="1"/>
  <c r="AC61" i="1"/>
  <c r="AD61" i="1" s="1"/>
  <c r="AC58" i="1"/>
  <c r="AD58" i="1" s="1"/>
  <c r="AC51" i="1"/>
  <c r="AD51" i="1" s="1"/>
  <c r="AC50" i="1"/>
  <c r="AD50" i="1" s="1"/>
  <c r="AC49" i="1"/>
  <c r="AD49" i="1" s="1"/>
  <c r="AC48" i="1"/>
  <c r="AD48" i="1" s="1"/>
  <c r="AC41" i="1"/>
  <c r="AD41" i="1" s="1"/>
  <c r="AC37" i="1"/>
  <c r="AD37" i="1" s="1"/>
  <c r="AC30" i="1"/>
  <c r="AD30" i="1" s="1"/>
  <c r="AC28" i="1"/>
  <c r="AD28" i="1" s="1"/>
  <c r="AC25" i="1"/>
  <c r="AD25" i="1" s="1"/>
  <c r="AC24" i="1"/>
  <c r="AD24" i="1" s="1"/>
  <c r="AC23" i="1"/>
  <c r="AD23" i="1" s="1"/>
  <c r="AC15" i="1"/>
  <c r="AD15" i="1" s="1"/>
  <c r="AC10" i="1"/>
  <c r="AD10" i="1" s="1"/>
  <c r="AD8" i="1"/>
  <c r="AC8" i="1"/>
  <c r="AA74" i="1" l="1"/>
  <c r="AA73" i="1"/>
  <c r="AA72" i="1"/>
  <c r="O70" i="1" l="1"/>
  <c r="O69" i="1"/>
  <c r="S69" i="1" s="1"/>
  <c r="O68" i="1"/>
  <c r="S68" i="1" s="1"/>
  <c r="O67" i="1"/>
  <c r="T67" i="1" s="1"/>
  <c r="O61" i="1"/>
  <c r="S61" i="1" s="1"/>
  <c r="O59" i="1"/>
  <c r="O58" i="1"/>
  <c r="S58" i="1" s="1"/>
  <c r="O53" i="1"/>
  <c r="O52" i="1"/>
  <c r="O51" i="1"/>
  <c r="S51" i="1" s="1"/>
  <c r="O50" i="1"/>
  <c r="S50" i="1" s="1"/>
  <c r="O49" i="1"/>
  <c r="T49" i="1" s="1"/>
  <c r="O48" i="1"/>
  <c r="S48" i="1" s="1"/>
  <c r="O47" i="1"/>
  <c r="O46" i="1"/>
  <c r="O45" i="1"/>
  <c r="O44" i="1"/>
  <c r="O41" i="1"/>
  <c r="S41" i="1" s="1"/>
  <c r="O37" i="1"/>
  <c r="S37" i="1" s="1"/>
  <c r="O31" i="1"/>
  <c r="O30" i="1"/>
  <c r="S30" i="1" s="1"/>
  <c r="O28" i="1"/>
  <c r="S28" i="1" s="1"/>
  <c r="O25" i="1"/>
  <c r="S25" i="1" s="1"/>
  <c r="O24" i="1"/>
  <c r="T24" i="1" s="1"/>
  <c r="O23" i="1"/>
  <c r="S23" i="1" s="1"/>
  <c r="O15" i="1"/>
  <c r="S15" i="1" s="1"/>
  <c r="O13" i="1"/>
  <c r="O10" i="1"/>
  <c r="T10" i="1" s="1"/>
  <c r="O8" i="1"/>
  <c r="S8" i="1" s="1"/>
  <c r="T31" i="1" l="1"/>
  <c r="P31" i="1"/>
  <c r="AC31" i="1" s="1"/>
  <c r="AD31" i="1" s="1"/>
  <c r="T45" i="1"/>
  <c r="P45" i="1"/>
  <c r="AC45" i="1" s="1"/>
  <c r="AD45" i="1" s="1"/>
  <c r="S47" i="1"/>
  <c r="P47" i="1"/>
  <c r="AC47" i="1" s="1"/>
  <c r="AD47" i="1" s="1"/>
  <c r="T53" i="1"/>
  <c r="P53" i="1"/>
  <c r="AC53" i="1" s="1"/>
  <c r="AD53" i="1" s="1"/>
  <c r="S59" i="1"/>
  <c r="P59" i="1"/>
  <c r="AC59" i="1" s="1"/>
  <c r="AD59" i="1" s="1"/>
  <c r="S13" i="1"/>
  <c r="P13" i="1"/>
  <c r="AC13" i="1" s="1"/>
  <c r="AD13" i="1" s="1"/>
  <c r="S44" i="1"/>
  <c r="P44" i="1"/>
  <c r="AC44" i="1" s="1"/>
  <c r="AD44" i="1" s="1"/>
  <c r="S46" i="1"/>
  <c r="P46" i="1"/>
  <c r="AC46" i="1" s="1"/>
  <c r="AD46" i="1" s="1"/>
  <c r="S52" i="1"/>
  <c r="P52" i="1"/>
  <c r="AC52" i="1" s="1"/>
  <c r="AD52" i="1" s="1"/>
  <c r="S70" i="1"/>
  <c r="P70" i="1"/>
  <c r="AC70" i="1" s="1"/>
  <c r="AD70" i="1" s="1"/>
  <c r="T28" i="1"/>
  <c r="T59" i="1"/>
  <c r="S24" i="1"/>
  <c r="S45" i="1"/>
  <c r="S53" i="1"/>
  <c r="T47" i="1"/>
  <c r="S10" i="1"/>
  <c r="S31" i="1"/>
  <c r="S49" i="1"/>
  <c r="S67" i="1"/>
  <c r="T15" i="1"/>
  <c r="T41" i="1"/>
  <c r="T51" i="1"/>
  <c r="T69" i="1"/>
  <c r="T8" i="1"/>
  <c r="T23" i="1"/>
  <c r="T30" i="1"/>
  <c r="T44" i="1"/>
  <c r="T48" i="1"/>
  <c r="T52" i="1"/>
  <c r="T61" i="1"/>
  <c r="T70" i="1"/>
  <c r="T13" i="1"/>
  <c r="T25" i="1"/>
  <c r="T37" i="1"/>
  <c r="T46" i="1"/>
  <c r="T50" i="1"/>
  <c r="T58" i="1"/>
  <c r="T68" i="1"/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6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A5" i="1"/>
</calcChain>
</file>

<file path=xl/sharedStrings.xml><?xml version="1.0" encoding="utf-8"?>
<sst xmlns="http://schemas.openxmlformats.org/spreadsheetml/2006/main" count="290" uniqueCount="111">
  <si>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</si>
  <si>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</si>
  <si>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</si>
  <si>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</si>
  <si>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</si>
  <si>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</si>
  <si>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</si>
  <si>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</si>
  <si>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</si>
  <si>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</si>
  <si>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</si>
  <si>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</si>
  <si>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</si>
  <si>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</si>
  <si>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</si>
  <si>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</si>
  <si>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</si>
  <si>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</si>
  <si>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</si>
  <si>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</si>
  <si>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</si>
  <si>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</si>
  <si>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</si>
  <si>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</si>
  <si>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</si>
  <si>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</si>
  <si>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08,04,</t>
  </si>
  <si>
    <t>11,04,</t>
  </si>
  <si>
    <t>04,04,</t>
  </si>
  <si>
    <t>28,03,</t>
  </si>
  <si>
    <t>21,03,</t>
  </si>
  <si>
    <t>14,03,</t>
  </si>
  <si>
    <t>07,03,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</si>
  <si>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</si>
  <si>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</si>
  <si>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</si>
  <si>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</si>
  <si>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</si>
  <si>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</si>
  <si>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</si>
  <si>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</si>
  <si>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</si>
  <si>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</si>
  <si>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</si>
  <si>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</si>
  <si>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</si>
  <si>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</si>
  <si>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</si>
  <si>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</si>
  <si>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</si>
  <si>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</si>
  <si>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</si>
  <si>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</si>
  <si>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</si>
  <si>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</si>
  <si>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</si>
  <si>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</si>
  <si>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</si>
  <si>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</si>
  <si>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</si>
  <si>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</si>
  <si>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</si>
  <si>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</si>
  <si>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</si>
  <si>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</si>
  <si>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</si>
  <si>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</si>
  <si>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</si>
  <si>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</si>
  <si>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</si>
  <si>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</si>
  <si>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</si>
  <si>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</si>
  <si>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</si>
  <si>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</si>
  <si>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</si>
  <si>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</si>
  <si>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</si>
  <si>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</si>
  <si>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</si>
  <si>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</si>
  <si>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</si>
  <si>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</si>
  <si>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</si>
  <si>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</si>
  <si>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</si>
  <si>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</si>
  <si>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</si>
  <si>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</si>
  <si>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</si>
  <si>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</si>
  <si>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</si>
  <si>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</si>
  <si>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</si>
  <si>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</si>
  <si>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</si>
  <si>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</si>
  <si>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</si>
  <si>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</si>
  <si>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</si>
  <si>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</si>
  <si>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</si>
  <si>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</si>
  <si>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</si>
  <si>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 в матрице</t>
  </si>
  <si>
    <t>ротация на новинки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</si>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</sst>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7" sqref="AF7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7109375" style="8" customWidth="1"/>
    <col min="8" max="8" width="5.7109375" customWidth="1"/>
    <col min="9" max="9" width="9.85546875" customWidth="1"/>
    <col min="10" max="11" width="6.85546875" customWidth="1"/>
    <col min="12" max="13" width="1.140625" customWidth="1"/>
    <col min="14" max="17" width="6.85546875" customWidth="1"/>
    <col min="18" max="18" width="22" customWidth="1"/>
    <col min="19" max="20" width="5.140625" customWidth="1"/>
    <col min="21" max="25" width="6" customWidth="1"/>
    <col min="26" max="26" width="24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13234.000000000002</v>
      </c>
      <c r="F5" s="4">
        <f>SUM(F6:F500)</f>
        <v>25866.1</v>
      </c>
      <c r="G5" s="6"/>
      <c r="H5" s="1"/>
      <c r="I5" s="1"/>
      <c r="J5" s="4">
        <f t="shared" ref="J5:Q5" si="0">SUM(J6:J500)</f>
        <v>13142.2</v>
      </c>
      <c r="K5" s="4">
        <f t="shared" si="0"/>
        <v>91.799999999999983</v>
      </c>
      <c r="L5" s="4">
        <f t="shared" si="0"/>
        <v>0</v>
      </c>
      <c r="M5" s="4">
        <f t="shared" si="0"/>
        <v>0</v>
      </c>
      <c r="N5" s="4">
        <f t="shared" si="0"/>
        <v>9162.2999999999993</v>
      </c>
      <c r="O5" s="4">
        <f t="shared" si="0"/>
        <v>2646.8</v>
      </c>
      <c r="P5" s="4">
        <f t="shared" si="0"/>
        <v>10340.9</v>
      </c>
      <c r="Q5" s="4">
        <f t="shared" si="0"/>
        <v>0</v>
      </c>
      <c r="R5" s="1"/>
      <c r="S5" s="1"/>
      <c r="T5" s="1"/>
      <c r="U5" s="4">
        <f t="shared" ref="U5:Y5" si="1">SUM(U6:U500)</f>
        <v>2498.52</v>
      </c>
      <c r="V5" s="4">
        <f t="shared" si="1"/>
        <v>3314.1600000000008</v>
      </c>
      <c r="W5" s="4">
        <f t="shared" si="1"/>
        <v>3799.14</v>
      </c>
      <c r="X5" s="4">
        <f t="shared" si="1"/>
        <v>3918.16</v>
      </c>
      <c r="Y5" s="4">
        <f t="shared" si="1"/>
        <v>3198.7999999999997</v>
      </c>
      <c r="Z5" s="1"/>
      <c r="AA5" s="4">
        <f>SUM(AA6:AA500)</f>
        <v>8814.9939999999988</v>
      </c>
      <c r="AB5" s="6"/>
      <c r="AC5" s="12">
        <f>SUM(AC6:AC500)</f>
        <v>1714</v>
      </c>
      <c r="AD5" s="4">
        <f>SUM(AD6:AD500)</f>
        <v>8812.2400000000016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33</v>
      </c>
      <c r="B6" s="14" t="s">
        <v>34</v>
      </c>
      <c r="C6" s="14"/>
      <c r="D6" s="14"/>
      <c r="E6" s="14"/>
      <c r="F6" s="14"/>
      <c r="G6" s="15">
        <v>0</v>
      </c>
      <c r="H6" s="14" t="e">
        <v>#N/A</v>
      </c>
      <c r="I6" s="14" t="s">
        <v>35</v>
      </c>
      <c r="J6" s="14"/>
      <c r="K6" s="14">
        <f t="shared" ref="K6:K37" si="2">E6-J6</f>
        <v>0</v>
      </c>
      <c r="L6" s="14"/>
      <c r="M6" s="14"/>
      <c r="N6" s="14"/>
      <c r="O6" s="14"/>
      <c r="P6" s="16"/>
      <c r="Q6" s="16"/>
      <c r="R6" s="14"/>
      <c r="S6" s="14"/>
      <c r="T6" s="14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36</v>
      </c>
      <c r="AA6" s="14">
        <f t="shared" ref="AA6:AA37" si="3">P6*G6</f>
        <v>0</v>
      </c>
      <c r="AB6" s="15">
        <v>0</v>
      </c>
      <c r="AC6" s="17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37</v>
      </c>
      <c r="B7" s="14" t="s">
        <v>34</v>
      </c>
      <c r="C7" s="14"/>
      <c r="D7" s="14"/>
      <c r="E7" s="14"/>
      <c r="F7" s="14"/>
      <c r="G7" s="15">
        <v>0</v>
      </c>
      <c r="H7" s="14" t="e">
        <v>#N/A</v>
      </c>
      <c r="I7" s="14" t="s">
        <v>35</v>
      </c>
      <c r="J7" s="14"/>
      <c r="K7" s="14">
        <f t="shared" si="2"/>
        <v>0</v>
      </c>
      <c r="L7" s="14"/>
      <c r="M7" s="14"/>
      <c r="N7" s="14"/>
      <c r="O7" s="14"/>
      <c r="P7" s="16"/>
      <c r="Q7" s="16"/>
      <c r="R7" s="14"/>
      <c r="S7" s="14"/>
      <c r="T7" s="14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36</v>
      </c>
      <c r="AA7" s="14">
        <f t="shared" si="3"/>
        <v>0</v>
      </c>
      <c r="AB7" s="15">
        <v>0</v>
      </c>
      <c r="AC7" s="17"/>
      <c r="AD7" s="1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1641</v>
      </c>
      <c r="D8" s="1">
        <v>701</v>
      </c>
      <c r="E8" s="1">
        <v>544</v>
      </c>
      <c r="F8" s="1">
        <v>1693</v>
      </c>
      <c r="G8" s="6">
        <v>0.3</v>
      </c>
      <c r="H8" s="1">
        <v>180</v>
      </c>
      <c r="I8" s="1" t="s">
        <v>35</v>
      </c>
      <c r="J8" s="1">
        <v>537</v>
      </c>
      <c r="K8" s="1">
        <f t="shared" si="2"/>
        <v>7</v>
      </c>
      <c r="L8" s="1"/>
      <c r="M8" s="1"/>
      <c r="N8" s="1">
        <v>516</v>
      </c>
      <c r="O8" s="1">
        <f>E8/5</f>
        <v>108.8</v>
      </c>
      <c r="P8" s="5"/>
      <c r="Q8" s="5"/>
      <c r="R8" s="1"/>
      <c r="S8" s="1">
        <f>(F8+N8+P8)/O8</f>
        <v>20.303308823529413</v>
      </c>
      <c r="T8" s="1">
        <f>(F8+N8)/O8</f>
        <v>20.303308823529413</v>
      </c>
      <c r="U8" s="1">
        <v>152.4</v>
      </c>
      <c r="V8" s="1">
        <v>194</v>
      </c>
      <c r="W8" s="1">
        <v>234.2</v>
      </c>
      <c r="X8" s="1">
        <v>284</v>
      </c>
      <c r="Y8" s="1">
        <v>204</v>
      </c>
      <c r="Z8" s="1"/>
      <c r="AA8" s="1">
        <f t="shared" si="3"/>
        <v>0</v>
      </c>
      <c r="AB8" s="6">
        <v>12</v>
      </c>
      <c r="AC8" s="10">
        <f>MROUND(P8,AB8)/AB8</f>
        <v>0</v>
      </c>
      <c r="AD8" s="1">
        <f>AC8*AB8*G8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39</v>
      </c>
      <c r="B9" s="14" t="s">
        <v>34</v>
      </c>
      <c r="C9" s="14"/>
      <c r="D9" s="14"/>
      <c r="E9" s="14"/>
      <c r="F9" s="14"/>
      <c r="G9" s="15">
        <v>0</v>
      </c>
      <c r="H9" s="14" t="e">
        <v>#N/A</v>
      </c>
      <c r="I9" s="14" t="s">
        <v>35</v>
      </c>
      <c r="J9" s="14"/>
      <c r="K9" s="14">
        <f t="shared" si="2"/>
        <v>0</v>
      </c>
      <c r="L9" s="14"/>
      <c r="M9" s="14"/>
      <c r="N9" s="14"/>
      <c r="O9" s="14"/>
      <c r="P9" s="16"/>
      <c r="Q9" s="16"/>
      <c r="R9" s="14"/>
      <c r="S9" s="14"/>
      <c r="T9" s="14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 t="s">
        <v>36</v>
      </c>
      <c r="AA9" s="14">
        <f t="shared" si="3"/>
        <v>0</v>
      </c>
      <c r="AB9" s="15">
        <v>0</v>
      </c>
      <c r="AC9" s="17"/>
      <c r="AD9" s="1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1460</v>
      </c>
      <c r="D10" s="1">
        <v>1237</v>
      </c>
      <c r="E10" s="1">
        <v>776</v>
      </c>
      <c r="F10" s="1">
        <v>1755</v>
      </c>
      <c r="G10" s="6">
        <v>0.3</v>
      </c>
      <c r="H10" s="1">
        <v>180</v>
      </c>
      <c r="I10" s="1" t="s">
        <v>35</v>
      </c>
      <c r="J10" s="1">
        <v>766</v>
      </c>
      <c r="K10" s="1">
        <f t="shared" si="2"/>
        <v>10</v>
      </c>
      <c r="L10" s="1"/>
      <c r="M10" s="1"/>
      <c r="N10" s="1">
        <v>1008</v>
      </c>
      <c r="O10" s="1">
        <f>E10/5</f>
        <v>155.19999999999999</v>
      </c>
      <c r="P10" s="5"/>
      <c r="Q10" s="5"/>
      <c r="R10" s="1"/>
      <c r="S10" s="1">
        <f>(F10+N10+P10)/O10</f>
        <v>17.802835051546392</v>
      </c>
      <c r="T10" s="1">
        <f>(F10+N10)/O10</f>
        <v>17.802835051546392</v>
      </c>
      <c r="U10" s="1">
        <v>197.4</v>
      </c>
      <c r="V10" s="1">
        <v>229</v>
      </c>
      <c r="W10" s="1">
        <v>245</v>
      </c>
      <c r="X10" s="1">
        <v>234.8</v>
      </c>
      <c r="Y10" s="1">
        <v>219.6</v>
      </c>
      <c r="Z10" s="1"/>
      <c r="AA10" s="1">
        <f t="shared" si="3"/>
        <v>0</v>
      </c>
      <c r="AB10" s="6">
        <v>12</v>
      </c>
      <c r="AC10" s="10">
        <f>MROUND(P10,AB10)/AB10</f>
        <v>0</v>
      </c>
      <c r="AD10" s="1">
        <f>AC10*AB10*G10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34</v>
      </c>
      <c r="C11" s="14"/>
      <c r="D11" s="14"/>
      <c r="E11" s="14"/>
      <c r="F11" s="14"/>
      <c r="G11" s="15">
        <v>0</v>
      </c>
      <c r="H11" s="14" t="e">
        <v>#N/A</v>
      </c>
      <c r="I11" s="14" t="s">
        <v>35</v>
      </c>
      <c r="J11" s="14"/>
      <c r="K11" s="14">
        <f t="shared" si="2"/>
        <v>0</v>
      </c>
      <c r="L11" s="14"/>
      <c r="M11" s="14"/>
      <c r="N11" s="14"/>
      <c r="O11" s="14"/>
      <c r="P11" s="16"/>
      <c r="Q11" s="16"/>
      <c r="R11" s="14"/>
      <c r="S11" s="14"/>
      <c r="T11" s="14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36</v>
      </c>
      <c r="AA11" s="14">
        <f t="shared" si="3"/>
        <v>0</v>
      </c>
      <c r="AB11" s="15">
        <v>0</v>
      </c>
      <c r="AC11" s="17"/>
      <c r="AD11" s="1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42</v>
      </c>
      <c r="B12" s="14" t="s">
        <v>34</v>
      </c>
      <c r="C12" s="14"/>
      <c r="D12" s="14"/>
      <c r="E12" s="14"/>
      <c r="F12" s="14"/>
      <c r="G12" s="15">
        <v>0</v>
      </c>
      <c r="H12" s="14" t="e">
        <v>#N/A</v>
      </c>
      <c r="I12" s="14" t="s">
        <v>35</v>
      </c>
      <c r="J12" s="14"/>
      <c r="K12" s="14">
        <f t="shared" si="2"/>
        <v>0</v>
      </c>
      <c r="L12" s="14"/>
      <c r="M12" s="14"/>
      <c r="N12" s="14"/>
      <c r="O12" s="14"/>
      <c r="P12" s="16"/>
      <c r="Q12" s="16"/>
      <c r="R12" s="14"/>
      <c r="S12" s="14"/>
      <c r="T12" s="14"/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 t="s">
        <v>36</v>
      </c>
      <c r="AA12" s="14">
        <f t="shared" si="3"/>
        <v>0</v>
      </c>
      <c r="AB12" s="15">
        <v>0</v>
      </c>
      <c r="AC12" s="17"/>
      <c r="AD12" s="1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649</v>
      </c>
      <c r="D13" s="1">
        <v>198</v>
      </c>
      <c r="E13" s="1">
        <v>236.5</v>
      </c>
      <c r="F13" s="1">
        <v>561</v>
      </c>
      <c r="G13" s="6">
        <v>1</v>
      </c>
      <c r="H13" s="1">
        <v>180</v>
      </c>
      <c r="I13" s="1" t="s">
        <v>35</v>
      </c>
      <c r="J13" s="1">
        <v>235</v>
      </c>
      <c r="K13" s="1">
        <f t="shared" si="2"/>
        <v>1.5</v>
      </c>
      <c r="L13" s="1"/>
      <c r="M13" s="1"/>
      <c r="N13" s="1">
        <v>0</v>
      </c>
      <c r="O13" s="1">
        <f>E13/5</f>
        <v>47.3</v>
      </c>
      <c r="P13" s="5">
        <f>17*O13-N13-F13</f>
        <v>243.09999999999991</v>
      </c>
      <c r="Q13" s="5"/>
      <c r="R13" s="1"/>
      <c r="S13" s="1">
        <f>(F13+N13+P13)/O13</f>
        <v>17</v>
      </c>
      <c r="T13" s="1">
        <f>(F13+N13)/O13</f>
        <v>11.860465116279071</v>
      </c>
      <c r="U13" s="1">
        <v>25.3</v>
      </c>
      <c r="V13" s="1">
        <v>36.299999999999997</v>
      </c>
      <c r="W13" s="1">
        <v>65</v>
      </c>
      <c r="X13" s="1">
        <v>35.200000000000003</v>
      </c>
      <c r="Y13" s="1">
        <v>58.3</v>
      </c>
      <c r="Z13" s="1"/>
      <c r="AA13" s="1">
        <f t="shared" si="3"/>
        <v>243.09999999999991</v>
      </c>
      <c r="AB13" s="6">
        <v>5.5</v>
      </c>
      <c r="AC13" s="10">
        <f>MROUND(P13,AB13)/AB13</f>
        <v>44</v>
      </c>
      <c r="AD13" s="1">
        <f>AC13*AB13*G13</f>
        <v>242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45</v>
      </c>
      <c r="B14" s="14" t="s">
        <v>44</v>
      </c>
      <c r="C14" s="14"/>
      <c r="D14" s="14"/>
      <c r="E14" s="14"/>
      <c r="F14" s="14"/>
      <c r="G14" s="15">
        <v>0</v>
      </c>
      <c r="H14" s="14" t="e">
        <v>#N/A</v>
      </c>
      <c r="I14" s="14" t="s">
        <v>35</v>
      </c>
      <c r="J14" s="14"/>
      <c r="K14" s="14">
        <f t="shared" si="2"/>
        <v>0</v>
      </c>
      <c r="L14" s="14"/>
      <c r="M14" s="14"/>
      <c r="N14" s="14"/>
      <c r="O14" s="14"/>
      <c r="P14" s="16"/>
      <c r="Q14" s="16"/>
      <c r="R14" s="14"/>
      <c r="S14" s="14"/>
      <c r="T14" s="14"/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36</v>
      </c>
      <c r="AA14" s="14">
        <f t="shared" si="3"/>
        <v>0</v>
      </c>
      <c r="AB14" s="15">
        <v>0</v>
      </c>
      <c r="AC14" s="17"/>
      <c r="AD14" s="1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10.8</v>
      </c>
      <c r="D15" s="1">
        <v>70.599999999999994</v>
      </c>
      <c r="E15" s="1">
        <v>11.1</v>
      </c>
      <c r="F15" s="1">
        <v>66.599999999999994</v>
      </c>
      <c r="G15" s="6">
        <v>1</v>
      </c>
      <c r="H15" s="1">
        <v>180</v>
      </c>
      <c r="I15" s="1" t="s">
        <v>35</v>
      </c>
      <c r="J15" s="1">
        <v>9.6999999999999993</v>
      </c>
      <c r="K15" s="1">
        <f t="shared" si="2"/>
        <v>1.4000000000000004</v>
      </c>
      <c r="L15" s="1"/>
      <c r="M15" s="1"/>
      <c r="N15" s="1">
        <v>0</v>
      </c>
      <c r="O15" s="1">
        <f>E15/5</f>
        <v>2.2199999999999998</v>
      </c>
      <c r="P15" s="5"/>
      <c r="Q15" s="5"/>
      <c r="R15" s="1"/>
      <c r="S15" s="1">
        <f>(F15+N15+P15)/O15</f>
        <v>30</v>
      </c>
      <c r="T15" s="1">
        <f>(F15+N15)/O15</f>
        <v>30</v>
      </c>
      <c r="U15" s="1">
        <v>3.08</v>
      </c>
      <c r="V15" s="1">
        <v>5.92</v>
      </c>
      <c r="W15" s="1">
        <v>3.7</v>
      </c>
      <c r="X15" s="1">
        <v>3.7</v>
      </c>
      <c r="Y15" s="1">
        <v>2.96</v>
      </c>
      <c r="Z15" s="1"/>
      <c r="AA15" s="1">
        <f t="shared" si="3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47</v>
      </c>
      <c r="B16" s="14" t="s">
        <v>44</v>
      </c>
      <c r="C16" s="14"/>
      <c r="D16" s="14"/>
      <c r="E16" s="14"/>
      <c r="F16" s="14"/>
      <c r="G16" s="15">
        <v>0</v>
      </c>
      <c r="H16" s="14" t="e">
        <v>#N/A</v>
      </c>
      <c r="I16" s="14" t="s">
        <v>35</v>
      </c>
      <c r="J16" s="14"/>
      <c r="K16" s="14">
        <f t="shared" si="2"/>
        <v>0</v>
      </c>
      <c r="L16" s="14"/>
      <c r="M16" s="14"/>
      <c r="N16" s="14"/>
      <c r="O16" s="14"/>
      <c r="P16" s="16"/>
      <c r="Q16" s="16"/>
      <c r="R16" s="14"/>
      <c r="S16" s="14"/>
      <c r="T16" s="14"/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36</v>
      </c>
      <c r="AA16" s="14">
        <f t="shared" si="3"/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48</v>
      </c>
      <c r="B17" s="18" t="s">
        <v>44</v>
      </c>
      <c r="C17" s="18"/>
      <c r="D17" s="18"/>
      <c r="E17" s="18"/>
      <c r="F17" s="18"/>
      <c r="G17" s="19">
        <v>0</v>
      </c>
      <c r="H17" s="18" t="e">
        <v>#N/A</v>
      </c>
      <c r="I17" s="20" t="s">
        <v>104</v>
      </c>
      <c r="J17" s="18"/>
      <c r="K17" s="18">
        <f t="shared" si="2"/>
        <v>0</v>
      </c>
      <c r="L17" s="18"/>
      <c r="M17" s="18"/>
      <c r="N17" s="18"/>
      <c r="O17" s="18"/>
      <c r="P17" s="21"/>
      <c r="Q17" s="21"/>
      <c r="R17" s="18"/>
      <c r="S17" s="18"/>
      <c r="T17" s="18"/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20" t="s">
        <v>105</v>
      </c>
      <c r="AA17" s="18">
        <f t="shared" si="3"/>
        <v>0</v>
      </c>
      <c r="AB17" s="19">
        <v>0</v>
      </c>
      <c r="AC17" s="22"/>
      <c r="AD17" s="1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49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35</v>
      </c>
      <c r="J18" s="14"/>
      <c r="K18" s="14">
        <f t="shared" si="2"/>
        <v>0</v>
      </c>
      <c r="L18" s="14"/>
      <c r="M18" s="14"/>
      <c r="N18" s="14"/>
      <c r="O18" s="14"/>
      <c r="P18" s="16"/>
      <c r="Q18" s="16"/>
      <c r="R18" s="14"/>
      <c r="S18" s="14"/>
      <c r="T18" s="14"/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36</v>
      </c>
      <c r="AA18" s="14">
        <f t="shared" si="3"/>
        <v>0</v>
      </c>
      <c r="AB18" s="15">
        <v>0</v>
      </c>
      <c r="AC18" s="17"/>
      <c r="AD18" s="1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50</v>
      </c>
      <c r="B19" s="14" t="s">
        <v>34</v>
      </c>
      <c r="C19" s="14"/>
      <c r="D19" s="14"/>
      <c r="E19" s="14"/>
      <c r="F19" s="14"/>
      <c r="G19" s="15">
        <v>0</v>
      </c>
      <c r="H19" s="14" t="e">
        <v>#N/A</v>
      </c>
      <c r="I19" s="14" t="s">
        <v>35</v>
      </c>
      <c r="J19" s="14"/>
      <c r="K19" s="14">
        <f t="shared" si="2"/>
        <v>0</v>
      </c>
      <c r="L19" s="14"/>
      <c r="M19" s="14"/>
      <c r="N19" s="14"/>
      <c r="O19" s="14"/>
      <c r="P19" s="16"/>
      <c r="Q19" s="16"/>
      <c r="R19" s="14"/>
      <c r="S19" s="14"/>
      <c r="T19" s="14"/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36</v>
      </c>
      <c r="AA19" s="14">
        <f t="shared" si="3"/>
        <v>0</v>
      </c>
      <c r="AB19" s="15">
        <v>0</v>
      </c>
      <c r="AC19" s="17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51</v>
      </c>
      <c r="B20" s="18" t="s">
        <v>44</v>
      </c>
      <c r="C20" s="18"/>
      <c r="D20" s="18"/>
      <c r="E20" s="18"/>
      <c r="F20" s="18"/>
      <c r="G20" s="19">
        <v>0</v>
      </c>
      <c r="H20" s="18" t="e">
        <v>#N/A</v>
      </c>
      <c r="I20" s="20" t="s">
        <v>104</v>
      </c>
      <c r="J20" s="18"/>
      <c r="K20" s="18">
        <f t="shared" si="2"/>
        <v>0</v>
      </c>
      <c r="L20" s="18"/>
      <c r="M20" s="18"/>
      <c r="N20" s="18"/>
      <c r="O20" s="18"/>
      <c r="P20" s="21"/>
      <c r="Q20" s="21"/>
      <c r="R20" s="18"/>
      <c r="S20" s="18"/>
      <c r="T20" s="18"/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20" t="s">
        <v>105</v>
      </c>
      <c r="AA20" s="18">
        <f t="shared" si="3"/>
        <v>0</v>
      </c>
      <c r="AB20" s="19">
        <v>0</v>
      </c>
      <c r="AC20" s="22"/>
      <c r="AD20" s="1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52</v>
      </c>
      <c r="B21" s="14" t="s">
        <v>34</v>
      </c>
      <c r="C21" s="14"/>
      <c r="D21" s="14"/>
      <c r="E21" s="14"/>
      <c r="F21" s="14"/>
      <c r="G21" s="15">
        <v>0</v>
      </c>
      <c r="H21" s="14" t="e">
        <v>#N/A</v>
      </c>
      <c r="I21" s="14" t="s">
        <v>35</v>
      </c>
      <c r="J21" s="14"/>
      <c r="K21" s="14">
        <f t="shared" si="2"/>
        <v>0</v>
      </c>
      <c r="L21" s="14"/>
      <c r="M21" s="14"/>
      <c r="N21" s="14"/>
      <c r="O21" s="14"/>
      <c r="P21" s="16"/>
      <c r="Q21" s="16"/>
      <c r="R21" s="14"/>
      <c r="S21" s="14"/>
      <c r="T21" s="14"/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36</v>
      </c>
      <c r="AA21" s="14">
        <f t="shared" si="3"/>
        <v>0</v>
      </c>
      <c r="AB21" s="15">
        <v>0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53</v>
      </c>
      <c r="B22" s="18" t="s">
        <v>44</v>
      </c>
      <c r="C22" s="18"/>
      <c r="D22" s="18"/>
      <c r="E22" s="18"/>
      <c r="F22" s="18"/>
      <c r="G22" s="19">
        <v>0</v>
      </c>
      <c r="H22" s="18" t="e">
        <v>#N/A</v>
      </c>
      <c r="I22" s="20" t="s">
        <v>104</v>
      </c>
      <c r="J22" s="18"/>
      <c r="K22" s="18">
        <f t="shared" si="2"/>
        <v>0</v>
      </c>
      <c r="L22" s="18"/>
      <c r="M22" s="18"/>
      <c r="N22" s="18"/>
      <c r="O22" s="18"/>
      <c r="P22" s="21"/>
      <c r="Q22" s="21"/>
      <c r="R22" s="18"/>
      <c r="S22" s="18"/>
      <c r="T22" s="18"/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20" t="s">
        <v>105</v>
      </c>
      <c r="AA22" s="18">
        <f t="shared" si="3"/>
        <v>0</v>
      </c>
      <c r="AB22" s="19">
        <v>0</v>
      </c>
      <c r="AC22" s="22"/>
      <c r="AD22" s="18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44</v>
      </c>
      <c r="C23" s="1">
        <v>388.5</v>
      </c>
      <c r="D23" s="1">
        <v>362.6</v>
      </c>
      <c r="E23" s="1">
        <v>299.7</v>
      </c>
      <c r="F23" s="1">
        <v>376.4</v>
      </c>
      <c r="G23" s="6">
        <v>1</v>
      </c>
      <c r="H23" s="1">
        <v>180</v>
      </c>
      <c r="I23" s="1" t="s">
        <v>35</v>
      </c>
      <c r="J23" s="1">
        <v>300.3</v>
      </c>
      <c r="K23" s="1">
        <f t="shared" si="2"/>
        <v>-0.60000000000002274</v>
      </c>
      <c r="L23" s="1"/>
      <c r="M23" s="1"/>
      <c r="N23" s="1">
        <v>669.7</v>
      </c>
      <c r="O23" s="1">
        <f t="shared" ref="O23:O25" si="4">E23/5</f>
        <v>59.94</v>
      </c>
      <c r="P23" s="5"/>
      <c r="Q23" s="5"/>
      <c r="R23" s="1"/>
      <c r="S23" s="1">
        <f t="shared" ref="S23:S25" si="5">(F23+N23+P23)/O23</f>
        <v>17.452452452452452</v>
      </c>
      <c r="T23" s="1">
        <f t="shared" ref="T23:T25" si="6">(F23+N23)/O23</f>
        <v>17.452452452452452</v>
      </c>
      <c r="U23" s="1">
        <v>74.739999999999995</v>
      </c>
      <c r="V23" s="1">
        <v>68.08</v>
      </c>
      <c r="W23" s="1">
        <v>73.260000000000005</v>
      </c>
      <c r="X23" s="1">
        <v>91.76</v>
      </c>
      <c r="Y23" s="1">
        <v>46.62</v>
      </c>
      <c r="Z23" s="1"/>
      <c r="AA23" s="1">
        <f t="shared" si="3"/>
        <v>0</v>
      </c>
      <c r="AB23" s="6">
        <v>3.7</v>
      </c>
      <c r="AC23" s="10">
        <f t="shared" ref="AC23:AC25" si="7">MROUND(P23,AB23)/AB23</f>
        <v>0</v>
      </c>
      <c r="AD23" s="1">
        <f t="shared" ref="AD23:AD25" si="8">AC23*AB23*G23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44</v>
      </c>
      <c r="C24" s="1">
        <v>178.2</v>
      </c>
      <c r="D24" s="1">
        <v>9</v>
      </c>
      <c r="E24" s="1">
        <v>23.4</v>
      </c>
      <c r="F24" s="1">
        <v>156.6</v>
      </c>
      <c r="G24" s="6">
        <v>1</v>
      </c>
      <c r="H24" s="1">
        <v>180</v>
      </c>
      <c r="I24" s="1" t="s">
        <v>35</v>
      </c>
      <c r="J24" s="1">
        <v>23.4</v>
      </c>
      <c r="K24" s="1">
        <f t="shared" si="2"/>
        <v>0</v>
      </c>
      <c r="L24" s="1"/>
      <c r="M24" s="1"/>
      <c r="N24" s="1">
        <v>0</v>
      </c>
      <c r="O24" s="1">
        <f t="shared" si="4"/>
        <v>4.68</v>
      </c>
      <c r="P24" s="5"/>
      <c r="Q24" s="5"/>
      <c r="R24" s="1"/>
      <c r="S24" s="1">
        <f t="shared" si="5"/>
        <v>33.46153846153846</v>
      </c>
      <c r="T24" s="1">
        <f t="shared" si="6"/>
        <v>33.46153846153846</v>
      </c>
      <c r="U24" s="1">
        <v>5.76</v>
      </c>
      <c r="V24" s="1">
        <v>13.68</v>
      </c>
      <c r="W24" s="1">
        <v>6.48</v>
      </c>
      <c r="X24" s="1">
        <v>4.68</v>
      </c>
      <c r="Y24" s="1">
        <v>29.16</v>
      </c>
      <c r="Z24" s="23" t="s">
        <v>56</v>
      </c>
      <c r="AA24" s="1">
        <f t="shared" si="3"/>
        <v>0</v>
      </c>
      <c r="AB24" s="6">
        <v>1.8</v>
      </c>
      <c r="AC24" s="10">
        <f t="shared" si="7"/>
        <v>0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1111</v>
      </c>
      <c r="D25" s="1">
        <v>1410</v>
      </c>
      <c r="E25" s="1">
        <v>605</v>
      </c>
      <c r="F25" s="1">
        <v>1768</v>
      </c>
      <c r="G25" s="6">
        <v>0.25</v>
      </c>
      <c r="H25" s="1">
        <v>180</v>
      </c>
      <c r="I25" s="1" t="s">
        <v>35</v>
      </c>
      <c r="J25" s="1">
        <v>592</v>
      </c>
      <c r="K25" s="1">
        <f t="shared" si="2"/>
        <v>13</v>
      </c>
      <c r="L25" s="1"/>
      <c r="M25" s="1"/>
      <c r="N25" s="1">
        <v>90</v>
      </c>
      <c r="O25" s="1">
        <f t="shared" si="4"/>
        <v>121</v>
      </c>
      <c r="P25" s="5"/>
      <c r="Q25" s="5"/>
      <c r="R25" s="1"/>
      <c r="S25" s="1">
        <f t="shared" si="5"/>
        <v>15.355371900826446</v>
      </c>
      <c r="T25" s="1">
        <f t="shared" si="6"/>
        <v>15.355371900826446</v>
      </c>
      <c r="U25" s="1">
        <v>136.4</v>
      </c>
      <c r="V25" s="1">
        <v>197.6</v>
      </c>
      <c r="W25" s="1">
        <v>190</v>
      </c>
      <c r="X25" s="1">
        <v>208</v>
      </c>
      <c r="Y25" s="1">
        <v>179</v>
      </c>
      <c r="Z25" s="1"/>
      <c r="AA25" s="1">
        <f t="shared" si="3"/>
        <v>0</v>
      </c>
      <c r="AB25" s="6">
        <v>6</v>
      </c>
      <c r="AC25" s="10">
        <f t="shared" si="7"/>
        <v>0</v>
      </c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58</v>
      </c>
      <c r="B26" s="14" t="s">
        <v>34</v>
      </c>
      <c r="C26" s="14"/>
      <c r="D26" s="14"/>
      <c r="E26" s="14"/>
      <c r="F26" s="14"/>
      <c r="G26" s="15">
        <v>0</v>
      </c>
      <c r="H26" s="14" t="e">
        <v>#N/A</v>
      </c>
      <c r="I26" s="14" t="s">
        <v>35</v>
      </c>
      <c r="J26" s="14"/>
      <c r="K26" s="14">
        <f t="shared" si="2"/>
        <v>0</v>
      </c>
      <c r="L26" s="14"/>
      <c r="M26" s="14"/>
      <c r="N26" s="14"/>
      <c r="O26" s="14"/>
      <c r="P26" s="16"/>
      <c r="Q26" s="16"/>
      <c r="R26" s="14"/>
      <c r="S26" s="14"/>
      <c r="T26" s="14"/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 t="s">
        <v>36</v>
      </c>
      <c r="AA26" s="14">
        <f t="shared" si="3"/>
        <v>0</v>
      </c>
      <c r="AB26" s="15">
        <v>0</v>
      </c>
      <c r="AC26" s="17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59</v>
      </c>
      <c r="B27" s="14" t="s">
        <v>34</v>
      </c>
      <c r="C27" s="14"/>
      <c r="D27" s="14"/>
      <c r="E27" s="14"/>
      <c r="F27" s="14"/>
      <c r="G27" s="15">
        <v>0</v>
      </c>
      <c r="H27" s="14" t="e">
        <v>#N/A</v>
      </c>
      <c r="I27" s="14" t="s">
        <v>35</v>
      </c>
      <c r="J27" s="14"/>
      <c r="K27" s="14">
        <f t="shared" si="2"/>
        <v>0</v>
      </c>
      <c r="L27" s="14"/>
      <c r="M27" s="14"/>
      <c r="N27" s="14"/>
      <c r="O27" s="14"/>
      <c r="P27" s="16"/>
      <c r="Q27" s="16"/>
      <c r="R27" s="14"/>
      <c r="S27" s="14"/>
      <c r="T27" s="14"/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 t="s">
        <v>36</v>
      </c>
      <c r="AA27" s="14">
        <f t="shared" si="3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44</v>
      </c>
      <c r="C28" s="1">
        <v>504</v>
      </c>
      <c r="D28" s="1">
        <v>462</v>
      </c>
      <c r="E28" s="1">
        <v>498</v>
      </c>
      <c r="F28" s="1">
        <v>312</v>
      </c>
      <c r="G28" s="6">
        <v>1</v>
      </c>
      <c r="H28" s="1">
        <v>180</v>
      </c>
      <c r="I28" s="1" t="s">
        <v>35</v>
      </c>
      <c r="J28" s="1">
        <v>485</v>
      </c>
      <c r="K28" s="1">
        <f t="shared" si="2"/>
        <v>13</v>
      </c>
      <c r="L28" s="1"/>
      <c r="M28" s="1"/>
      <c r="N28" s="1">
        <v>1134</v>
      </c>
      <c r="O28" s="1">
        <f>E28/5</f>
        <v>99.6</v>
      </c>
      <c r="P28" s="5"/>
      <c r="Q28" s="5"/>
      <c r="R28" s="1"/>
      <c r="S28" s="1">
        <f>(F28+N28+P28)/O28</f>
        <v>14.518072289156628</v>
      </c>
      <c r="T28" s="1">
        <f>(F28+N28)/O28</f>
        <v>14.518072289156628</v>
      </c>
      <c r="U28" s="1">
        <v>108</v>
      </c>
      <c r="V28" s="1">
        <v>87.6</v>
      </c>
      <c r="W28" s="1">
        <v>94.8</v>
      </c>
      <c r="X28" s="1">
        <v>96</v>
      </c>
      <c r="Y28" s="1">
        <v>98.4</v>
      </c>
      <c r="Z28" s="1"/>
      <c r="AA28" s="1">
        <f t="shared" si="3"/>
        <v>0</v>
      </c>
      <c r="AB28" s="6">
        <v>6</v>
      </c>
      <c r="AC28" s="10">
        <f>MROUND(P28,AB28)/AB28</f>
        <v>0</v>
      </c>
      <c r="AD28" s="1">
        <f>AC28*AB28*G28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61</v>
      </c>
      <c r="B29" s="14" t="s">
        <v>34</v>
      </c>
      <c r="C29" s="14"/>
      <c r="D29" s="14"/>
      <c r="E29" s="14"/>
      <c r="F29" s="14"/>
      <c r="G29" s="15">
        <v>0</v>
      </c>
      <c r="H29" s="14" t="e">
        <v>#N/A</v>
      </c>
      <c r="I29" s="14" t="s">
        <v>35</v>
      </c>
      <c r="J29" s="14"/>
      <c r="K29" s="14">
        <f t="shared" si="2"/>
        <v>0</v>
      </c>
      <c r="L29" s="14"/>
      <c r="M29" s="14"/>
      <c r="N29" s="14"/>
      <c r="O29" s="14"/>
      <c r="P29" s="16"/>
      <c r="Q29" s="16"/>
      <c r="R29" s="14"/>
      <c r="S29" s="14"/>
      <c r="T29" s="14"/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36</v>
      </c>
      <c r="AA29" s="14">
        <f t="shared" si="3"/>
        <v>0</v>
      </c>
      <c r="AB29" s="15">
        <v>0</v>
      </c>
      <c r="AC29" s="17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34</v>
      </c>
      <c r="C30" s="1">
        <v>1266</v>
      </c>
      <c r="D30" s="1">
        <v>1548</v>
      </c>
      <c r="E30" s="1">
        <v>589</v>
      </c>
      <c r="F30" s="1">
        <v>2060</v>
      </c>
      <c r="G30" s="6">
        <v>0.25</v>
      </c>
      <c r="H30" s="1">
        <v>180</v>
      </c>
      <c r="I30" s="1" t="s">
        <v>35</v>
      </c>
      <c r="J30" s="1">
        <v>580</v>
      </c>
      <c r="K30" s="1">
        <f t="shared" si="2"/>
        <v>9</v>
      </c>
      <c r="L30" s="1"/>
      <c r="M30" s="1"/>
      <c r="N30" s="1">
        <v>0</v>
      </c>
      <c r="O30" s="1">
        <f t="shared" ref="O30:O31" si="9">E30/5</f>
        <v>117.8</v>
      </c>
      <c r="P30" s="5"/>
      <c r="Q30" s="5"/>
      <c r="R30" s="1"/>
      <c r="S30" s="1">
        <f t="shared" ref="S30:S31" si="10">(F30+N30+P30)/O30</f>
        <v>17.487266553480477</v>
      </c>
      <c r="T30" s="1">
        <f t="shared" ref="T30:T31" si="11">(F30+N30)/O30</f>
        <v>17.487266553480477</v>
      </c>
      <c r="U30" s="1">
        <v>117.6</v>
      </c>
      <c r="V30" s="1">
        <v>211.8</v>
      </c>
      <c r="W30" s="1">
        <v>197.2</v>
      </c>
      <c r="X30" s="1">
        <v>203.4</v>
      </c>
      <c r="Y30" s="1">
        <v>177.4</v>
      </c>
      <c r="Z30" s="1"/>
      <c r="AA30" s="1">
        <f t="shared" si="3"/>
        <v>0</v>
      </c>
      <c r="AB30" s="6">
        <v>12</v>
      </c>
      <c r="AC30" s="10">
        <f t="shared" ref="AC30:AC31" si="12">MROUND(P30,AB30)/AB30</f>
        <v>0</v>
      </c>
      <c r="AD30" s="1">
        <f t="shared" ref="AD30:AD31" si="13">AC30*AB30*G30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34</v>
      </c>
      <c r="C31" s="1">
        <v>543</v>
      </c>
      <c r="D31" s="1">
        <v>204</v>
      </c>
      <c r="E31" s="1">
        <v>450</v>
      </c>
      <c r="F31" s="1">
        <v>176</v>
      </c>
      <c r="G31" s="6">
        <v>0.25</v>
      </c>
      <c r="H31" s="1">
        <v>180</v>
      </c>
      <c r="I31" s="1" t="s">
        <v>35</v>
      </c>
      <c r="J31" s="1">
        <v>435</v>
      </c>
      <c r="K31" s="1">
        <f t="shared" si="2"/>
        <v>15</v>
      </c>
      <c r="L31" s="1"/>
      <c r="M31" s="1"/>
      <c r="N31" s="1">
        <v>504</v>
      </c>
      <c r="O31" s="1">
        <f t="shared" si="9"/>
        <v>90</v>
      </c>
      <c r="P31" s="5">
        <f>17*O31-N31-F31</f>
        <v>850</v>
      </c>
      <c r="Q31" s="5"/>
      <c r="R31" s="1"/>
      <c r="S31" s="1">
        <f t="shared" si="10"/>
        <v>17</v>
      </c>
      <c r="T31" s="1">
        <f t="shared" si="11"/>
        <v>7.5555555555555554</v>
      </c>
      <c r="U31" s="1">
        <v>63.2</v>
      </c>
      <c r="V31" s="1">
        <v>61.4</v>
      </c>
      <c r="W31" s="1">
        <v>75.2</v>
      </c>
      <c r="X31" s="1">
        <v>0</v>
      </c>
      <c r="Y31" s="1">
        <v>68.599999999999994</v>
      </c>
      <c r="Z31" s="1"/>
      <c r="AA31" s="1">
        <f t="shared" si="3"/>
        <v>212.5</v>
      </c>
      <c r="AB31" s="6">
        <v>12</v>
      </c>
      <c r="AC31" s="10">
        <f t="shared" si="12"/>
        <v>71</v>
      </c>
      <c r="AD31" s="1">
        <f t="shared" si="13"/>
        <v>213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64</v>
      </c>
      <c r="B32" s="14" t="s">
        <v>34</v>
      </c>
      <c r="C32" s="14"/>
      <c r="D32" s="14"/>
      <c r="E32" s="14"/>
      <c r="F32" s="14"/>
      <c r="G32" s="15">
        <v>0</v>
      </c>
      <c r="H32" s="14" t="e">
        <v>#N/A</v>
      </c>
      <c r="I32" s="14" t="s">
        <v>35</v>
      </c>
      <c r="J32" s="14"/>
      <c r="K32" s="14">
        <f t="shared" si="2"/>
        <v>0</v>
      </c>
      <c r="L32" s="14"/>
      <c r="M32" s="14"/>
      <c r="N32" s="14"/>
      <c r="O32" s="14"/>
      <c r="P32" s="16"/>
      <c r="Q32" s="16"/>
      <c r="R32" s="14"/>
      <c r="S32" s="14"/>
      <c r="T32" s="14"/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36</v>
      </c>
      <c r="AA32" s="14">
        <f t="shared" si="3"/>
        <v>0</v>
      </c>
      <c r="AB32" s="15">
        <v>0</v>
      </c>
      <c r="AC32" s="17"/>
      <c r="AD32" s="1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65</v>
      </c>
      <c r="B33" s="14" t="s">
        <v>34</v>
      </c>
      <c r="C33" s="14"/>
      <c r="D33" s="14"/>
      <c r="E33" s="14"/>
      <c r="F33" s="14"/>
      <c r="G33" s="15">
        <v>0</v>
      </c>
      <c r="H33" s="14" t="e">
        <v>#N/A</v>
      </c>
      <c r="I33" s="14" t="s">
        <v>35</v>
      </c>
      <c r="J33" s="14"/>
      <c r="K33" s="14">
        <f t="shared" si="2"/>
        <v>0</v>
      </c>
      <c r="L33" s="14"/>
      <c r="M33" s="14"/>
      <c r="N33" s="14"/>
      <c r="O33" s="14"/>
      <c r="P33" s="16"/>
      <c r="Q33" s="16"/>
      <c r="R33" s="14"/>
      <c r="S33" s="14"/>
      <c r="T33" s="14"/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36</v>
      </c>
      <c r="AA33" s="14">
        <f t="shared" si="3"/>
        <v>0</v>
      </c>
      <c r="AB33" s="15">
        <v>0</v>
      </c>
      <c r="AC33" s="17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66</v>
      </c>
      <c r="B34" s="14" t="s">
        <v>34</v>
      </c>
      <c r="C34" s="14"/>
      <c r="D34" s="14"/>
      <c r="E34" s="14"/>
      <c r="F34" s="14"/>
      <c r="G34" s="15">
        <v>0</v>
      </c>
      <c r="H34" s="14" t="e">
        <v>#N/A</v>
      </c>
      <c r="I34" s="14" t="s">
        <v>35</v>
      </c>
      <c r="J34" s="14"/>
      <c r="K34" s="14">
        <f t="shared" si="2"/>
        <v>0</v>
      </c>
      <c r="L34" s="14"/>
      <c r="M34" s="14"/>
      <c r="N34" s="14"/>
      <c r="O34" s="14"/>
      <c r="P34" s="16"/>
      <c r="Q34" s="16"/>
      <c r="R34" s="14"/>
      <c r="S34" s="14"/>
      <c r="T34" s="14"/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36</v>
      </c>
      <c r="AA34" s="14">
        <f t="shared" si="3"/>
        <v>0</v>
      </c>
      <c r="AB34" s="15">
        <v>0</v>
      </c>
      <c r="AC34" s="17"/>
      <c r="AD34" s="1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67</v>
      </c>
      <c r="B35" s="14" t="s">
        <v>34</v>
      </c>
      <c r="C35" s="14"/>
      <c r="D35" s="14"/>
      <c r="E35" s="14"/>
      <c r="F35" s="14"/>
      <c r="G35" s="15">
        <v>0</v>
      </c>
      <c r="H35" s="14" t="e">
        <v>#N/A</v>
      </c>
      <c r="I35" s="14" t="s">
        <v>35</v>
      </c>
      <c r="J35" s="14"/>
      <c r="K35" s="14">
        <f t="shared" si="2"/>
        <v>0</v>
      </c>
      <c r="L35" s="14"/>
      <c r="M35" s="14"/>
      <c r="N35" s="14"/>
      <c r="O35" s="14"/>
      <c r="P35" s="16"/>
      <c r="Q35" s="16"/>
      <c r="R35" s="14"/>
      <c r="S35" s="14"/>
      <c r="T35" s="14"/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36</v>
      </c>
      <c r="AA35" s="14">
        <f t="shared" si="3"/>
        <v>0</v>
      </c>
      <c r="AB35" s="15">
        <v>0</v>
      </c>
      <c r="AC35" s="17"/>
      <c r="AD35" s="1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68</v>
      </c>
      <c r="B36" s="14" t="s">
        <v>34</v>
      </c>
      <c r="C36" s="14"/>
      <c r="D36" s="14"/>
      <c r="E36" s="14"/>
      <c r="F36" s="14"/>
      <c r="G36" s="15">
        <v>0</v>
      </c>
      <c r="H36" s="14" t="e">
        <v>#N/A</v>
      </c>
      <c r="I36" s="14" t="s">
        <v>35</v>
      </c>
      <c r="J36" s="14"/>
      <c r="K36" s="14">
        <f t="shared" si="2"/>
        <v>0</v>
      </c>
      <c r="L36" s="14"/>
      <c r="M36" s="14"/>
      <c r="N36" s="14"/>
      <c r="O36" s="14"/>
      <c r="P36" s="16"/>
      <c r="Q36" s="16"/>
      <c r="R36" s="14"/>
      <c r="S36" s="14"/>
      <c r="T36" s="14"/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36</v>
      </c>
      <c r="AA36" s="14">
        <f t="shared" si="3"/>
        <v>0</v>
      </c>
      <c r="AB36" s="15">
        <v>0</v>
      </c>
      <c r="AC36" s="17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34</v>
      </c>
      <c r="C37" s="1">
        <v>1305</v>
      </c>
      <c r="D37" s="1"/>
      <c r="E37" s="1">
        <v>288</v>
      </c>
      <c r="F37" s="1">
        <v>932</v>
      </c>
      <c r="G37" s="6">
        <v>0.75</v>
      </c>
      <c r="H37" s="1">
        <v>180</v>
      </c>
      <c r="I37" s="1" t="s">
        <v>35</v>
      </c>
      <c r="J37" s="1">
        <v>290</v>
      </c>
      <c r="K37" s="1">
        <f t="shared" si="2"/>
        <v>-2</v>
      </c>
      <c r="L37" s="1"/>
      <c r="M37" s="1"/>
      <c r="N37" s="1">
        <v>0</v>
      </c>
      <c r="O37" s="1">
        <f>E37/5</f>
        <v>57.6</v>
      </c>
      <c r="P37" s="5"/>
      <c r="Q37" s="5"/>
      <c r="R37" s="1"/>
      <c r="S37" s="1">
        <f>(F37+N37+P37)/O37</f>
        <v>16.180555555555554</v>
      </c>
      <c r="T37" s="1">
        <f>(F37+N37)/O37</f>
        <v>16.180555555555554</v>
      </c>
      <c r="U37" s="1">
        <v>66.400000000000006</v>
      </c>
      <c r="V37" s="1">
        <v>81.400000000000006</v>
      </c>
      <c r="W37" s="1">
        <v>90.2</v>
      </c>
      <c r="X37" s="1">
        <v>173.2</v>
      </c>
      <c r="Y37" s="1">
        <v>73.400000000000006</v>
      </c>
      <c r="Z37" s="1"/>
      <c r="AA37" s="1">
        <f t="shared" si="3"/>
        <v>0</v>
      </c>
      <c r="AB37" s="6">
        <v>8</v>
      </c>
      <c r="AC37" s="10">
        <f>MROUND(P37,AB37)/AB37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70</v>
      </c>
      <c r="B38" s="14" t="s">
        <v>34</v>
      </c>
      <c r="C38" s="14"/>
      <c r="D38" s="14"/>
      <c r="E38" s="14"/>
      <c r="F38" s="14"/>
      <c r="G38" s="15">
        <v>0</v>
      </c>
      <c r="H38" s="14" t="e">
        <v>#N/A</v>
      </c>
      <c r="I38" s="14" t="s">
        <v>35</v>
      </c>
      <c r="J38" s="14"/>
      <c r="K38" s="14">
        <f t="shared" ref="K38:K69" si="14">E38-J38</f>
        <v>0</v>
      </c>
      <c r="L38" s="14"/>
      <c r="M38" s="14"/>
      <c r="N38" s="14"/>
      <c r="O38" s="14"/>
      <c r="P38" s="16"/>
      <c r="Q38" s="16"/>
      <c r="R38" s="14"/>
      <c r="S38" s="14"/>
      <c r="T38" s="14"/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36</v>
      </c>
      <c r="AA38" s="14">
        <f t="shared" ref="AA38:AA74" si="15">P38*G38</f>
        <v>0</v>
      </c>
      <c r="AB38" s="15">
        <v>0</v>
      </c>
      <c r="AC38" s="17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71</v>
      </c>
      <c r="B39" s="14" t="s">
        <v>34</v>
      </c>
      <c r="C39" s="14"/>
      <c r="D39" s="14"/>
      <c r="E39" s="14"/>
      <c r="F39" s="14"/>
      <c r="G39" s="15">
        <v>0</v>
      </c>
      <c r="H39" s="14" t="e">
        <v>#N/A</v>
      </c>
      <c r="I39" s="14" t="s">
        <v>35</v>
      </c>
      <c r="J39" s="14"/>
      <c r="K39" s="14">
        <f t="shared" si="14"/>
        <v>0</v>
      </c>
      <c r="L39" s="14"/>
      <c r="M39" s="14"/>
      <c r="N39" s="14"/>
      <c r="O39" s="14"/>
      <c r="P39" s="16"/>
      <c r="Q39" s="16"/>
      <c r="R39" s="14"/>
      <c r="S39" s="14"/>
      <c r="T39" s="14"/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 t="s">
        <v>36</v>
      </c>
      <c r="AA39" s="14">
        <f t="shared" si="15"/>
        <v>0</v>
      </c>
      <c r="AB39" s="15">
        <v>0</v>
      </c>
      <c r="AC39" s="17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72</v>
      </c>
      <c r="B40" s="14" t="s">
        <v>34</v>
      </c>
      <c r="C40" s="14"/>
      <c r="D40" s="14"/>
      <c r="E40" s="14"/>
      <c r="F40" s="14"/>
      <c r="G40" s="15">
        <v>0</v>
      </c>
      <c r="H40" s="14" t="e">
        <v>#N/A</v>
      </c>
      <c r="I40" s="14" t="s">
        <v>35</v>
      </c>
      <c r="J40" s="14"/>
      <c r="K40" s="14">
        <f t="shared" si="14"/>
        <v>0</v>
      </c>
      <c r="L40" s="14"/>
      <c r="M40" s="14"/>
      <c r="N40" s="14"/>
      <c r="O40" s="14"/>
      <c r="P40" s="16"/>
      <c r="Q40" s="16"/>
      <c r="R40" s="14"/>
      <c r="S40" s="14"/>
      <c r="T40" s="14"/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36</v>
      </c>
      <c r="AA40" s="14">
        <f t="shared" si="15"/>
        <v>0</v>
      </c>
      <c r="AB40" s="15">
        <v>0</v>
      </c>
      <c r="AC40" s="17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34</v>
      </c>
      <c r="C41" s="1">
        <v>1127</v>
      </c>
      <c r="D41" s="1">
        <v>112</v>
      </c>
      <c r="E41" s="1">
        <v>276</v>
      </c>
      <c r="F41" s="1">
        <v>900</v>
      </c>
      <c r="G41" s="6">
        <v>0.9</v>
      </c>
      <c r="H41" s="1">
        <v>180</v>
      </c>
      <c r="I41" s="1" t="s">
        <v>35</v>
      </c>
      <c r="J41" s="1">
        <v>284</v>
      </c>
      <c r="K41" s="1">
        <f t="shared" si="14"/>
        <v>-8</v>
      </c>
      <c r="L41" s="1"/>
      <c r="M41" s="1"/>
      <c r="N41" s="1">
        <v>0</v>
      </c>
      <c r="O41" s="1">
        <f>E41/5</f>
        <v>55.2</v>
      </c>
      <c r="P41" s="5"/>
      <c r="Q41" s="5"/>
      <c r="R41" s="1"/>
      <c r="S41" s="1">
        <f>(F41+N41+P41)/O41</f>
        <v>16.304347826086957</v>
      </c>
      <c r="T41" s="1">
        <f>(F41+N41)/O41</f>
        <v>16.304347826086957</v>
      </c>
      <c r="U41" s="1">
        <v>42.6</v>
      </c>
      <c r="V41" s="1">
        <v>90.4</v>
      </c>
      <c r="W41" s="1">
        <v>119</v>
      </c>
      <c r="X41" s="1">
        <v>167.8</v>
      </c>
      <c r="Y41" s="1">
        <v>66.599999999999994</v>
      </c>
      <c r="Z41" s="23" t="s">
        <v>56</v>
      </c>
      <c r="AA41" s="1">
        <f t="shared" si="15"/>
        <v>0</v>
      </c>
      <c r="AB41" s="6">
        <v>8</v>
      </c>
      <c r="AC41" s="10">
        <f>MROUND(P41,AB41)/AB41</f>
        <v>0</v>
      </c>
      <c r="AD41" s="1">
        <f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74</v>
      </c>
      <c r="B42" s="14" t="s">
        <v>34</v>
      </c>
      <c r="C42" s="14"/>
      <c r="D42" s="14"/>
      <c r="E42" s="14"/>
      <c r="F42" s="14"/>
      <c r="G42" s="15">
        <v>0</v>
      </c>
      <c r="H42" s="14" t="e">
        <v>#N/A</v>
      </c>
      <c r="I42" s="14" t="s">
        <v>35</v>
      </c>
      <c r="J42" s="14"/>
      <c r="K42" s="14">
        <f t="shared" si="14"/>
        <v>0</v>
      </c>
      <c r="L42" s="14"/>
      <c r="M42" s="14"/>
      <c r="N42" s="14"/>
      <c r="O42" s="14"/>
      <c r="P42" s="16"/>
      <c r="Q42" s="16"/>
      <c r="R42" s="14"/>
      <c r="S42" s="14"/>
      <c r="T42" s="14"/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36</v>
      </c>
      <c r="AA42" s="14">
        <f t="shared" si="15"/>
        <v>0</v>
      </c>
      <c r="AB42" s="15">
        <v>0</v>
      </c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75</v>
      </c>
      <c r="B43" s="14" t="s">
        <v>34</v>
      </c>
      <c r="C43" s="14"/>
      <c r="D43" s="14"/>
      <c r="E43" s="14"/>
      <c r="F43" s="14"/>
      <c r="G43" s="15">
        <v>0</v>
      </c>
      <c r="H43" s="14" t="e">
        <v>#N/A</v>
      </c>
      <c r="I43" s="14" t="s">
        <v>35</v>
      </c>
      <c r="J43" s="14"/>
      <c r="K43" s="14">
        <f t="shared" si="14"/>
        <v>0</v>
      </c>
      <c r="L43" s="14"/>
      <c r="M43" s="14"/>
      <c r="N43" s="14"/>
      <c r="O43" s="14"/>
      <c r="P43" s="16"/>
      <c r="Q43" s="16"/>
      <c r="R43" s="14"/>
      <c r="S43" s="14"/>
      <c r="T43" s="14"/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36</v>
      </c>
      <c r="AA43" s="14">
        <f t="shared" si="15"/>
        <v>0</v>
      </c>
      <c r="AB43" s="15">
        <v>0</v>
      </c>
      <c r="AC43" s="17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34</v>
      </c>
      <c r="C44" s="1">
        <v>1898</v>
      </c>
      <c r="D44" s="1"/>
      <c r="E44" s="1">
        <v>593</v>
      </c>
      <c r="F44" s="1">
        <v>1168</v>
      </c>
      <c r="G44" s="6">
        <v>0.9</v>
      </c>
      <c r="H44" s="1">
        <v>180</v>
      </c>
      <c r="I44" s="1" t="s">
        <v>35</v>
      </c>
      <c r="J44" s="1">
        <v>602</v>
      </c>
      <c r="K44" s="1">
        <f t="shared" si="14"/>
        <v>-9</v>
      </c>
      <c r="L44" s="1"/>
      <c r="M44" s="1"/>
      <c r="N44" s="1">
        <v>272</v>
      </c>
      <c r="O44" s="1">
        <f t="shared" ref="O44:O53" si="16">E44/5</f>
        <v>118.6</v>
      </c>
      <c r="P44" s="5">
        <f t="shared" ref="P44:P47" si="17">17*O44-N44-F44</f>
        <v>576.19999999999982</v>
      </c>
      <c r="Q44" s="5"/>
      <c r="R44" s="1"/>
      <c r="S44" s="1">
        <f t="shared" ref="S44:S53" si="18">(F44+N44+P44)/O44</f>
        <v>17</v>
      </c>
      <c r="T44" s="1">
        <f t="shared" ref="T44:T53" si="19">(F44+N44)/O44</f>
        <v>12.141652613827993</v>
      </c>
      <c r="U44" s="1">
        <v>113</v>
      </c>
      <c r="V44" s="1">
        <v>149.6</v>
      </c>
      <c r="W44" s="1">
        <v>222.8</v>
      </c>
      <c r="X44" s="1">
        <v>299.60000000000002</v>
      </c>
      <c r="Y44" s="1">
        <v>159.19999999999999</v>
      </c>
      <c r="Z44" s="1"/>
      <c r="AA44" s="1">
        <f t="shared" si="15"/>
        <v>518.57999999999981</v>
      </c>
      <c r="AB44" s="6">
        <v>8</v>
      </c>
      <c r="AC44" s="10">
        <f t="shared" ref="AC44:AC53" si="20">MROUND(P44,AB44)/AB44</f>
        <v>72</v>
      </c>
      <c r="AD44" s="1">
        <f t="shared" ref="AD44:AD53" si="21">AC44*AB44*G44</f>
        <v>518.4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34</v>
      </c>
      <c r="C45" s="1">
        <v>3</v>
      </c>
      <c r="D45" s="1">
        <v>112</v>
      </c>
      <c r="E45" s="1">
        <v>112</v>
      </c>
      <c r="F45" s="1"/>
      <c r="G45" s="6">
        <v>0.43</v>
      </c>
      <c r="H45" s="1">
        <v>180</v>
      </c>
      <c r="I45" s="1" t="s">
        <v>35</v>
      </c>
      <c r="J45" s="1">
        <v>128</v>
      </c>
      <c r="K45" s="1">
        <f t="shared" si="14"/>
        <v>-16</v>
      </c>
      <c r="L45" s="1"/>
      <c r="M45" s="1"/>
      <c r="N45" s="1">
        <v>176</v>
      </c>
      <c r="O45" s="1">
        <f t="shared" si="16"/>
        <v>22.4</v>
      </c>
      <c r="P45" s="5">
        <f t="shared" si="17"/>
        <v>204.79999999999995</v>
      </c>
      <c r="Q45" s="5"/>
      <c r="R45" s="1"/>
      <c r="S45" s="1">
        <f t="shared" si="18"/>
        <v>17</v>
      </c>
      <c r="T45" s="1">
        <f t="shared" si="19"/>
        <v>7.8571428571428577</v>
      </c>
      <c r="U45" s="1">
        <v>16</v>
      </c>
      <c r="V45" s="1">
        <v>12.8</v>
      </c>
      <c r="W45" s="1">
        <v>10.4</v>
      </c>
      <c r="X45" s="1">
        <v>7.6</v>
      </c>
      <c r="Y45" s="1">
        <v>16.399999999999999</v>
      </c>
      <c r="Z45" s="1"/>
      <c r="AA45" s="1">
        <f t="shared" si="15"/>
        <v>88.063999999999979</v>
      </c>
      <c r="AB45" s="6">
        <v>16</v>
      </c>
      <c r="AC45" s="10">
        <f t="shared" si="20"/>
        <v>13</v>
      </c>
      <c r="AD45" s="1">
        <f t="shared" si="21"/>
        <v>89.44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44</v>
      </c>
      <c r="C46" s="1">
        <v>1675</v>
      </c>
      <c r="D46" s="1">
        <v>975</v>
      </c>
      <c r="E46" s="1">
        <v>1195</v>
      </c>
      <c r="F46" s="1">
        <v>1275</v>
      </c>
      <c r="G46" s="6">
        <v>1</v>
      </c>
      <c r="H46" s="1">
        <v>180</v>
      </c>
      <c r="I46" s="1" t="s">
        <v>35</v>
      </c>
      <c r="J46" s="1">
        <v>1195</v>
      </c>
      <c r="K46" s="1">
        <f t="shared" si="14"/>
        <v>0</v>
      </c>
      <c r="L46" s="1"/>
      <c r="M46" s="1"/>
      <c r="N46" s="1">
        <v>1800</v>
      </c>
      <c r="O46" s="1">
        <f t="shared" si="16"/>
        <v>239</v>
      </c>
      <c r="P46" s="5">
        <f t="shared" si="17"/>
        <v>988</v>
      </c>
      <c r="Q46" s="5"/>
      <c r="R46" s="1"/>
      <c r="S46" s="1">
        <f t="shared" si="18"/>
        <v>17</v>
      </c>
      <c r="T46" s="1">
        <f t="shared" si="19"/>
        <v>12.866108786610878</v>
      </c>
      <c r="U46" s="1">
        <v>237</v>
      </c>
      <c r="V46" s="1">
        <v>236</v>
      </c>
      <c r="W46" s="1">
        <v>276</v>
      </c>
      <c r="X46" s="1">
        <v>255</v>
      </c>
      <c r="Y46" s="1">
        <v>261</v>
      </c>
      <c r="Z46" s="1"/>
      <c r="AA46" s="1">
        <f t="shared" si="15"/>
        <v>988</v>
      </c>
      <c r="AB46" s="6">
        <v>5</v>
      </c>
      <c r="AC46" s="10">
        <f t="shared" si="20"/>
        <v>198</v>
      </c>
      <c r="AD46" s="1">
        <f t="shared" si="21"/>
        <v>990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34</v>
      </c>
      <c r="C47" s="1">
        <v>1533</v>
      </c>
      <c r="D47" s="1">
        <v>1112</v>
      </c>
      <c r="E47" s="1">
        <v>1025</v>
      </c>
      <c r="F47" s="1">
        <v>1458</v>
      </c>
      <c r="G47" s="6">
        <v>0.9</v>
      </c>
      <c r="H47" s="1">
        <v>180</v>
      </c>
      <c r="I47" s="1" t="s">
        <v>35</v>
      </c>
      <c r="J47" s="1">
        <v>1015</v>
      </c>
      <c r="K47" s="1">
        <f t="shared" si="14"/>
        <v>10</v>
      </c>
      <c r="L47" s="1"/>
      <c r="M47" s="1"/>
      <c r="N47" s="1">
        <v>960</v>
      </c>
      <c r="O47" s="1">
        <f t="shared" si="16"/>
        <v>205</v>
      </c>
      <c r="P47" s="5">
        <f t="shared" si="17"/>
        <v>1067</v>
      </c>
      <c r="Q47" s="5"/>
      <c r="R47" s="1"/>
      <c r="S47" s="1">
        <f t="shared" si="18"/>
        <v>17</v>
      </c>
      <c r="T47" s="1">
        <f t="shared" si="19"/>
        <v>11.795121951219512</v>
      </c>
      <c r="U47" s="1">
        <v>191.2</v>
      </c>
      <c r="V47" s="1">
        <v>257.8</v>
      </c>
      <c r="W47" s="1">
        <v>297</v>
      </c>
      <c r="X47" s="1">
        <v>317.39999999999998</v>
      </c>
      <c r="Y47" s="1">
        <v>236.2</v>
      </c>
      <c r="Z47" s="1"/>
      <c r="AA47" s="1">
        <f t="shared" si="15"/>
        <v>960.30000000000007</v>
      </c>
      <c r="AB47" s="6">
        <v>8</v>
      </c>
      <c r="AC47" s="10">
        <f t="shared" si="20"/>
        <v>133</v>
      </c>
      <c r="AD47" s="1">
        <f t="shared" si="21"/>
        <v>957.6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34</v>
      </c>
      <c r="C48" s="1">
        <v>646</v>
      </c>
      <c r="D48" s="1">
        <v>3</v>
      </c>
      <c r="E48" s="1">
        <v>146</v>
      </c>
      <c r="F48" s="1">
        <v>478</v>
      </c>
      <c r="G48" s="6">
        <v>0.43</v>
      </c>
      <c r="H48" s="1">
        <v>180</v>
      </c>
      <c r="I48" s="1" t="s">
        <v>35</v>
      </c>
      <c r="J48" s="1">
        <v>156</v>
      </c>
      <c r="K48" s="1">
        <f t="shared" si="14"/>
        <v>-10</v>
      </c>
      <c r="L48" s="1"/>
      <c r="M48" s="1"/>
      <c r="N48" s="1">
        <v>0</v>
      </c>
      <c r="O48" s="1">
        <f t="shared" si="16"/>
        <v>29.2</v>
      </c>
      <c r="P48" s="5"/>
      <c r="Q48" s="5"/>
      <c r="R48" s="1"/>
      <c r="S48" s="1">
        <f t="shared" si="18"/>
        <v>16.36986301369863</v>
      </c>
      <c r="T48" s="1">
        <f t="shared" si="19"/>
        <v>16.36986301369863</v>
      </c>
      <c r="U48" s="1">
        <v>28.4</v>
      </c>
      <c r="V48" s="1">
        <v>37.200000000000003</v>
      </c>
      <c r="W48" s="1">
        <v>68</v>
      </c>
      <c r="X48" s="1">
        <v>71.2</v>
      </c>
      <c r="Y48" s="1">
        <v>30.4</v>
      </c>
      <c r="Z48" s="1"/>
      <c r="AA48" s="1">
        <f t="shared" si="15"/>
        <v>0</v>
      </c>
      <c r="AB48" s="6">
        <v>16</v>
      </c>
      <c r="AC48" s="10">
        <f t="shared" si="20"/>
        <v>0</v>
      </c>
      <c r="AD48" s="1">
        <f t="shared" si="2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34</v>
      </c>
      <c r="C49" s="1">
        <v>381</v>
      </c>
      <c r="D49" s="1">
        <v>344</v>
      </c>
      <c r="E49" s="1">
        <v>190</v>
      </c>
      <c r="F49" s="1">
        <v>485</v>
      </c>
      <c r="G49" s="6">
        <v>0.7</v>
      </c>
      <c r="H49" s="1">
        <v>180</v>
      </c>
      <c r="I49" s="1" t="s">
        <v>35</v>
      </c>
      <c r="J49" s="1">
        <v>191</v>
      </c>
      <c r="K49" s="1">
        <f t="shared" si="14"/>
        <v>-1</v>
      </c>
      <c r="L49" s="1"/>
      <c r="M49" s="1"/>
      <c r="N49" s="1">
        <v>80</v>
      </c>
      <c r="O49" s="1">
        <f t="shared" si="16"/>
        <v>38</v>
      </c>
      <c r="P49" s="5"/>
      <c r="Q49" s="5"/>
      <c r="R49" s="1"/>
      <c r="S49" s="1">
        <f t="shared" si="18"/>
        <v>14.868421052631579</v>
      </c>
      <c r="T49" s="1">
        <f t="shared" si="19"/>
        <v>14.868421052631579</v>
      </c>
      <c r="U49" s="1">
        <v>41.8</v>
      </c>
      <c r="V49" s="1">
        <v>57.6</v>
      </c>
      <c r="W49" s="1">
        <v>53.6</v>
      </c>
      <c r="X49" s="1">
        <v>78.400000000000006</v>
      </c>
      <c r="Y49" s="1">
        <v>38.799999999999997</v>
      </c>
      <c r="Z49" s="1"/>
      <c r="AA49" s="1">
        <f t="shared" si="15"/>
        <v>0</v>
      </c>
      <c r="AB49" s="6">
        <v>8</v>
      </c>
      <c r="AC49" s="10">
        <f t="shared" si="20"/>
        <v>0</v>
      </c>
      <c r="AD49" s="1">
        <f t="shared" si="2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34</v>
      </c>
      <c r="C50" s="1">
        <v>768</v>
      </c>
      <c r="D50" s="1"/>
      <c r="E50" s="1">
        <v>139</v>
      </c>
      <c r="F50" s="1">
        <v>593</v>
      </c>
      <c r="G50" s="6">
        <v>0.9</v>
      </c>
      <c r="H50" s="1">
        <v>180</v>
      </c>
      <c r="I50" s="1" t="s">
        <v>35</v>
      </c>
      <c r="J50" s="1">
        <v>136</v>
      </c>
      <c r="K50" s="1">
        <f t="shared" si="14"/>
        <v>3</v>
      </c>
      <c r="L50" s="1"/>
      <c r="M50" s="1"/>
      <c r="N50" s="1">
        <v>0</v>
      </c>
      <c r="O50" s="1">
        <f t="shared" si="16"/>
        <v>27.8</v>
      </c>
      <c r="P50" s="5"/>
      <c r="Q50" s="5"/>
      <c r="R50" s="1"/>
      <c r="S50" s="1">
        <f t="shared" si="18"/>
        <v>21.330935251798561</v>
      </c>
      <c r="T50" s="1">
        <f t="shared" si="19"/>
        <v>21.330935251798561</v>
      </c>
      <c r="U50" s="1">
        <v>25.8</v>
      </c>
      <c r="V50" s="1">
        <v>42</v>
      </c>
      <c r="W50" s="1">
        <v>71.599999999999994</v>
      </c>
      <c r="X50" s="1">
        <v>102.2</v>
      </c>
      <c r="Y50" s="1">
        <v>28.8</v>
      </c>
      <c r="Z50" s="23" t="s">
        <v>56</v>
      </c>
      <c r="AA50" s="1">
        <f t="shared" si="15"/>
        <v>0</v>
      </c>
      <c r="AB50" s="6">
        <v>8</v>
      </c>
      <c r="AC50" s="10">
        <f t="shared" si="20"/>
        <v>0</v>
      </c>
      <c r="AD50" s="1">
        <f t="shared" si="21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34</v>
      </c>
      <c r="C51" s="1">
        <v>580</v>
      </c>
      <c r="D51" s="1"/>
      <c r="E51" s="1">
        <v>81</v>
      </c>
      <c r="F51" s="1">
        <v>463</v>
      </c>
      <c r="G51" s="6">
        <v>0.9</v>
      </c>
      <c r="H51" s="1">
        <v>180</v>
      </c>
      <c r="I51" s="1" t="s">
        <v>35</v>
      </c>
      <c r="J51" s="1">
        <v>80</v>
      </c>
      <c r="K51" s="1">
        <f t="shared" si="14"/>
        <v>1</v>
      </c>
      <c r="L51" s="1"/>
      <c r="M51" s="1"/>
      <c r="N51" s="1">
        <v>0</v>
      </c>
      <c r="O51" s="1">
        <f t="shared" si="16"/>
        <v>16.2</v>
      </c>
      <c r="P51" s="5"/>
      <c r="Q51" s="5"/>
      <c r="R51" s="1"/>
      <c r="S51" s="1">
        <f t="shared" si="18"/>
        <v>28.580246913580247</v>
      </c>
      <c r="T51" s="1">
        <f t="shared" si="19"/>
        <v>28.580246913580247</v>
      </c>
      <c r="U51" s="1">
        <v>22.6</v>
      </c>
      <c r="V51" s="1">
        <v>35.200000000000003</v>
      </c>
      <c r="W51" s="1">
        <v>37</v>
      </c>
      <c r="X51" s="1">
        <v>73</v>
      </c>
      <c r="Y51" s="1">
        <v>16</v>
      </c>
      <c r="Z51" s="23" t="s">
        <v>56</v>
      </c>
      <c r="AA51" s="1">
        <f t="shared" si="15"/>
        <v>0</v>
      </c>
      <c r="AB51" s="6">
        <v>8</v>
      </c>
      <c r="AC51" s="10">
        <f t="shared" si="20"/>
        <v>0</v>
      </c>
      <c r="AD51" s="1">
        <f t="shared" si="2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44</v>
      </c>
      <c r="C52" s="1">
        <v>2090</v>
      </c>
      <c r="D52" s="1">
        <v>905</v>
      </c>
      <c r="E52" s="1">
        <v>1320</v>
      </c>
      <c r="F52" s="1">
        <v>1495</v>
      </c>
      <c r="G52" s="6">
        <v>1</v>
      </c>
      <c r="H52" s="1">
        <v>180</v>
      </c>
      <c r="I52" s="1" t="s">
        <v>35</v>
      </c>
      <c r="J52" s="1">
        <v>1316</v>
      </c>
      <c r="K52" s="1">
        <f t="shared" si="14"/>
        <v>4</v>
      </c>
      <c r="L52" s="1"/>
      <c r="M52" s="1"/>
      <c r="N52" s="1">
        <v>0</v>
      </c>
      <c r="O52" s="1">
        <f t="shared" si="16"/>
        <v>264</v>
      </c>
      <c r="P52" s="5">
        <f t="shared" ref="P52:P53" si="22">17*O52-N52-F52</f>
        <v>2993</v>
      </c>
      <c r="Q52" s="5"/>
      <c r="R52" s="1"/>
      <c r="S52" s="1">
        <f t="shared" si="18"/>
        <v>17</v>
      </c>
      <c r="T52" s="1">
        <f t="shared" si="19"/>
        <v>5.6628787878787881</v>
      </c>
      <c r="U52" s="1">
        <v>117</v>
      </c>
      <c r="V52" s="1">
        <v>222</v>
      </c>
      <c r="W52" s="1">
        <v>258</v>
      </c>
      <c r="X52" s="1">
        <v>75</v>
      </c>
      <c r="Y52" s="1">
        <v>261</v>
      </c>
      <c r="Z52" s="1"/>
      <c r="AA52" s="1">
        <f t="shared" si="15"/>
        <v>2993</v>
      </c>
      <c r="AB52" s="6">
        <v>5</v>
      </c>
      <c r="AC52" s="10">
        <f t="shared" si="20"/>
        <v>599</v>
      </c>
      <c r="AD52" s="1">
        <f t="shared" si="21"/>
        <v>2995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34</v>
      </c>
      <c r="C53" s="1">
        <v>1395</v>
      </c>
      <c r="D53" s="1">
        <v>600</v>
      </c>
      <c r="E53" s="1">
        <v>690</v>
      </c>
      <c r="F53" s="1">
        <v>1175</v>
      </c>
      <c r="G53" s="6">
        <v>1</v>
      </c>
      <c r="H53" s="1">
        <v>180</v>
      </c>
      <c r="I53" s="1" t="s">
        <v>35</v>
      </c>
      <c r="J53" s="1">
        <v>673</v>
      </c>
      <c r="K53" s="1">
        <f t="shared" si="14"/>
        <v>17</v>
      </c>
      <c r="L53" s="1"/>
      <c r="M53" s="1"/>
      <c r="N53" s="1">
        <v>260</v>
      </c>
      <c r="O53" s="1">
        <f t="shared" si="16"/>
        <v>138</v>
      </c>
      <c r="P53" s="5">
        <f t="shared" si="22"/>
        <v>911</v>
      </c>
      <c r="Q53" s="5"/>
      <c r="R53" s="1"/>
      <c r="S53" s="1">
        <f t="shared" si="18"/>
        <v>17</v>
      </c>
      <c r="T53" s="1">
        <f t="shared" si="19"/>
        <v>10.398550724637682</v>
      </c>
      <c r="U53" s="1">
        <v>118</v>
      </c>
      <c r="V53" s="1">
        <v>159.4</v>
      </c>
      <c r="W53" s="1">
        <v>189</v>
      </c>
      <c r="X53" s="1">
        <v>202</v>
      </c>
      <c r="Y53" s="1">
        <v>166</v>
      </c>
      <c r="Z53" s="1"/>
      <c r="AA53" s="1">
        <f t="shared" si="15"/>
        <v>911</v>
      </c>
      <c r="AB53" s="6">
        <v>5</v>
      </c>
      <c r="AC53" s="10">
        <f t="shared" si="20"/>
        <v>182</v>
      </c>
      <c r="AD53" s="1">
        <f t="shared" si="21"/>
        <v>910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86</v>
      </c>
      <c r="B54" s="14" t="s">
        <v>34</v>
      </c>
      <c r="C54" s="14"/>
      <c r="D54" s="14"/>
      <c r="E54" s="14"/>
      <c r="F54" s="14"/>
      <c r="G54" s="15">
        <v>0</v>
      </c>
      <c r="H54" s="14" t="e">
        <v>#N/A</v>
      </c>
      <c r="I54" s="14" t="s">
        <v>35</v>
      </c>
      <c r="J54" s="14"/>
      <c r="K54" s="14">
        <f t="shared" si="14"/>
        <v>0</v>
      </c>
      <c r="L54" s="14"/>
      <c r="M54" s="14"/>
      <c r="N54" s="14"/>
      <c r="O54" s="14"/>
      <c r="P54" s="16"/>
      <c r="Q54" s="16"/>
      <c r="R54" s="14"/>
      <c r="S54" s="14"/>
      <c r="T54" s="14"/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 t="s">
        <v>36</v>
      </c>
      <c r="AA54" s="14">
        <f t="shared" si="15"/>
        <v>0</v>
      </c>
      <c r="AB54" s="15">
        <v>0</v>
      </c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87</v>
      </c>
      <c r="B55" s="14" t="s">
        <v>34</v>
      </c>
      <c r="C55" s="14"/>
      <c r="D55" s="14"/>
      <c r="E55" s="14"/>
      <c r="F55" s="14"/>
      <c r="G55" s="15">
        <v>0</v>
      </c>
      <c r="H55" s="14" t="e">
        <v>#N/A</v>
      </c>
      <c r="I55" s="14" t="s">
        <v>35</v>
      </c>
      <c r="J55" s="14"/>
      <c r="K55" s="14">
        <f t="shared" si="14"/>
        <v>0</v>
      </c>
      <c r="L55" s="14"/>
      <c r="M55" s="14"/>
      <c r="N55" s="14"/>
      <c r="O55" s="14"/>
      <c r="P55" s="16"/>
      <c r="Q55" s="16"/>
      <c r="R55" s="14"/>
      <c r="S55" s="14"/>
      <c r="T55" s="14"/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36</v>
      </c>
      <c r="AA55" s="14">
        <f t="shared" si="15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88</v>
      </c>
      <c r="B56" s="14" t="s">
        <v>34</v>
      </c>
      <c r="C56" s="14"/>
      <c r="D56" s="14"/>
      <c r="E56" s="14"/>
      <c r="F56" s="14"/>
      <c r="G56" s="15">
        <v>0</v>
      </c>
      <c r="H56" s="14" t="e">
        <v>#N/A</v>
      </c>
      <c r="I56" s="14" t="s">
        <v>35</v>
      </c>
      <c r="J56" s="14"/>
      <c r="K56" s="14">
        <f t="shared" si="14"/>
        <v>0</v>
      </c>
      <c r="L56" s="14"/>
      <c r="M56" s="14"/>
      <c r="N56" s="14"/>
      <c r="O56" s="14"/>
      <c r="P56" s="16"/>
      <c r="Q56" s="16"/>
      <c r="R56" s="14"/>
      <c r="S56" s="14"/>
      <c r="T56" s="14"/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 t="s">
        <v>36</v>
      </c>
      <c r="AA56" s="14">
        <f t="shared" si="15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89</v>
      </c>
      <c r="B57" s="14" t="s">
        <v>34</v>
      </c>
      <c r="C57" s="14"/>
      <c r="D57" s="14"/>
      <c r="E57" s="14"/>
      <c r="F57" s="14"/>
      <c r="G57" s="15">
        <v>0</v>
      </c>
      <c r="H57" s="14" t="e">
        <v>#N/A</v>
      </c>
      <c r="I57" s="14" t="s">
        <v>35</v>
      </c>
      <c r="J57" s="14"/>
      <c r="K57" s="14">
        <f t="shared" si="14"/>
        <v>0</v>
      </c>
      <c r="L57" s="14"/>
      <c r="M57" s="14"/>
      <c r="N57" s="14"/>
      <c r="O57" s="14"/>
      <c r="P57" s="16"/>
      <c r="Q57" s="16"/>
      <c r="R57" s="14"/>
      <c r="S57" s="14"/>
      <c r="T57" s="14"/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 t="s">
        <v>36</v>
      </c>
      <c r="AA57" s="14">
        <f t="shared" si="15"/>
        <v>0</v>
      </c>
      <c r="AB57" s="15">
        <v>0</v>
      </c>
      <c r="AC57" s="17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44</v>
      </c>
      <c r="C58" s="1">
        <v>9</v>
      </c>
      <c r="D58" s="1">
        <v>15</v>
      </c>
      <c r="E58" s="1">
        <v>24</v>
      </c>
      <c r="F58" s="1"/>
      <c r="G58" s="6">
        <v>1</v>
      </c>
      <c r="H58" s="1">
        <v>180</v>
      </c>
      <c r="I58" s="1" t="s">
        <v>35</v>
      </c>
      <c r="J58" s="1">
        <v>30</v>
      </c>
      <c r="K58" s="1">
        <f t="shared" si="14"/>
        <v>-6</v>
      </c>
      <c r="L58" s="1"/>
      <c r="M58" s="1"/>
      <c r="N58" s="1">
        <v>84</v>
      </c>
      <c r="O58" s="1">
        <f t="shared" ref="O58:O59" si="23">E58/5</f>
        <v>4.8</v>
      </c>
      <c r="P58" s="5"/>
      <c r="Q58" s="5"/>
      <c r="R58" s="1"/>
      <c r="S58" s="1">
        <f t="shared" ref="S58:S59" si="24">(F58+N58+P58)/O58</f>
        <v>17.5</v>
      </c>
      <c r="T58" s="1">
        <f t="shared" ref="T58:T59" si="25">(F58+N58)/O58</f>
        <v>17.5</v>
      </c>
      <c r="U58" s="1">
        <v>6</v>
      </c>
      <c r="V58" s="1">
        <v>3.6</v>
      </c>
      <c r="W58" s="1">
        <v>4.2</v>
      </c>
      <c r="X58" s="1">
        <v>4.2</v>
      </c>
      <c r="Y58" s="1">
        <v>4.2</v>
      </c>
      <c r="Z58" s="1"/>
      <c r="AA58" s="1">
        <f t="shared" si="15"/>
        <v>0</v>
      </c>
      <c r="AB58" s="6">
        <v>3</v>
      </c>
      <c r="AC58" s="10">
        <f t="shared" ref="AC58:AC59" si="26">MROUND(P58,AB58)/AB58</f>
        <v>0</v>
      </c>
      <c r="AD58" s="1">
        <f t="shared" ref="AD58:AD59" si="27">AC58*AB58*G58</f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34</v>
      </c>
      <c r="C59" s="1">
        <v>1556</v>
      </c>
      <c r="D59" s="1">
        <v>960</v>
      </c>
      <c r="E59" s="1">
        <v>747</v>
      </c>
      <c r="F59" s="1">
        <v>1658</v>
      </c>
      <c r="G59" s="6">
        <v>0.25</v>
      </c>
      <c r="H59" s="1">
        <v>180</v>
      </c>
      <c r="I59" s="1" t="s">
        <v>35</v>
      </c>
      <c r="J59" s="1">
        <v>733</v>
      </c>
      <c r="K59" s="1">
        <f t="shared" si="14"/>
        <v>14</v>
      </c>
      <c r="L59" s="1"/>
      <c r="M59" s="1"/>
      <c r="N59" s="1">
        <v>132</v>
      </c>
      <c r="O59" s="1">
        <f t="shared" si="23"/>
        <v>149.4</v>
      </c>
      <c r="P59" s="5">
        <f>17*O59-N59-F59</f>
        <v>749.80000000000018</v>
      </c>
      <c r="Q59" s="5"/>
      <c r="R59" s="1"/>
      <c r="S59" s="1">
        <f t="shared" si="24"/>
        <v>17</v>
      </c>
      <c r="T59" s="1">
        <f t="shared" si="25"/>
        <v>11.981258366800535</v>
      </c>
      <c r="U59" s="1">
        <v>141.19999999999999</v>
      </c>
      <c r="V59" s="1">
        <v>201.8</v>
      </c>
      <c r="W59" s="1">
        <v>226</v>
      </c>
      <c r="X59" s="1">
        <v>200.8</v>
      </c>
      <c r="Y59" s="1">
        <v>188.4</v>
      </c>
      <c r="Z59" s="1"/>
      <c r="AA59" s="1">
        <f t="shared" si="15"/>
        <v>187.45000000000005</v>
      </c>
      <c r="AB59" s="6">
        <v>12</v>
      </c>
      <c r="AC59" s="10">
        <f t="shared" si="26"/>
        <v>62</v>
      </c>
      <c r="AD59" s="1">
        <f t="shared" si="27"/>
        <v>186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92</v>
      </c>
      <c r="B60" s="14" t="s">
        <v>34</v>
      </c>
      <c r="C60" s="14"/>
      <c r="D60" s="14"/>
      <c r="E60" s="14"/>
      <c r="F60" s="14"/>
      <c r="G60" s="15">
        <v>0</v>
      </c>
      <c r="H60" s="14" t="e">
        <v>#N/A</v>
      </c>
      <c r="I60" s="14" t="s">
        <v>35</v>
      </c>
      <c r="J60" s="14"/>
      <c r="K60" s="14">
        <f t="shared" si="14"/>
        <v>0</v>
      </c>
      <c r="L60" s="14"/>
      <c r="M60" s="14"/>
      <c r="N60" s="14"/>
      <c r="O60" s="14"/>
      <c r="P60" s="16"/>
      <c r="Q60" s="16"/>
      <c r="R60" s="14"/>
      <c r="S60" s="14"/>
      <c r="T60" s="14"/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36</v>
      </c>
      <c r="AA60" s="14">
        <f t="shared" si="15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44</v>
      </c>
      <c r="C61" s="1">
        <v>306</v>
      </c>
      <c r="D61" s="1">
        <v>43.6</v>
      </c>
      <c r="E61" s="1">
        <v>243.2</v>
      </c>
      <c r="F61" s="1">
        <v>72</v>
      </c>
      <c r="G61" s="6">
        <v>1</v>
      </c>
      <c r="H61" s="1">
        <v>180</v>
      </c>
      <c r="I61" s="1" t="s">
        <v>35</v>
      </c>
      <c r="J61" s="1">
        <v>241.7</v>
      </c>
      <c r="K61" s="1">
        <f t="shared" si="14"/>
        <v>1.5</v>
      </c>
      <c r="L61" s="1"/>
      <c r="M61" s="1"/>
      <c r="N61" s="1">
        <v>651.6</v>
      </c>
      <c r="O61" s="1">
        <f>E61/5</f>
        <v>48.64</v>
      </c>
      <c r="P61" s="5"/>
      <c r="Q61" s="5"/>
      <c r="R61" s="1"/>
      <c r="S61" s="1">
        <f>(F61+N61+P61)/O61</f>
        <v>14.876644736842106</v>
      </c>
      <c r="T61" s="1">
        <f>(F61+N61)/O61</f>
        <v>14.876644736842106</v>
      </c>
      <c r="U61" s="1">
        <v>53.720000000000013</v>
      </c>
      <c r="V61" s="1">
        <v>37.799999999999997</v>
      </c>
      <c r="W61" s="1">
        <v>52</v>
      </c>
      <c r="X61" s="1">
        <v>52.52</v>
      </c>
      <c r="Y61" s="1">
        <v>29.52</v>
      </c>
      <c r="Z61" s="1"/>
      <c r="AA61" s="1">
        <f t="shared" si="15"/>
        <v>0</v>
      </c>
      <c r="AB61" s="6">
        <v>1.8</v>
      </c>
      <c r="AC61" s="10">
        <f>MROUND(P61,AB61)/AB61</f>
        <v>0</v>
      </c>
      <c r="AD61" s="1">
        <f>AC61*AB61*G61</f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94</v>
      </c>
      <c r="B62" s="14" t="s">
        <v>34</v>
      </c>
      <c r="C62" s="14"/>
      <c r="D62" s="14"/>
      <c r="E62" s="14"/>
      <c r="F62" s="14"/>
      <c r="G62" s="15">
        <v>0</v>
      </c>
      <c r="H62" s="14" t="e">
        <v>#N/A</v>
      </c>
      <c r="I62" s="14" t="s">
        <v>35</v>
      </c>
      <c r="J62" s="14"/>
      <c r="K62" s="14">
        <f t="shared" si="14"/>
        <v>0</v>
      </c>
      <c r="L62" s="14"/>
      <c r="M62" s="14"/>
      <c r="N62" s="14"/>
      <c r="O62" s="14"/>
      <c r="P62" s="16"/>
      <c r="Q62" s="16"/>
      <c r="R62" s="14"/>
      <c r="S62" s="14"/>
      <c r="T62" s="14"/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 t="s">
        <v>36</v>
      </c>
      <c r="AA62" s="14">
        <f t="shared" si="1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95</v>
      </c>
      <c r="B63" s="14" t="s">
        <v>34</v>
      </c>
      <c r="C63" s="14"/>
      <c r="D63" s="14"/>
      <c r="E63" s="14"/>
      <c r="F63" s="14"/>
      <c r="G63" s="15">
        <v>0</v>
      </c>
      <c r="H63" s="14" t="e">
        <v>#N/A</v>
      </c>
      <c r="I63" s="14" t="s">
        <v>35</v>
      </c>
      <c r="J63" s="14"/>
      <c r="K63" s="14">
        <f t="shared" si="14"/>
        <v>0</v>
      </c>
      <c r="L63" s="14"/>
      <c r="M63" s="14"/>
      <c r="N63" s="14"/>
      <c r="O63" s="14"/>
      <c r="P63" s="16"/>
      <c r="Q63" s="16"/>
      <c r="R63" s="14"/>
      <c r="S63" s="14"/>
      <c r="T63" s="14"/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36</v>
      </c>
      <c r="AA63" s="14">
        <f t="shared" si="1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96</v>
      </c>
      <c r="B64" s="14" t="s">
        <v>34</v>
      </c>
      <c r="C64" s="14"/>
      <c r="D64" s="14"/>
      <c r="E64" s="14"/>
      <c r="F64" s="14"/>
      <c r="G64" s="15">
        <v>0</v>
      </c>
      <c r="H64" s="14" t="e">
        <v>#N/A</v>
      </c>
      <c r="I64" s="14" t="s">
        <v>35</v>
      </c>
      <c r="J64" s="14"/>
      <c r="K64" s="14">
        <f t="shared" si="14"/>
        <v>0</v>
      </c>
      <c r="L64" s="14"/>
      <c r="M64" s="14"/>
      <c r="N64" s="14"/>
      <c r="O64" s="14"/>
      <c r="P64" s="16"/>
      <c r="Q64" s="16"/>
      <c r="R64" s="14"/>
      <c r="S64" s="14"/>
      <c r="T64" s="14"/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36</v>
      </c>
      <c r="AA64" s="14">
        <f t="shared" si="15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97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14"/>
        <v>0</v>
      </c>
      <c r="L65" s="14"/>
      <c r="M65" s="14"/>
      <c r="N65" s="14"/>
      <c r="O65" s="14"/>
      <c r="P65" s="16"/>
      <c r="Q65" s="16"/>
      <c r="R65" s="14"/>
      <c r="S65" s="14"/>
      <c r="T65" s="14"/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36</v>
      </c>
      <c r="AA65" s="14">
        <f t="shared" si="1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98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14"/>
        <v>0</v>
      </c>
      <c r="L66" s="14"/>
      <c r="M66" s="14"/>
      <c r="N66" s="14"/>
      <c r="O66" s="14"/>
      <c r="P66" s="16"/>
      <c r="Q66" s="16"/>
      <c r="R66" s="14"/>
      <c r="S66" s="14"/>
      <c r="T66" s="14"/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36</v>
      </c>
      <c r="AA66" s="14">
        <f t="shared" si="15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34</v>
      </c>
      <c r="C67" s="1">
        <v>1471</v>
      </c>
      <c r="D67" s="1">
        <v>1248</v>
      </c>
      <c r="E67" s="1">
        <v>653</v>
      </c>
      <c r="F67" s="1">
        <v>1960</v>
      </c>
      <c r="G67" s="6">
        <v>0.25</v>
      </c>
      <c r="H67" s="1">
        <v>180</v>
      </c>
      <c r="I67" s="1" t="s">
        <v>35</v>
      </c>
      <c r="J67" s="1">
        <v>643</v>
      </c>
      <c r="K67" s="1">
        <f t="shared" si="14"/>
        <v>10</v>
      </c>
      <c r="L67" s="1"/>
      <c r="M67" s="1"/>
      <c r="N67" s="1">
        <v>0</v>
      </c>
      <c r="O67" s="1">
        <f t="shared" ref="O67:O70" si="28">E67/5</f>
        <v>130.6</v>
      </c>
      <c r="P67" s="5"/>
      <c r="Q67" s="5"/>
      <c r="R67" s="1"/>
      <c r="S67" s="1">
        <f t="shared" ref="S67:S70" si="29">(F67+N67+P67)/O67</f>
        <v>15.007656967840736</v>
      </c>
      <c r="T67" s="1">
        <f t="shared" ref="T67:T70" si="30">(F67+N67)/O67</f>
        <v>15.007656967840736</v>
      </c>
      <c r="U67" s="1">
        <v>129.4</v>
      </c>
      <c r="V67" s="1">
        <v>218.4</v>
      </c>
      <c r="W67" s="1">
        <v>229.6</v>
      </c>
      <c r="X67" s="1">
        <v>303.39999999999998</v>
      </c>
      <c r="Y67" s="1">
        <v>174.4</v>
      </c>
      <c r="Z67" s="1"/>
      <c r="AA67" s="1">
        <f t="shared" si="15"/>
        <v>0</v>
      </c>
      <c r="AB67" s="6">
        <v>12</v>
      </c>
      <c r="AC67" s="10">
        <f t="shared" ref="AC67:AC70" si="31">MROUND(P67,AB67)/AB67</f>
        <v>0</v>
      </c>
      <c r="AD67" s="1">
        <f t="shared" ref="AD67:AD70" si="32">AC67*AB67*G67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34</v>
      </c>
      <c r="C68" s="1">
        <v>1613</v>
      </c>
      <c r="D68" s="1">
        <v>744</v>
      </c>
      <c r="E68" s="1">
        <v>674</v>
      </c>
      <c r="F68" s="1">
        <v>1566</v>
      </c>
      <c r="G68" s="6">
        <v>0.25</v>
      </c>
      <c r="H68" s="1">
        <v>180</v>
      </c>
      <c r="I68" s="1" t="s">
        <v>35</v>
      </c>
      <c r="J68" s="1">
        <v>662</v>
      </c>
      <c r="K68" s="1">
        <f t="shared" si="14"/>
        <v>12</v>
      </c>
      <c r="L68" s="1"/>
      <c r="M68" s="1"/>
      <c r="N68" s="1">
        <v>660</v>
      </c>
      <c r="O68" s="1">
        <f t="shared" si="28"/>
        <v>134.80000000000001</v>
      </c>
      <c r="P68" s="5"/>
      <c r="Q68" s="5"/>
      <c r="R68" s="1"/>
      <c r="S68" s="1">
        <f t="shared" si="29"/>
        <v>16.513353115727</v>
      </c>
      <c r="T68" s="1">
        <f t="shared" si="30"/>
        <v>16.513353115727</v>
      </c>
      <c r="U68" s="1">
        <v>161.19999999999999</v>
      </c>
      <c r="V68" s="1">
        <v>198</v>
      </c>
      <c r="W68" s="1">
        <v>229</v>
      </c>
      <c r="X68" s="1">
        <v>316.39999999999998</v>
      </c>
      <c r="Y68" s="1">
        <v>184.2</v>
      </c>
      <c r="Z68" s="1"/>
      <c r="AA68" s="1">
        <f t="shared" si="15"/>
        <v>0</v>
      </c>
      <c r="AB68" s="6">
        <v>12</v>
      </c>
      <c r="AC68" s="10">
        <f t="shared" si="31"/>
        <v>0</v>
      </c>
      <c r="AD68" s="1">
        <f t="shared" si="3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44</v>
      </c>
      <c r="C69" s="1">
        <v>94.5</v>
      </c>
      <c r="D69" s="1">
        <v>364.5</v>
      </c>
      <c r="E69" s="1">
        <v>35.1</v>
      </c>
      <c r="F69" s="1">
        <v>418.5</v>
      </c>
      <c r="G69" s="6">
        <v>1</v>
      </c>
      <c r="H69" s="1">
        <v>180</v>
      </c>
      <c r="I69" s="1" t="s">
        <v>35</v>
      </c>
      <c r="J69" s="1">
        <v>35.1</v>
      </c>
      <c r="K69" s="1">
        <f t="shared" si="14"/>
        <v>0</v>
      </c>
      <c r="L69" s="1"/>
      <c r="M69" s="1"/>
      <c r="N69" s="1">
        <v>0</v>
      </c>
      <c r="O69" s="1">
        <f t="shared" si="28"/>
        <v>7.0200000000000005</v>
      </c>
      <c r="P69" s="5"/>
      <c r="Q69" s="5"/>
      <c r="R69" s="1"/>
      <c r="S69" s="1">
        <f t="shared" si="29"/>
        <v>59.615384615384613</v>
      </c>
      <c r="T69" s="1">
        <f t="shared" si="30"/>
        <v>59.615384615384613</v>
      </c>
      <c r="U69" s="1">
        <v>4.32</v>
      </c>
      <c r="V69" s="1">
        <v>30.78</v>
      </c>
      <c r="W69" s="1">
        <v>18.899999999999999</v>
      </c>
      <c r="X69" s="1">
        <v>18.899999999999999</v>
      </c>
      <c r="Y69" s="1">
        <v>2.16</v>
      </c>
      <c r="Z69" s="23" t="s">
        <v>56</v>
      </c>
      <c r="AA69" s="1">
        <f t="shared" si="15"/>
        <v>0</v>
      </c>
      <c r="AB69" s="6">
        <v>2.7</v>
      </c>
      <c r="AC69" s="10">
        <f t="shared" si="31"/>
        <v>0</v>
      </c>
      <c r="AD69" s="1">
        <f t="shared" si="3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44</v>
      </c>
      <c r="C70" s="1">
        <v>1200</v>
      </c>
      <c r="D70" s="1">
        <v>535</v>
      </c>
      <c r="E70" s="1">
        <v>770</v>
      </c>
      <c r="F70" s="1">
        <v>845</v>
      </c>
      <c r="G70" s="6">
        <v>1</v>
      </c>
      <c r="H70" s="1">
        <v>180</v>
      </c>
      <c r="I70" s="1" t="s">
        <v>35</v>
      </c>
      <c r="J70" s="1">
        <v>768</v>
      </c>
      <c r="K70" s="1">
        <f t="shared" ref="K70:K71" si="33">E70-J70</f>
        <v>2</v>
      </c>
      <c r="L70" s="1"/>
      <c r="M70" s="1"/>
      <c r="N70" s="1">
        <v>165</v>
      </c>
      <c r="O70" s="1">
        <f t="shared" si="28"/>
        <v>154</v>
      </c>
      <c r="P70" s="5">
        <f>17*O70-N70-F70</f>
        <v>1608</v>
      </c>
      <c r="Q70" s="5"/>
      <c r="R70" s="1"/>
      <c r="S70" s="1">
        <f t="shared" si="29"/>
        <v>17</v>
      </c>
      <c r="T70" s="1">
        <f t="shared" si="30"/>
        <v>6.5584415584415581</v>
      </c>
      <c r="U70" s="1">
        <v>99</v>
      </c>
      <c r="V70" s="1">
        <v>137</v>
      </c>
      <c r="W70" s="1">
        <v>162</v>
      </c>
      <c r="X70" s="1">
        <v>38</v>
      </c>
      <c r="Y70" s="1">
        <v>178.08</v>
      </c>
      <c r="Z70" s="1"/>
      <c r="AA70" s="1">
        <f t="shared" si="15"/>
        <v>1608</v>
      </c>
      <c r="AB70" s="6">
        <v>5</v>
      </c>
      <c r="AC70" s="10">
        <f t="shared" si="31"/>
        <v>322</v>
      </c>
      <c r="AD70" s="1">
        <f t="shared" si="32"/>
        <v>1610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103</v>
      </c>
      <c r="B71" s="14" t="s">
        <v>34</v>
      </c>
      <c r="C71" s="14"/>
      <c r="D71" s="14"/>
      <c r="E71" s="14"/>
      <c r="F71" s="14"/>
      <c r="G71" s="15">
        <v>0</v>
      </c>
      <c r="H71" s="14" t="e">
        <v>#N/A</v>
      </c>
      <c r="I71" s="14" t="s">
        <v>35</v>
      </c>
      <c r="J71" s="14"/>
      <c r="K71" s="14">
        <f t="shared" si="33"/>
        <v>0</v>
      </c>
      <c r="L71" s="14"/>
      <c r="M71" s="14"/>
      <c r="N71" s="14"/>
      <c r="O71" s="14"/>
      <c r="P71" s="16"/>
      <c r="Q71" s="16"/>
      <c r="R71" s="14"/>
      <c r="S71" s="14"/>
      <c r="T71" s="14"/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36</v>
      </c>
      <c r="AA71" s="14">
        <f t="shared" si="15"/>
        <v>0</v>
      </c>
      <c r="AB71" s="15">
        <v>0</v>
      </c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34</v>
      </c>
      <c r="C72" s="1"/>
      <c r="D72" s="1"/>
      <c r="E72" s="1"/>
      <c r="F72" s="1"/>
      <c r="G72" s="6">
        <v>0.7</v>
      </c>
      <c r="H72" s="1">
        <v>180</v>
      </c>
      <c r="I72" s="1" t="s">
        <v>35</v>
      </c>
      <c r="J72" s="1"/>
      <c r="K72" s="1"/>
      <c r="L72" s="1"/>
      <c r="M72" s="1"/>
      <c r="N72" s="1"/>
      <c r="O72" s="1"/>
      <c r="P72" s="5">
        <v>50</v>
      </c>
      <c r="Q72" s="5"/>
      <c r="R72" s="1"/>
      <c r="S72" s="1"/>
      <c r="T72" s="1"/>
      <c r="U72" s="1"/>
      <c r="V72" s="1"/>
      <c r="W72" s="1"/>
      <c r="X72" s="1"/>
      <c r="Y72" s="1"/>
      <c r="Z72" s="24" t="s">
        <v>109</v>
      </c>
      <c r="AA72" s="1">
        <f t="shared" si="15"/>
        <v>35</v>
      </c>
      <c r="AB72" s="6">
        <v>8</v>
      </c>
      <c r="AC72" s="10">
        <f t="shared" ref="AC72:AC74" si="34">MROUND(P72,AB72)/AB72</f>
        <v>6</v>
      </c>
      <c r="AD72" s="1">
        <f t="shared" ref="AD72:AD74" si="35">AC72*AB72*G72</f>
        <v>33.599999999999994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34</v>
      </c>
      <c r="C73" s="1"/>
      <c r="D73" s="1"/>
      <c r="E73" s="1"/>
      <c r="F73" s="1"/>
      <c r="G73" s="6">
        <v>0.7</v>
      </c>
      <c r="H73" s="1">
        <v>180</v>
      </c>
      <c r="I73" s="1" t="s">
        <v>35</v>
      </c>
      <c r="J73" s="1"/>
      <c r="K73" s="1"/>
      <c r="L73" s="1"/>
      <c r="M73" s="1"/>
      <c r="N73" s="1"/>
      <c r="O73" s="1"/>
      <c r="P73" s="5">
        <v>50</v>
      </c>
      <c r="Q73" s="5"/>
      <c r="R73" s="1"/>
      <c r="S73" s="1"/>
      <c r="T73" s="1"/>
      <c r="U73" s="1"/>
      <c r="V73" s="1"/>
      <c r="W73" s="1"/>
      <c r="X73" s="1"/>
      <c r="Y73" s="1"/>
      <c r="Z73" s="24" t="s">
        <v>109</v>
      </c>
      <c r="AA73" s="1">
        <f t="shared" si="15"/>
        <v>35</v>
      </c>
      <c r="AB73" s="6">
        <v>8</v>
      </c>
      <c r="AC73" s="10">
        <f t="shared" si="34"/>
        <v>6</v>
      </c>
      <c r="AD73" s="1">
        <f t="shared" si="35"/>
        <v>33.599999999999994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34</v>
      </c>
      <c r="C74" s="1"/>
      <c r="D74" s="1"/>
      <c r="E74" s="1"/>
      <c r="F74" s="1"/>
      <c r="G74" s="6">
        <v>0.7</v>
      </c>
      <c r="H74" s="1">
        <v>180</v>
      </c>
      <c r="I74" s="1" t="s">
        <v>35</v>
      </c>
      <c r="J74" s="1"/>
      <c r="K74" s="1"/>
      <c r="L74" s="1"/>
      <c r="M74" s="1"/>
      <c r="N74" s="1"/>
      <c r="O74" s="1"/>
      <c r="P74" s="5">
        <v>50</v>
      </c>
      <c r="Q74" s="5"/>
      <c r="R74" s="1"/>
      <c r="S74" s="1"/>
      <c r="T74" s="1"/>
      <c r="U74" s="1"/>
      <c r="V74" s="1"/>
      <c r="W74" s="1"/>
      <c r="X74" s="1"/>
      <c r="Y74" s="1"/>
      <c r="Z74" s="24" t="s">
        <v>109</v>
      </c>
      <c r="AA74" s="1">
        <f t="shared" si="15"/>
        <v>35</v>
      </c>
      <c r="AB74" s="6">
        <v>8</v>
      </c>
      <c r="AC74" s="10">
        <f t="shared" si="34"/>
        <v>6</v>
      </c>
      <c r="AD74" s="1">
        <f t="shared" si="35"/>
        <v>33.599999999999994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4" xr:uid="{77C6E81D-2842-47AD-B6DF-41E599CCEDC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2024-04-11T12:15:47Z</dcterms:created>
  <dcterms:modified xsi:type="dcterms:W3CDTF">2024-04-12T10:41:59Z</dcterms:modified>
</cp:coreProperties>
</file>