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КИ филиалы\"/>
    </mc:Choice>
  </mc:AlternateContent>
  <xr:revisionPtr revIDLastSave="0" documentId="13_ncr:1_{ED9D44C0-A860-442B-94EE-A7951D1FDD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L111" i="1" s="1"/>
  <c r="Q111" i="1" s="1"/>
  <c r="F97" i="1"/>
  <c r="E97" i="1"/>
  <c r="L97" i="1" s="1"/>
  <c r="Q97" i="1" s="1"/>
  <c r="F87" i="1"/>
  <c r="E87" i="1"/>
  <c r="L87" i="1" s="1"/>
  <c r="Q87" i="1" s="1"/>
  <c r="E81" i="1"/>
  <c r="L81" i="1" s="1"/>
  <c r="Q81" i="1" s="1"/>
  <c r="R81" i="1" s="1"/>
  <c r="AD11" i="1"/>
  <c r="AD15" i="1"/>
  <c r="AD16" i="1"/>
  <c r="AD17" i="1"/>
  <c r="AD18" i="1"/>
  <c r="AD20" i="1"/>
  <c r="AD22" i="1"/>
  <c r="AD23" i="1"/>
  <c r="AD24" i="1"/>
  <c r="AD25" i="1"/>
  <c r="AD26" i="1"/>
  <c r="AD27" i="1"/>
  <c r="AD31" i="1"/>
  <c r="AD33" i="1"/>
  <c r="AD41" i="1"/>
  <c r="AD42" i="1"/>
  <c r="AD44" i="1"/>
  <c r="AD46" i="1"/>
  <c r="AD48" i="1"/>
  <c r="AD49" i="1"/>
  <c r="AD50" i="1"/>
  <c r="AD53" i="1"/>
  <c r="AD54" i="1"/>
  <c r="AD56" i="1"/>
  <c r="AD66" i="1"/>
  <c r="AD67" i="1"/>
  <c r="AD68" i="1"/>
  <c r="AD70" i="1"/>
  <c r="AD73" i="1"/>
  <c r="AD74" i="1"/>
  <c r="AD75" i="1"/>
  <c r="AD76" i="1"/>
  <c r="AD78" i="1"/>
  <c r="AD82" i="1"/>
  <c r="AD88" i="1"/>
  <c r="AD89" i="1"/>
  <c r="AD90" i="1"/>
  <c r="AD91" i="1"/>
  <c r="AD95" i="1"/>
  <c r="AD96" i="1"/>
  <c r="AD98" i="1"/>
  <c r="AD100" i="1"/>
  <c r="AD101" i="1"/>
  <c r="AD102" i="1"/>
  <c r="AD103" i="1"/>
  <c r="AD104" i="1"/>
  <c r="AD105" i="1"/>
  <c r="AD106" i="1"/>
  <c r="AD107" i="1"/>
  <c r="AD114" i="1"/>
  <c r="L7" i="1"/>
  <c r="Q7" i="1" s="1"/>
  <c r="R7" i="1" s="1"/>
  <c r="L8" i="1"/>
  <c r="Q8" i="1" s="1"/>
  <c r="R8" i="1" s="1"/>
  <c r="L9" i="1"/>
  <c r="Q9" i="1" s="1"/>
  <c r="R9" i="1" s="1"/>
  <c r="L10" i="1"/>
  <c r="Q10" i="1" s="1"/>
  <c r="R10" i="1" s="1"/>
  <c r="L11" i="1"/>
  <c r="Q11" i="1" s="1"/>
  <c r="U11" i="1" s="1"/>
  <c r="L12" i="1"/>
  <c r="Q12" i="1" s="1"/>
  <c r="R12" i="1" s="1"/>
  <c r="L13" i="1"/>
  <c r="Q13" i="1" s="1"/>
  <c r="R13" i="1" s="1"/>
  <c r="L14" i="1"/>
  <c r="Q14" i="1" s="1"/>
  <c r="R14" i="1" s="1"/>
  <c r="L15" i="1"/>
  <c r="Q15" i="1" s="1"/>
  <c r="U15" i="1" s="1"/>
  <c r="L16" i="1"/>
  <c r="Q16" i="1" s="1"/>
  <c r="L17" i="1"/>
  <c r="Q17" i="1" s="1"/>
  <c r="U17" i="1" s="1"/>
  <c r="L18" i="1"/>
  <c r="Q18" i="1" s="1"/>
  <c r="U18" i="1" s="1"/>
  <c r="L19" i="1"/>
  <c r="Q19" i="1" s="1"/>
  <c r="L20" i="1"/>
  <c r="Q20" i="1" s="1"/>
  <c r="L21" i="1"/>
  <c r="Q21" i="1" s="1"/>
  <c r="L22" i="1"/>
  <c r="Q22" i="1" s="1"/>
  <c r="U22" i="1" s="1"/>
  <c r="L23" i="1"/>
  <c r="Q23" i="1" s="1"/>
  <c r="U23" i="1" s="1"/>
  <c r="L24" i="1"/>
  <c r="Q24" i="1" s="1"/>
  <c r="L25" i="1"/>
  <c r="Q25" i="1" s="1"/>
  <c r="U25" i="1" s="1"/>
  <c r="L26" i="1"/>
  <c r="Q26" i="1" s="1"/>
  <c r="U26" i="1" s="1"/>
  <c r="L27" i="1"/>
  <c r="Q27" i="1" s="1"/>
  <c r="U27" i="1" s="1"/>
  <c r="L28" i="1"/>
  <c r="Q28" i="1" s="1"/>
  <c r="L29" i="1"/>
  <c r="Q29" i="1" s="1"/>
  <c r="R29" i="1" s="1"/>
  <c r="L30" i="1"/>
  <c r="Q30" i="1" s="1"/>
  <c r="R30" i="1" s="1"/>
  <c r="L31" i="1"/>
  <c r="Q31" i="1" s="1"/>
  <c r="U31" i="1" s="1"/>
  <c r="L32" i="1"/>
  <c r="Q32" i="1" s="1"/>
  <c r="R32" i="1" s="1"/>
  <c r="L33" i="1"/>
  <c r="Q33" i="1" s="1"/>
  <c r="U33" i="1" s="1"/>
  <c r="L34" i="1"/>
  <c r="Q34" i="1" s="1"/>
  <c r="R34" i="1" s="1"/>
  <c r="L35" i="1"/>
  <c r="Q35" i="1" s="1"/>
  <c r="L36" i="1"/>
  <c r="Q36" i="1" s="1"/>
  <c r="L37" i="1"/>
  <c r="Q37" i="1" s="1"/>
  <c r="R37" i="1" s="1"/>
  <c r="L38" i="1"/>
  <c r="Q38" i="1" s="1"/>
  <c r="R38" i="1" s="1"/>
  <c r="L39" i="1"/>
  <c r="Q39" i="1" s="1"/>
  <c r="R39" i="1" s="1"/>
  <c r="L40" i="1"/>
  <c r="Q40" i="1" s="1"/>
  <c r="L41" i="1"/>
  <c r="Q41" i="1" s="1"/>
  <c r="U41" i="1" s="1"/>
  <c r="L42" i="1"/>
  <c r="Q42" i="1" s="1"/>
  <c r="U42" i="1" s="1"/>
  <c r="L43" i="1"/>
  <c r="Q43" i="1" s="1"/>
  <c r="R43" i="1" s="1"/>
  <c r="L44" i="1"/>
  <c r="Q44" i="1" s="1"/>
  <c r="L45" i="1"/>
  <c r="Q45" i="1" s="1"/>
  <c r="R45" i="1" s="1"/>
  <c r="L46" i="1"/>
  <c r="Q46" i="1" s="1"/>
  <c r="U46" i="1" s="1"/>
  <c r="L47" i="1"/>
  <c r="Q47" i="1" s="1"/>
  <c r="R47" i="1" s="1"/>
  <c r="L48" i="1"/>
  <c r="Q48" i="1" s="1"/>
  <c r="L49" i="1"/>
  <c r="Q49" i="1" s="1"/>
  <c r="U49" i="1" s="1"/>
  <c r="L50" i="1"/>
  <c r="Q50" i="1" s="1"/>
  <c r="U50" i="1" s="1"/>
  <c r="L51" i="1"/>
  <c r="Q51" i="1" s="1"/>
  <c r="R51" i="1" s="1"/>
  <c r="L52" i="1"/>
  <c r="Q52" i="1" s="1"/>
  <c r="R52" i="1" s="1"/>
  <c r="L53" i="1"/>
  <c r="Q53" i="1" s="1"/>
  <c r="U53" i="1" s="1"/>
  <c r="L54" i="1"/>
  <c r="Q54" i="1" s="1"/>
  <c r="U54" i="1" s="1"/>
  <c r="L55" i="1"/>
  <c r="Q55" i="1" s="1"/>
  <c r="R55" i="1" s="1"/>
  <c r="L56" i="1"/>
  <c r="Q56" i="1" s="1"/>
  <c r="L57" i="1"/>
  <c r="Q57" i="1" s="1"/>
  <c r="R57" i="1" s="1"/>
  <c r="L58" i="1"/>
  <c r="Q58" i="1" s="1"/>
  <c r="R58" i="1" s="1"/>
  <c r="L59" i="1"/>
  <c r="Q59" i="1" s="1"/>
  <c r="L60" i="1"/>
  <c r="Q60" i="1" s="1"/>
  <c r="L61" i="1"/>
  <c r="Q61" i="1" s="1"/>
  <c r="R61" i="1" s="1"/>
  <c r="L62" i="1"/>
  <c r="Q62" i="1" s="1"/>
  <c r="R62" i="1" s="1"/>
  <c r="L63" i="1"/>
  <c r="Q63" i="1" s="1"/>
  <c r="R63" i="1" s="1"/>
  <c r="L64" i="1"/>
  <c r="Q64" i="1" s="1"/>
  <c r="L65" i="1"/>
  <c r="Q65" i="1" s="1"/>
  <c r="R65" i="1" s="1"/>
  <c r="L66" i="1"/>
  <c r="Q66" i="1" s="1"/>
  <c r="U66" i="1" s="1"/>
  <c r="L67" i="1"/>
  <c r="Q67" i="1" s="1"/>
  <c r="U67" i="1" s="1"/>
  <c r="L68" i="1"/>
  <c r="Q68" i="1" s="1"/>
  <c r="L69" i="1"/>
  <c r="Q69" i="1" s="1"/>
  <c r="R69" i="1" s="1"/>
  <c r="L70" i="1"/>
  <c r="Q70" i="1" s="1"/>
  <c r="U70" i="1" s="1"/>
  <c r="L71" i="1"/>
  <c r="Q71" i="1" s="1"/>
  <c r="R71" i="1" s="1"/>
  <c r="L72" i="1"/>
  <c r="Q72" i="1" s="1"/>
  <c r="L73" i="1"/>
  <c r="Q73" i="1" s="1"/>
  <c r="U73" i="1" s="1"/>
  <c r="L74" i="1"/>
  <c r="Q74" i="1" s="1"/>
  <c r="U74" i="1" s="1"/>
  <c r="L75" i="1"/>
  <c r="Q75" i="1" s="1"/>
  <c r="U75" i="1" s="1"/>
  <c r="L76" i="1"/>
  <c r="Q76" i="1" s="1"/>
  <c r="L77" i="1"/>
  <c r="Q77" i="1" s="1"/>
  <c r="R77" i="1" s="1"/>
  <c r="L78" i="1"/>
  <c r="Q78" i="1" s="1"/>
  <c r="U78" i="1" s="1"/>
  <c r="L79" i="1"/>
  <c r="Q79" i="1" s="1"/>
  <c r="R79" i="1" s="1"/>
  <c r="L80" i="1"/>
  <c r="Q80" i="1" s="1"/>
  <c r="R80" i="1" s="1"/>
  <c r="L82" i="1"/>
  <c r="Q82" i="1" s="1"/>
  <c r="U82" i="1" s="1"/>
  <c r="L83" i="1"/>
  <c r="Q83" i="1" s="1"/>
  <c r="R83" i="1" s="1"/>
  <c r="L84" i="1"/>
  <c r="Q84" i="1" s="1"/>
  <c r="L85" i="1"/>
  <c r="Q85" i="1" s="1"/>
  <c r="R85" i="1" s="1"/>
  <c r="L86" i="1"/>
  <c r="Q86" i="1" s="1"/>
  <c r="R86" i="1" s="1"/>
  <c r="L88" i="1"/>
  <c r="Q88" i="1" s="1"/>
  <c r="L89" i="1"/>
  <c r="Q89" i="1" s="1"/>
  <c r="U89" i="1" s="1"/>
  <c r="L90" i="1"/>
  <c r="Q90" i="1" s="1"/>
  <c r="U90" i="1" s="1"/>
  <c r="L91" i="1"/>
  <c r="Q91" i="1" s="1"/>
  <c r="U91" i="1" s="1"/>
  <c r="L92" i="1"/>
  <c r="Q92" i="1" s="1"/>
  <c r="L93" i="1"/>
  <c r="Q93" i="1" s="1"/>
  <c r="V93" i="1" s="1"/>
  <c r="L94" i="1"/>
  <c r="Q94" i="1" s="1"/>
  <c r="R94" i="1" s="1"/>
  <c r="L95" i="1"/>
  <c r="Q95" i="1" s="1"/>
  <c r="V95" i="1" s="1"/>
  <c r="L96" i="1"/>
  <c r="Q96" i="1" s="1"/>
  <c r="L98" i="1"/>
  <c r="Q98" i="1" s="1"/>
  <c r="V98" i="1" s="1"/>
  <c r="L99" i="1"/>
  <c r="Q99" i="1" s="1"/>
  <c r="V99" i="1" s="1"/>
  <c r="L100" i="1"/>
  <c r="Q100" i="1" s="1"/>
  <c r="L101" i="1"/>
  <c r="Q101" i="1" s="1"/>
  <c r="V101" i="1" s="1"/>
  <c r="L102" i="1"/>
  <c r="Q102" i="1" s="1"/>
  <c r="V102" i="1" s="1"/>
  <c r="L103" i="1"/>
  <c r="Q103" i="1" s="1"/>
  <c r="V103" i="1" s="1"/>
  <c r="L104" i="1"/>
  <c r="Q104" i="1" s="1"/>
  <c r="L105" i="1"/>
  <c r="Q105" i="1" s="1"/>
  <c r="V105" i="1" s="1"/>
  <c r="L106" i="1"/>
  <c r="Q106" i="1" s="1"/>
  <c r="V106" i="1" s="1"/>
  <c r="L107" i="1"/>
  <c r="Q107" i="1" s="1"/>
  <c r="V107" i="1" s="1"/>
  <c r="L108" i="1"/>
  <c r="Q108" i="1" s="1"/>
  <c r="L109" i="1"/>
  <c r="Q109" i="1" s="1"/>
  <c r="V109" i="1" s="1"/>
  <c r="L110" i="1"/>
  <c r="Q110" i="1" s="1"/>
  <c r="L112" i="1"/>
  <c r="Q112" i="1" s="1"/>
  <c r="L113" i="1"/>
  <c r="Q113" i="1" s="1"/>
  <c r="V113" i="1" s="1"/>
  <c r="L114" i="1"/>
  <c r="Q114" i="1" s="1"/>
  <c r="L6" i="1"/>
  <c r="Q6" i="1" s="1"/>
  <c r="R6" i="1" s="1"/>
  <c r="AD87" i="1" l="1"/>
  <c r="R93" i="1"/>
  <c r="U108" i="1"/>
  <c r="AD72" i="1"/>
  <c r="R28" i="1"/>
  <c r="AD28" i="1" s="1"/>
  <c r="R36" i="1"/>
  <c r="AD36" i="1" s="1"/>
  <c r="AD40" i="1"/>
  <c r="R60" i="1"/>
  <c r="U60" i="1" s="1"/>
  <c r="R64" i="1"/>
  <c r="AD64" i="1" s="1"/>
  <c r="R92" i="1"/>
  <c r="AD92" i="1" s="1"/>
  <c r="AD80" i="1"/>
  <c r="AD52" i="1"/>
  <c r="AD32" i="1"/>
  <c r="AD14" i="1"/>
  <c r="AD12" i="1"/>
  <c r="AD8" i="1"/>
  <c r="AD6" i="1"/>
  <c r="AD84" i="1"/>
  <c r="AD97" i="1"/>
  <c r="AD93" i="1"/>
  <c r="V112" i="1"/>
  <c r="AD112" i="1"/>
  <c r="V94" i="1"/>
  <c r="AD94" i="1"/>
  <c r="AD85" i="1"/>
  <c r="AD83" i="1"/>
  <c r="AD81" i="1"/>
  <c r="AD79" i="1"/>
  <c r="AD77" i="1"/>
  <c r="AD71" i="1"/>
  <c r="AD69" i="1"/>
  <c r="AD65" i="1"/>
  <c r="AD63" i="1"/>
  <c r="AD61" i="1"/>
  <c r="AD59" i="1"/>
  <c r="AD57" i="1"/>
  <c r="AD55" i="1"/>
  <c r="AD51" i="1"/>
  <c r="AD47" i="1"/>
  <c r="AD45" i="1"/>
  <c r="AD43" i="1"/>
  <c r="AD39" i="1"/>
  <c r="AD37" i="1"/>
  <c r="AD35" i="1"/>
  <c r="AD29" i="1"/>
  <c r="AD21" i="1"/>
  <c r="AD19" i="1"/>
  <c r="AD13" i="1"/>
  <c r="AD7" i="1"/>
  <c r="V110" i="1"/>
  <c r="AD110" i="1"/>
  <c r="V111" i="1"/>
  <c r="AD111" i="1"/>
  <c r="AD9" i="1"/>
  <c r="AD10" i="1"/>
  <c r="AD30" i="1"/>
  <c r="AD34" i="1"/>
  <c r="AD38" i="1"/>
  <c r="AD58" i="1"/>
  <c r="AD62" i="1"/>
  <c r="AD86" i="1"/>
  <c r="AD99" i="1"/>
  <c r="AD109" i="1"/>
  <c r="AD113" i="1"/>
  <c r="U14" i="1"/>
  <c r="U6" i="1"/>
  <c r="V97" i="1"/>
  <c r="V114" i="1"/>
  <c r="U114" i="1"/>
  <c r="V108" i="1"/>
  <c r="V104" i="1"/>
  <c r="U104" i="1"/>
  <c r="V100" i="1"/>
  <c r="U100" i="1"/>
  <c r="V96" i="1"/>
  <c r="U96" i="1"/>
  <c r="V92" i="1"/>
  <c r="U88" i="1"/>
  <c r="V88" i="1"/>
  <c r="U84" i="1"/>
  <c r="V84" i="1"/>
  <c r="U80" i="1"/>
  <c r="V80" i="1"/>
  <c r="U76" i="1"/>
  <c r="V76" i="1"/>
  <c r="U72" i="1"/>
  <c r="V72" i="1"/>
  <c r="U68" i="1"/>
  <c r="V68" i="1"/>
  <c r="V64" i="1"/>
  <c r="V60" i="1"/>
  <c r="U56" i="1"/>
  <c r="V56" i="1"/>
  <c r="U52" i="1"/>
  <c r="V52" i="1"/>
  <c r="U48" i="1"/>
  <c r="V48" i="1"/>
  <c r="U44" i="1"/>
  <c r="V44" i="1"/>
  <c r="V40" i="1"/>
  <c r="V36" i="1"/>
  <c r="U32" i="1"/>
  <c r="V32" i="1"/>
  <c r="V28" i="1"/>
  <c r="U24" i="1"/>
  <c r="V24" i="1"/>
  <c r="U20" i="1"/>
  <c r="V20" i="1"/>
  <c r="U16" i="1"/>
  <c r="V16" i="1"/>
  <c r="U12" i="1"/>
  <c r="V12" i="1"/>
  <c r="U8" i="1"/>
  <c r="V8" i="1"/>
  <c r="V6" i="1"/>
  <c r="U113" i="1"/>
  <c r="U112" i="1"/>
  <c r="U111" i="1"/>
  <c r="U107" i="1"/>
  <c r="U106" i="1"/>
  <c r="U105" i="1"/>
  <c r="U103" i="1"/>
  <c r="U102" i="1"/>
  <c r="U101" i="1"/>
  <c r="U99" i="1"/>
  <c r="U98" i="1"/>
  <c r="U97" i="1"/>
  <c r="U95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36" i="1" l="1"/>
  <c r="AD60" i="1"/>
  <c r="U28" i="1"/>
  <c r="U40" i="1"/>
  <c r="U64" i="1"/>
  <c r="AD108" i="1"/>
  <c r="U92" i="1"/>
  <c r="U87" i="1"/>
  <c r="U94" i="1"/>
  <c r="U30" i="1"/>
  <c r="U62" i="1"/>
  <c r="U93" i="1"/>
  <c r="U110" i="1"/>
  <c r="U38" i="1"/>
  <c r="U7" i="1"/>
  <c r="AD5" i="1"/>
  <c r="R5" i="1"/>
  <c r="U109" i="1"/>
  <c r="U10" i="1"/>
  <c r="U34" i="1"/>
  <c r="U58" i="1"/>
  <c r="U86" i="1"/>
  <c r="U9" i="1"/>
  <c r="U13" i="1"/>
  <c r="U19" i="1"/>
  <c r="U21" i="1"/>
  <c r="U29" i="1"/>
  <c r="U35" i="1"/>
  <c r="U37" i="1"/>
  <c r="U39" i="1"/>
  <c r="U43" i="1"/>
  <c r="U45" i="1"/>
  <c r="U47" i="1"/>
  <c r="U51" i="1"/>
  <c r="U55" i="1"/>
  <c r="U57" i="1"/>
  <c r="U59" i="1"/>
  <c r="U61" i="1"/>
  <c r="U63" i="1"/>
  <c r="U65" i="1"/>
  <c r="U69" i="1"/>
  <c r="U71" i="1"/>
  <c r="U77" i="1"/>
  <c r="U79" i="1"/>
  <c r="U81" i="1"/>
  <c r="U83" i="1"/>
  <c r="U85" i="1"/>
  <c r="K5" i="1"/>
</calcChain>
</file>

<file path=xl/sharedStrings.xml><?xml version="1.0" encoding="utf-8"?>
<sst xmlns="http://schemas.openxmlformats.org/spreadsheetml/2006/main" count="411" uniqueCount="162">
  <si>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</si>
  <si>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</si>
  <si>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</si>
  <si>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</si>
  <si>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</si>
  <si>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</si>
  <si>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</si>
  <si>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</si>
  <si>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</si>
  <si>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</si>
  <si>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</si>
  <si>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</si>
  <si>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</si>
  <si>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</si>
  <si>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</si>
  <si>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</si>
  <si>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</si>
  <si>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</si>
  <si>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</si>
  <si>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</si>
  <si>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</si>
  <si>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</si>
  <si>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</si>
  <si>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15,04,</t>
  </si>
  <si>
    <t>20,04,(1)</t>
  </si>
  <si>
    <t>20,04,(2)</t>
  </si>
  <si>
    <t>18,04,</t>
  </si>
  <si>
    <t>17,04,</t>
  </si>
  <si>
    <t>11,04,</t>
  </si>
  <si>
    <t>10,04,</t>
  </si>
  <si>
    <t>04,04,</t>
  </si>
  <si>
    <t>03,04,</t>
  </si>
  <si>
    <t>28,03,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</si>
  <si>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</si>
  <si>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</si>
  <si>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</si>
  <si>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</si>
  <si>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</si>
  <si>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</si>
  <si>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</si>
  <si>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</si>
  <si>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</si>
  <si>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18,04,24 филиал обнулил заказ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</si>
  <si>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</si>
  <si>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</si>
  <si>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</si>
  <si>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</si>
  <si>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</si>
  <si>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</si>
  <si>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</si>
  <si>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</si>
  <si>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</si>
  <si>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</si>
  <si>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</si>
  <si>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</si>
  <si>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</si>
  <si>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</si>
  <si>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</si>
  <si>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</si>
  <si>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</si>
  <si>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</si>
  <si>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</si>
  <si>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</si>
  <si>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</si>
  <si>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</si>
  <si>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</si>
  <si>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</si>
  <si>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</si>
  <si>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</si>
  <si>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</si>
  <si>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</si>
  <si>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</si>
  <si>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</si>
  <si>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</si>
  <si>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</si>
  <si>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</si>
  <si>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</si>
  <si>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</si>
  <si>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</si>
  <si>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</si>
  <si>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</si>
  <si>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</si>
  <si>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</si>
  <si>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</si>
  <si>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необходимо увеличить продажи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</si>
  <si>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</si>
  <si>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</si>
  <si>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</si>
  <si>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</si>
  <si>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</si>
  <si>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</si>
  <si>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</si>
  <si>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</si>
  <si>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</si>
  <si>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</si>
  <si>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</si>
  <si>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</si>
  <si>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</si>
  <si>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</si>
  <si>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</si>
  <si>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</si>
  <si>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</si>
  <si>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</si>
  <si>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</si>
  <si>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</si>
  <si>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</si>
  <si>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</si>
  <si>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</si>
  <si>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</si>
  <si>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</si>
  <si>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</si>
  <si>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</si>
  <si>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</si>
  <si>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</si>
  <si>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</si>
  <si>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</si>
  <si>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</si>
  <si>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</si>
  <si>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</si>
  <si>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</si>
  <si>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</si>
  <si>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</si>
  <si>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</si>
  <si>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</si>
  <si>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</si>
  <si>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</si>
  <si>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</si>
  <si>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</si>
  <si>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</si>
  <si>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</si>
  <si>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</si>
  <si>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</si>
  <si>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</si>
  <si>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</si>
  <si>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</si>
  <si>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</si>
  <si>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</si>
  <si>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</si>
  <si>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</si>
  <si>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</si>
  <si>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</si>
  <si>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</si>
  <si>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</si>
  <si>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</si>
  <si>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</si>
  <si>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</si>
  <si>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</si>
  <si>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</si>
  <si>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</si>
  <si>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</si>
  <si>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</si>
  <si>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</si>
  <si>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</si>
  <si>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</si>
  <si>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</si>
  <si>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</si>
  <si>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</si>
  <si>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</si>
  <si>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</si>
  <si>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и 431 / необходимо увеличить продажи</t>
  </si>
  <si>
    <t>то же что 442</t>
  </si>
  <si>
    <t>то же что и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</si>
</sst>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7109375" style="8" customWidth="1"/>
    <col min="8" max="8" width="5.7109375" customWidth="1"/>
    <col min="9" max="9" width="12.28515625" customWidth="1"/>
    <col min="10" max="19" width="7" customWidth="1"/>
    <col min="20" max="20" width="21.5703125" customWidth="1"/>
    <col min="21" max="22" width="4.5703125" customWidth="1"/>
    <col min="23" max="28" width="6.42578125" customWidth="1"/>
    <col min="29" max="29" width="32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48529.261000000013</v>
      </c>
      <c r="F5" s="4">
        <f>SUM(F6:F498)</f>
        <v>41738.036999999997</v>
      </c>
      <c r="G5" s="6"/>
      <c r="H5" s="1"/>
      <c r="I5" s="1"/>
      <c r="J5" s="4">
        <f t="shared" ref="J5:S5" si="0">SUM(J6:J498)</f>
        <v>47537.396999999997</v>
      </c>
      <c r="K5" s="4">
        <f t="shared" si="0"/>
        <v>991.86399999999912</v>
      </c>
      <c r="L5" s="4">
        <f t="shared" si="0"/>
        <v>41681.885000000009</v>
      </c>
      <c r="M5" s="4">
        <f t="shared" si="0"/>
        <v>6847.3760000000002</v>
      </c>
      <c r="N5" s="4">
        <f t="shared" si="0"/>
        <v>11669.046599999998</v>
      </c>
      <c r="O5" s="4">
        <f t="shared" si="0"/>
        <v>11400</v>
      </c>
      <c r="P5" s="4">
        <f t="shared" si="0"/>
        <v>17536.193599999999</v>
      </c>
      <c r="Q5" s="4">
        <f t="shared" si="0"/>
        <v>8336.3769999999986</v>
      </c>
      <c r="R5" s="4">
        <f t="shared" si="0"/>
        <v>18625.0916</v>
      </c>
      <c r="S5" s="4">
        <f t="shared" si="0"/>
        <v>0</v>
      </c>
      <c r="T5" s="1"/>
      <c r="U5" s="1"/>
      <c r="V5" s="1"/>
      <c r="W5" s="4">
        <f t="shared" ref="W5:AB5" si="1">SUM(W6:W498)</f>
        <v>8641.0455999999976</v>
      </c>
      <c r="X5" s="4">
        <f t="shared" si="1"/>
        <v>8316.2092000000011</v>
      </c>
      <c r="Y5" s="4">
        <f t="shared" si="1"/>
        <v>8494.6851999999944</v>
      </c>
      <c r="Z5" s="4">
        <f t="shared" si="1"/>
        <v>7502.574999999998</v>
      </c>
      <c r="AA5" s="4">
        <f t="shared" si="1"/>
        <v>7074.4756000000034</v>
      </c>
      <c r="AB5" s="4">
        <f t="shared" si="1"/>
        <v>7674.7550000000037</v>
      </c>
      <c r="AC5" s="1"/>
      <c r="AD5" s="4">
        <f>SUM(AD6:AD498)</f>
        <v>16162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1" t="s">
        <v>33</v>
      </c>
      <c r="B6" s="1" t="s">
        <v>34</v>
      </c>
      <c r="C6" s="1">
        <v>330.87</v>
      </c>
      <c r="D6" s="1">
        <v>182.58</v>
      </c>
      <c r="E6" s="1">
        <v>221.393</v>
      </c>
      <c r="F6" s="1">
        <v>218.52199999999999</v>
      </c>
      <c r="G6" s="6">
        <v>1</v>
      </c>
      <c r="H6" s="1">
        <v>50</v>
      </c>
      <c r="I6" s="1" t="s">
        <v>35</v>
      </c>
      <c r="J6" s="1">
        <v>212.88</v>
      </c>
      <c r="K6" s="1">
        <f t="shared" ref="K6:K37" si="2">E6-J6</f>
        <v>8.5130000000000052</v>
      </c>
      <c r="L6" s="1">
        <f>E6-M6</f>
        <v>221.393</v>
      </c>
      <c r="M6" s="1"/>
      <c r="N6" s="1">
        <v>0</v>
      </c>
      <c r="O6" s="1"/>
      <c r="P6" s="1">
        <v>120</v>
      </c>
      <c r="Q6" s="1">
        <f>L6/5</f>
        <v>44.278599999999997</v>
      </c>
      <c r="R6" s="5">
        <f>12*Q6-P6-O6-F6-N6</f>
        <v>192.82120000000003</v>
      </c>
      <c r="S6" s="5"/>
      <c r="T6" s="1"/>
      <c r="U6" s="1">
        <f>(F6+N6+O6+P6+R6)/Q6</f>
        <v>12.000000000000002</v>
      </c>
      <c r="V6" s="1">
        <f>(F6+N6+O6+P6)/Q6</f>
        <v>7.6452733374587272</v>
      </c>
      <c r="W6" s="1">
        <v>46.187199999999997</v>
      </c>
      <c r="X6" s="1">
        <v>44.581000000000003</v>
      </c>
      <c r="Y6" s="1">
        <v>44.306399999999996</v>
      </c>
      <c r="Z6" s="1">
        <v>38.739999999999988</v>
      </c>
      <c r="AA6" s="1">
        <v>37.332799999999999</v>
      </c>
      <c r="AB6" s="1">
        <v>37.541400000000003</v>
      </c>
      <c r="AC6" s="1"/>
      <c r="AD6" s="1">
        <f>ROUND(R6*G6,0)</f>
        <v>193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1" t="s">
        <v>36</v>
      </c>
      <c r="B7" s="1" t="s">
        <v>34</v>
      </c>
      <c r="C7" s="1">
        <v>200.286</v>
      </c>
      <c r="D7" s="1">
        <v>93.022999999999996</v>
      </c>
      <c r="E7" s="1">
        <v>155.82300000000001</v>
      </c>
      <c r="F7" s="1">
        <v>87.037999999999997</v>
      </c>
      <c r="G7" s="6">
        <v>1</v>
      </c>
      <c r="H7" s="1">
        <v>30</v>
      </c>
      <c r="I7" s="1" t="s">
        <v>37</v>
      </c>
      <c r="J7" s="1">
        <v>148.30000000000001</v>
      </c>
      <c r="K7" s="1">
        <f t="shared" si="2"/>
        <v>7.5229999999999961</v>
      </c>
      <c r="L7" s="1">
        <f t="shared" ref="L7:L70" si="3">E7-M7</f>
        <v>155.82300000000001</v>
      </c>
      <c r="M7" s="1"/>
      <c r="N7" s="1">
        <v>90</v>
      </c>
      <c r="O7" s="1"/>
      <c r="P7" s="1">
        <v>152.732</v>
      </c>
      <c r="Q7" s="1">
        <f t="shared" ref="Q7:Q70" si="4">L7/5</f>
        <v>31.1646</v>
      </c>
      <c r="R7" s="5">
        <f>11*Q7-P7-O7-F7-N7</f>
        <v>13.040600000000026</v>
      </c>
      <c r="S7" s="5"/>
      <c r="T7" s="1"/>
      <c r="U7" s="1">
        <f t="shared" ref="U7:U70" si="5">(F7+N7+O7+P7+R7)/Q7</f>
        <v>11</v>
      </c>
      <c r="V7" s="1">
        <f t="shared" ref="V7:V70" si="6">(F7+N7+O7+P7)/Q7</f>
        <v>10.581557279734056</v>
      </c>
      <c r="W7" s="1">
        <v>35.546599999999998</v>
      </c>
      <c r="X7" s="1">
        <v>28.286200000000001</v>
      </c>
      <c r="Y7" s="1">
        <v>24.966999999999999</v>
      </c>
      <c r="Z7" s="1">
        <v>24.291399999999999</v>
      </c>
      <c r="AA7" s="1">
        <v>21.9346</v>
      </c>
      <c r="AB7" s="1">
        <v>14.9328</v>
      </c>
      <c r="AC7" s="1" t="s">
        <v>38</v>
      </c>
      <c r="AD7" s="1">
        <f t="shared" ref="AD7:AD70" si="7">ROUND(R7*G7,0)</f>
        <v>13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1" t="s">
        <v>39</v>
      </c>
      <c r="B8" s="1" t="s">
        <v>34</v>
      </c>
      <c r="C8" s="1">
        <v>284.60000000000002</v>
      </c>
      <c r="D8" s="1">
        <v>132.922</v>
      </c>
      <c r="E8" s="1">
        <v>206.83199999999999</v>
      </c>
      <c r="F8" s="1">
        <v>166.66</v>
      </c>
      <c r="G8" s="6">
        <v>1</v>
      </c>
      <c r="H8" s="1">
        <v>45</v>
      </c>
      <c r="I8" s="1" t="s">
        <v>35</v>
      </c>
      <c r="J8" s="1">
        <v>189.00800000000001</v>
      </c>
      <c r="K8" s="1">
        <f t="shared" si="2"/>
        <v>17.823999999999984</v>
      </c>
      <c r="L8" s="1">
        <f t="shared" si="3"/>
        <v>206.83199999999999</v>
      </c>
      <c r="M8" s="1"/>
      <c r="N8" s="1">
        <v>0</v>
      </c>
      <c r="O8" s="1"/>
      <c r="P8" s="1">
        <v>201.2628</v>
      </c>
      <c r="Q8" s="1">
        <f t="shared" si="4"/>
        <v>41.366399999999999</v>
      </c>
      <c r="R8" s="5">
        <f t="shared" ref="R7:R10" si="8">12*Q8-P8-O8-F8-N8</f>
        <v>128.47400000000002</v>
      </c>
      <c r="S8" s="5"/>
      <c r="T8" s="1"/>
      <c r="U8" s="1">
        <f t="shared" si="5"/>
        <v>12</v>
      </c>
      <c r="V8" s="1">
        <f t="shared" si="6"/>
        <v>8.8942426703798247</v>
      </c>
      <c r="W8" s="1">
        <v>38.376800000000003</v>
      </c>
      <c r="X8" s="1">
        <v>31.452999999999999</v>
      </c>
      <c r="Y8" s="1">
        <v>34.463999999999999</v>
      </c>
      <c r="Z8" s="1">
        <v>31.302</v>
      </c>
      <c r="AA8" s="1">
        <v>29.406400000000001</v>
      </c>
      <c r="AB8" s="1">
        <v>37.398600000000002</v>
      </c>
      <c r="AC8" s="1"/>
      <c r="AD8" s="1">
        <f t="shared" si="7"/>
        <v>128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1" t="s">
        <v>40</v>
      </c>
      <c r="B9" s="1" t="s">
        <v>34</v>
      </c>
      <c r="C9" s="1">
        <v>792.45899999999995</v>
      </c>
      <c r="D9" s="1"/>
      <c r="E9" s="1">
        <v>445.392</v>
      </c>
      <c r="F9" s="1">
        <v>287.93799999999999</v>
      </c>
      <c r="G9" s="6">
        <v>1</v>
      </c>
      <c r="H9" s="1">
        <v>45</v>
      </c>
      <c r="I9" s="1" t="s">
        <v>35</v>
      </c>
      <c r="J9" s="1">
        <v>417.37599999999998</v>
      </c>
      <c r="K9" s="1">
        <f t="shared" si="2"/>
        <v>28.01600000000002</v>
      </c>
      <c r="L9" s="1">
        <f t="shared" si="3"/>
        <v>445.392</v>
      </c>
      <c r="M9" s="1"/>
      <c r="N9" s="1">
        <v>80</v>
      </c>
      <c r="O9" s="1"/>
      <c r="P9" s="1">
        <v>400</v>
      </c>
      <c r="Q9" s="1">
        <f t="shared" si="4"/>
        <v>89.078400000000002</v>
      </c>
      <c r="R9" s="5">
        <f t="shared" si="8"/>
        <v>301.00280000000009</v>
      </c>
      <c r="S9" s="5"/>
      <c r="T9" s="1"/>
      <c r="U9" s="1">
        <f t="shared" si="5"/>
        <v>12</v>
      </c>
      <c r="V9" s="1">
        <f t="shared" si="6"/>
        <v>8.62092269281891</v>
      </c>
      <c r="W9" s="1">
        <v>84.831600000000009</v>
      </c>
      <c r="X9" s="1">
        <v>76.045000000000002</v>
      </c>
      <c r="Y9" s="1">
        <v>83.335999999999999</v>
      </c>
      <c r="Z9" s="1">
        <v>92.815599999999989</v>
      </c>
      <c r="AA9" s="1">
        <v>84.698800000000006</v>
      </c>
      <c r="AB9" s="1">
        <v>71.982799999999997</v>
      </c>
      <c r="AC9" s="1"/>
      <c r="AD9" s="1">
        <f t="shared" si="7"/>
        <v>301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1" t="s">
        <v>41</v>
      </c>
      <c r="B10" s="1" t="s">
        <v>34</v>
      </c>
      <c r="C10" s="1">
        <v>64.230999999999995</v>
      </c>
      <c r="D10" s="1">
        <v>47.209000000000003</v>
      </c>
      <c r="E10" s="1">
        <v>40.360999999999997</v>
      </c>
      <c r="F10" s="1">
        <v>60.902000000000001</v>
      </c>
      <c r="G10" s="6">
        <v>1</v>
      </c>
      <c r="H10" s="1" t="e">
        <v>#N/A</v>
      </c>
      <c r="I10" s="1" t="s">
        <v>35</v>
      </c>
      <c r="J10" s="1">
        <v>37.700000000000003</v>
      </c>
      <c r="K10" s="1">
        <f t="shared" si="2"/>
        <v>2.6609999999999943</v>
      </c>
      <c r="L10" s="1">
        <f t="shared" si="3"/>
        <v>40.360999999999997</v>
      </c>
      <c r="M10" s="1"/>
      <c r="N10" s="1">
        <v>0</v>
      </c>
      <c r="O10" s="1"/>
      <c r="P10" s="1">
        <v>0</v>
      </c>
      <c r="Q10" s="1">
        <f t="shared" si="4"/>
        <v>8.0721999999999987</v>
      </c>
      <c r="R10" s="5">
        <f t="shared" si="8"/>
        <v>35.964399999999983</v>
      </c>
      <c r="S10" s="5"/>
      <c r="T10" s="1"/>
      <c r="U10" s="1">
        <f t="shared" si="5"/>
        <v>12</v>
      </c>
      <c r="V10" s="1">
        <f t="shared" si="6"/>
        <v>7.5446594484774918</v>
      </c>
      <c r="W10" s="1">
        <v>7.5989999999999993</v>
      </c>
      <c r="X10" s="1">
        <v>8.583400000000001</v>
      </c>
      <c r="Y10" s="1">
        <v>8.0839999999999996</v>
      </c>
      <c r="Z10" s="1">
        <v>6.5828000000000007</v>
      </c>
      <c r="AA10" s="1">
        <v>5.3052000000000001</v>
      </c>
      <c r="AB10" s="1">
        <v>0.76740000000000008</v>
      </c>
      <c r="AC10" s="1" t="s">
        <v>42</v>
      </c>
      <c r="AD10" s="1">
        <f t="shared" si="7"/>
        <v>36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43</v>
      </c>
      <c r="B11" s="10" t="s">
        <v>44</v>
      </c>
      <c r="C11" s="10"/>
      <c r="D11" s="10">
        <v>156</v>
      </c>
      <c r="E11" s="10">
        <v>156</v>
      </c>
      <c r="F11" s="10"/>
      <c r="G11" s="11">
        <v>0</v>
      </c>
      <c r="H11" s="10" t="e">
        <v>#N/A</v>
      </c>
      <c r="I11" s="10" t="s">
        <v>45</v>
      </c>
      <c r="J11" s="10">
        <v>156</v>
      </c>
      <c r="K11" s="10">
        <f t="shared" si="2"/>
        <v>0</v>
      </c>
      <c r="L11" s="10">
        <f t="shared" si="3"/>
        <v>0</v>
      </c>
      <c r="M11" s="10">
        <v>156</v>
      </c>
      <c r="N11" s="10"/>
      <c r="O11" s="10"/>
      <c r="P11" s="10"/>
      <c r="Q11" s="10">
        <f t="shared" si="4"/>
        <v>0</v>
      </c>
      <c r="R11" s="12"/>
      <c r="S11" s="12"/>
      <c r="T11" s="10"/>
      <c r="U11" s="10" t="e">
        <f t="shared" si="5"/>
        <v>#DIV/0!</v>
      </c>
      <c r="V11" s="10" t="e">
        <f t="shared" si="6"/>
        <v>#DIV/0!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/>
      <c r="AD11" s="10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1" t="s">
        <v>46</v>
      </c>
      <c r="B12" s="1" t="s">
        <v>44</v>
      </c>
      <c r="C12" s="1">
        <v>531</v>
      </c>
      <c r="D12" s="1">
        <v>456</v>
      </c>
      <c r="E12" s="1">
        <v>503</v>
      </c>
      <c r="F12" s="1">
        <v>389</v>
      </c>
      <c r="G12" s="6">
        <v>0.45</v>
      </c>
      <c r="H12" s="1">
        <v>45</v>
      </c>
      <c r="I12" s="1" t="s">
        <v>35</v>
      </c>
      <c r="J12" s="1">
        <v>509</v>
      </c>
      <c r="K12" s="1">
        <f t="shared" si="2"/>
        <v>-6</v>
      </c>
      <c r="L12" s="1">
        <f t="shared" si="3"/>
        <v>503</v>
      </c>
      <c r="M12" s="1"/>
      <c r="N12" s="1">
        <v>0</v>
      </c>
      <c r="O12" s="1"/>
      <c r="P12" s="1">
        <v>350</v>
      </c>
      <c r="Q12" s="1">
        <f t="shared" si="4"/>
        <v>100.6</v>
      </c>
      <c r="R12" s="5">
        <f t="shared" ref="R12:R14" si="9">12*Q12-P12-O12-F12-N12</f>
        <v>468.19999999999982</v>
      </c>
      <c r="S12" s="5"/>
      <c r="T12" s="1"/>
      <c r="U12" s="1">
        <f t="shared" si="5"/>
        <v>11.999999999999998</v>
      </c>
      <c r="V12" s="1">
        <f t="shared" si="6"/>
        <v>7.3459244532803183</v>
      </c>
      <c r="W12" s="1">
        <v>95.8</v>
      </c>
      <c r="X12" s="1">
        <v>114.6</v>
      </c>
      <c r="Y12" s="1">
        <v>119.2</v>
      </c>
      <c r="Z12" s="1">
        <v>78.8</v>
      </c>
      <c r="AA12" s="1">
        <v>76.400000000000006</v>
      </c>
      <c r="AB12" s="1">
        <v>109.49760000000001</v>
      </c>
      <c r="AC12" s="18" t="s">
        <v>160</v>
      </c>
      <c r="AD12" s="1">
        <f t="shared" si="7"/>
        <v>211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1" t="s">
        <v>47</v>
      </c>
      <c r="B13" s="1" t="s">
        <v>44</v>
      </c>
      <c r="C13" s="1">
        <v>957</v>
      </c>
      <c r="D13" s="1">
        <v>456</v>
      </c>
      <c r="E13" s="1">
        <v>737</v>
      </c>
      <c r="F13" s="1">
        <v>518</v>
      </c>
      <c r="G13" s="6">
        <v>0.45</v>
      </c>
      <c r="H13" s="1">
        <v>45</v>
      </c>
      <c r="I13" s="1" t="s">
        <v>35</v>
      </c>
      <c r="J13" s="1">
        <v>730</v>
      </c>
      <c r="K13" s="1">
        <f t="shared" si="2"/>
        <v>7</v>
      </c>
      <c r="L13" s="1">
        <f t="shared" si="3"/>
        <v>737</v>
      </c>
      <c r="M13" s="1"/>
      <c r="N13" s="1">
        <v>450</v>
      </c>
      <c r="O13" s="1"/>
      <c r="P13" s="1">
        <v>350</v>
      </c>
      <c r="Q13" s="1">
        <f t="shared" si="4"/>
        <v>147.4</v>
      </c>
      <c r="R13" s="5">
        <f t="shared" si="9"/>
        <v>450.80000000000018</v>
      </c>
      <c r="S13" s="5"/>
      <c r="T13" s="1"/>
      <c r="U13" s="1">
        <f t="shared" si="5"/>
        <v>12</v>
      </c>
      <c r="V13" s="1">
        <f t="shared" si="6"/>
        <v>8.9416553595658073</v>
      </c>
      <c r="W13" s="1">
        <v>145.80000000000001</v>
      </c>
      <c r="X13" s="1">
        <v>158.6</v>
      </c>
      <c r="Y13" s="1">
        <v>152.4</v>
      </c>
      <c r="Z13" s="1">
        <v>126.4</v>
      </c>
      <c r="AA13" s="1">
        <v>125.4</v>
      </c>
      <c r="AB13" s="1">
        <v>160.6</v>
      </c>
      <c r="AC13" s="1"/>
      <c r="AD13" s="1">
        <f t="shared" si="7"/>
        <v>203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1" t="s">
        <v>48</v>
      </c>
      <c r="B14" s="1" t="s">
        <v>44</v>
      </c>
      <c r="C14" s="1">
        <v>73</v>
      </c>
      <c r="D14" s="1"/>
      <c r="E14" s="1">
        <v>43</v>
      </c>
      <c r="F14" s="1">
        <v>17</v>
      </c>
      <c r="G14" s="6">
        <v>0.17</v>
      </c>
      <c r="H14" s="1">
        <v>180</v>
      </c>
      <c r="I14" s="1" t="s">
        <v>35</v>
      </c>
      <c r="J14" s="1">
        <v>45</v>
      </c>
      <c r="K14" s="1">
        <f t="shared" si="2"/>
        <v>-2</v>
      </c>
      <c r="L14" s="1">
        <f t="shared" si="3"/>
        <v>43</v>
      </c>
      <c r="M14" s="1"/>
      <c r="N14" s="1">
        <v>0</v>
      </c>
      <c r="O14" s="1"/>
      <c r="P14" s="1">
        <v>60</v>
      </c>
      <c r="Q14" s="1">
        <f t="shared" si="4"/>
        <v>8.6</v>
      </c>
      <c r="R14" s="5">
        <f t="shared" si="9"/>
        <v>26.199999999999989</v>
      </c>
      <c r="S14" s="5"/>
      <c r="T14" s="1"/>
      <c r="U14" s="1">
        <f t="shared" si="5"/>
        <v>12</v>
      </c>
      <c r="V14" s="1">
        <f t="shared" si="6"/>
        <v>8.9534883720930232</v>
      </c>
      <c r="W14" s="1">
        <v>10</v>
      </c>
      <c r="X14" s="1">
        <v>5.8</v>
      </c>
      <c r="Y14" s="1">
        <v>5.4</v>
      </c>
      <c r="Z14" s="1">
        <v>7.4</v>
      </c>
      <c r="AA14" s="1">
        <v>6.4</v>
      </c>
      <c r="AB14" s="1">
        <v>9.6</v>
      </c>
      <c r="AC14" s="1"/>
      <c r="AD14" s="1">
        <f t="shared" si="7"/>
        <v>4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49</v>
      </c>
      <c r="B15" s="10" t="s">
        <v>44</v>
      </c>
      <c r="C15" s="10"/>
      <c r="D15" s="10">
        <v>186</v>
      </c>
      <c r="E15" s="10">
        <v>186</v>
      </c>
      <c r="F15" s="10"/>
      <c r="G15" s="11">
        <v>0</v>
      </c>
      <c r="H15" s="10" t="e">
        <v>#N/A</v>
      </c>
      <c r="I15" s="10" t="s">
        <v>45</v>
      </c>
      <c r="J15" s="10">
        <v>186</v>
      </c>
      <c r="K15" s="10">
        <f t="shared" si="2"/>
        <v>0</v>
      </c>
      <c r="L15" s="10">
        <f t="shared" si="3"/>
        <v>0</v>
      </c>
      <c r="M15" s="10">
        <v>186</v>
      </c>
      <c r="N15" s="10"/>
      <c r="O15" s="10"/>
      <c r="P15" s="10"/>
      <c r="Q15" s="10">
        <f t="shared" si="4"/>
        <v>0</v>
      </c>
      <c r="R15" s="12"/>
      <c r="S15" s="12"/>
      <c r="T15" s="10"/>
      <c r="U15" s="10" t="e">
        <f t="shared" si="5"/>
        <v>#DIV/0!</v>
      </c>
      <c r="V15" s="10" t="e">
        <f t="shared" si="6"/>
        <v>#DIV/0!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/>
      <c r="AD15" s="10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50</v>
      </c>
      <c r="B16" s="14" t="s">
        <v>44</v>
      </c>
      <c r="C16" s="14"/>
      <c r="D16" s="14">
        <v>300</v>
      </c>
      <c r="E16" s="14">
        <v>300</v>
      </c>
      <c r="F16" s="14"/>
      <c r="G16" s="15">
        <v>0</v>
      </c>
      <c r="H16" s="14" t="e">
        <v>#N/A</v>
      </c>
      <c r="I16" s="14" t="s">
        <v>35</v>
      </c>
      <c r="J16" s="14">
        <v>300</v>
      </c>
      <c r="K16" s="14">
        <f t="shared" si="2"/>
        <v>0</v>
      </c>
      <c r="L16" s="14">
        <f t="shared" si="3"/>
        <v>0</v>
      </c>
      <c r="M16" s="14">
        <v>300</v>
      </c>
      <c r="N16" s="14"/>
      <c r="O16" s="14"/>
      <c r="P16" s="14"/>
      <c r="Q16" s="14">
        <f t="shared" si="4"/>
        <v>0</v>
      </c>
      <c r="R16" s="16"/>
      <c r="S16" s="16"/>
      <c r="T16" s="14"/>
      <c r="U16" s="14" t="e">
        <f t="shared" si="5"/>
        <v>#DIV/0!</v>
      </c>
      <c r="V16" s="14" t="e">
        <f t="shared" si="6"/>
        <v>#DIV/0!</v>
      </c>
      <c r="W16" s="14">
        <v>0</v>
      </c>
      <c r="X16" s="14">
        <v>0</v>
      </c>
      <c r="Y16" s="14">
        <v>0</v>
      </c>
      <c r="Z16" s="14">
        <v>0</v>
      </c>
      <c r="AA16" s="14">
        <v>0.2</v>
      </c>
      <c r="AB16" s="14">
        <v>0.2</v>
      </c>
      <c r="AC16" s="14" t="s">
        <v>51</v>
      </c>
      <c r="AD16" s="14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52</v>
      </c>
      <c r="B17" s="10" t="s">
        <v>44</v>
      </c>
      <c r="C17" s="10"/>
      <c r="D17" s="10">
        <v>320</v>
      </c>
      <c r="E17" s="10">
        <v>320</v>
      </c>
      <c r="F17" s="10"/>
      <c r="G17" s="11">
        <v>0</v>
      </c>
      <c r="H17" s="10" t="e">
        <v>#N/A</v>
      </c>
      <c r="I17" s="10" t="s">
        <v>45</v>
      </c>
      <c r="J17" s="10">
        <v>320</v>
      </c>
      <c r="K17" s="10">
        <f t="shared" si="2"/>
        <v>0</v>
      </c>
      <c r="L17" s="10">
        <f t="shared" si="3"/>
        <v>0</v>
      </c>
      <c r="M17" s="10">
        <v>320</v>
      </c>
      <c r="N17" s="10"/>
      <c r="O17" s="10"/>
      <c r="P17" s="10"/>
      <c r="Q17" s="10">
        <f t="shared" si="4"/>
        <v>0</v>
      </c>
      <c r="R17" s="12"/>
      <c r="S17" s="12"/>
      <c r="T17" s="10"/>
      <c r="U17" s="10" t="e">
        <f t="shared" si="5"/>
        <v>#DIV/0!</v>
      </c>
      <c r="V17" s="10" t="e">
        <f t="shared" si="6"/>
        <v>#DIV/0!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/>
      <c r="AD17" s="10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53</v>
      </c>
      <c r="B18" s="10" t="s">
        <v>44</v>
      </c>
      <c r="C18" s="10"/>
      <c r="D18" s="10">
        <v>320</v>
      </c>
      <c r="E18" s="10">
        <v>320</v>
      </c>
      <c r="F18" s="10"/>
      <c r="G18" s="11">
        <v>0</v>
      </c>
      <c r="H18" s="10" t="e">
        <v>#N/A</v>
      </c>
      <c r="I18" s="10" t="s">
        <v>45</v>
      </c>
      <c r="J18" s="10">
        <v>320</v>
      </c>
      <c r="K18" s="10">
        <f t="shared" si="2"/>
        <v>0</v>
      </c>
      <c r="L18" s="10">
        <f t="shared" si="3"/>
        <v>0</v>
      </c>
      <c r="M18" s="10">
        <v>320</v>
      </c>
      <c r="N18" s="10"/>
      <c r="O18" s="10"/>
      <c r="P18" s="10"/>
      <c r="Q18" s="10">
        <f t="shared" si="4"/>
        <v>0</v>
      </c>
      <c r="R18" s="12"/>
      <c r="S18" s="12"/>
      <c r="T18" s="10"/>
      <c r="U18" s="10" t="e">
        <f t="shared" si="5"/>
        <v>#DIV/0!</v>
      </c>
      <c r="V18" s="10" t="e">
        <f t="shared" si="6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1" t="s">
        <v>54</v>
      </c>
      <c r="B19" s="1" t="s">
        <v>44</v>
      </c>
      <c r="C19" s="1">
        <v>24</v>
      </c>
      <c r="D19" s="1">
        <v>42</v>
      </c>
      <c r="E19" s="1">
        <v>5</v>
      </c>
      <c r="F19" s="1">
        <v>44</v>
      </c>
      <c r="G19" s="6">
        <v>0.3</v>
      </c>
      <c r="H19" s="1">
        <v>40</v>
      </c>
      <c r="I19" s="1" t="s">
        <v>35</v>
      </c>
      <c r="J19" s="1">
        <v>27</v>
      </c>
      <c r="K19" s="1">
        <f t="shared" si="2"/>
        <v>-22</v>
      </c>
      <c r="L19" s="1">
        <f t="shared" si="3"/>
        <v>5</v>
      </c>
      <c r="M19" s="1"/>
      <c r="N19" s="1">
        <v>36</v>
      </c>
      <c r="O19" s="1"/>
      <c r="P19" s="1">
        <v>0</v>
      </c>
      <c r="Q19" s="1">
        <f t="shared" si="4"/>
        <v>1</v>
      </c>
      <c r="R19" s="5"/>
      <c r="S19" s="5"/>
      <c r="T19" s="1"/>
      <c r="U19" s="1">
        <f t="shared" si="5"/>
        <v>80</v>
      </c>
      <c r="V19" s="1">
        <f t="shared" si="6"/>
        <v>80</v>
      </c>
      <c r="W19" s="1">
        <v>3.6</v>
      </c>
      <c r="X19" s="1">
        <v>10.4</v>
      </c>
      <c r="Y19" s="1">
        <v>9</v>
      </c>
      <c r="Z19" s="1">
        <v>4.4000000000000004</v>
      </c>
      <c r="AA19" s="1">
        <v>5.4</v>
      </c>
      <c r="AB19" s="1">
        <v>6</v>
      </c>
      <c r="AC19" s="1"/>
      <c r="AD19" s="1">
        <f t="shared" si="7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55</v>
      </c>
      <c r="B20" s="14" t="s">
        <v>44</v>
      </c>
      <c r="C20" s="14"/>
      <c r="D20" s="14">
        <v>354</v>
      </c>
      <c r="E20" s="14">
        <v>354</v>
      </c>
      <c r="F20" s="14"/>
      <c r="G20" s="15">
        <v>0</v>
      </c>
      <c r="H20" s="14" t="e">
        <v>#N/A</v>
      </c>
      <c r="I20" s="14" t="s">
        <v>35</v>
      </c>
      <c r="J20" s="14">
        <v>354</v>
      </c>
      <c r="K20" s="14">
        <f t="shared" si="2"/>
        <v>0</v>
      </c>
      <c r="L20" s="14">
        <f t="shared" si="3"/>
        <v>0</v>
      </c>
      <c r="M20" s="14">
        <v>354</v>
      </c>
      <c r="N20" s="14"/>
      <c r="O20" s="14"/>
      <c r="P20" s="14"/>
      <c r="Q20" s="14">
        <f t="shared" si="4"/>
        <v>0</v>
      </c>
      <c r="R20" s="16"/>
      <c r="S20" s="16"/>
      <c r="T20" s="14"/>
      <c r="U20" s="14" t="e">
        <f t="shared" si="5"/>
        <v>#DIV/0!</v>
      </c>
      <c r="V20" s="14" t="e">
        <f t="shared" si="6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 t="s">
        <v>51</v>
      </c>
      <c r="AD20" s="14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1" t="s">
        <v>56</v>
      </c>
      <c r="B21" s="1" t="s">
        <v>44</v>
      </c>
      <c r="C21" s="1">
        <v>161</v>
      </c>
      <c r="D21" s="1">
        <v>45</v>
      </c>
      <c r="E21" s="1">
        <v>109</v>
      </c>
      <c r="F21" s="1">
        <v>69</v>
      </c>
      <c r="G21" s="6">
        <v>0.17</v>
      </c>
      <c r="H21" s="1">
        <v>180</v>
      </c>
      <c r="I21" s="1" t="s">
        <v>35</v>
      </c>
      <c r="J21" s="1">
        <v>108</v>
      </c>
      <c r="K21" s="1">
        <f t="shared" si="2"/>
        <v>1</v>
      </c>
      <c r="L21" s="1">
        <f t="shared" si="3"/>
        <v>109</v>
      </c>
      <c r="M21" s="1"/>
      <c r="N21" s="1">
        <v>30</v>
      </c>
      <c r="O21" s="1"/>
      <c r="P21" s="1">
        <v>160.80000000000001</v>
      </c>
      <c r="Q21" s="1">
        <f t="shared" si="4"/>
        <v>21.8</v>
      </c>
      <c r="R21" s="5"/>
      <c r="S21" s="5"/>
      <c r="T21" s="1"/>
      <c r="U21" s="1">
        <f t="shared" si="5"/>
        <v>11.917431192660551</v>
      </c>
      <c r="V21" s="1">
        <f t="shared" si="6"/>
        <v>11.917431192660551</v>
      </c>
      <c r="W21" s="1">
        <v>24.8</v>
      </c>
      <c r="X21" s="1">
        <v>22.2</v>
      </c>
      <c r="Y21" s="1">
        <v>21</v>
      </c>
      <c r="Z21" s="1">
        <v>19.600000000000001</v>
      </c>
      <c r="AA21" s="1">
        <v>16.8</v>
      </c>
      <c r="AB21" s="1">
        <v>18.399999999999999</v>
      </c>
      <c r="AC21" s="1"/>
      <c r="AD21" s="1">
        <f t="shared" si="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57</v>
      </c>
      <c r="B22" s="10" t="s">
        <v>44</v>
      </c>
      <c r="C22" s="10"/>
      <c r="D22" s="10">
        <v>168</v>
      </c>
      <c r="E22" s="10">
        <v>168</v>
      </c>
      <c r="F22" s="10"/>
      <c r="G22" s="11">
        <v>0</v>
      </c>
      <c r="H22" s="10" t="e">
        <v>#N/A</v>
      </c>
      <c r="I22" s="10" t="s">
        <v>45</v>
      </c>
      <c r="J22" s="10">
        <v>168</v>
      </c>
      <c r="K22" s="10">
        <f t="shared" si="2"/>
        <v>0</v>
      </c>
      <c r="L22" s="10">
        <f t="shared" si="3"/>
        <v>0</v>
      </c>
      <c r="M22" s="10">
        <v>168</v>
      </c>
      <c r="N22" s="10"/>
      <c r="O22" s="10"/>
      <c r="P22" s="10"/>
      <c r="Q22" s="10">
        <f t="shared" si="4"/>
        <v>0</v>
      </c>
      <c r="R22" s="12"/>
      <c r="S22" s="12"/>
      <c r="T22" s="10"/>
      <c r="U22" s="10" t="e">
        <f t="shared" si="5"/>
        <v>#DIV/0!</v>
      </c>
      <c r="V22" s="10" t="e">
        <f t="shared" si="6"/>
        <v>#DIV/0!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/>
      <c r="AD22" s="10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58</v>
      </c>
      <c r="B23" s="10" t="s">
        <v>44</v>
      </c>
      <c r="C23" s="10"/>
      <c r="D23" s="10">
        <v>192</v>
      </c>
      <c r="E23" s="10">
        <v>192</v>
      </c>
      <c r="F23" s="10"/>
      <c r="G23" s="11">
        <v>0</v>
      </c>
      <c r="H23" s="10" t="e">
        <v>#N/A</v>
      </c>
      <c r="I23" s="10" t="s">
        <v>45</v>
      </c>
      <c r="J23" s="10">
        <v>192</v>
      </c>
      <c r="K23" s="10">
        <f t="shared" si="2"/>
        <v>0</v>
      </c>
      <c r="L23" s="10">
        <f t="shared" si="3"/>
        <v>0</v>
      </c>
      <c r="M23" s="10">
        <v>192</v>
      </c>
      <c r="N23" s="10"/>
      <c r="O23" s="10"/>
      <c r="P23" s="10"/>
      <c r="Q23" s="10">
        <f t="shared" si="4"/>
        <v>0</v>
      </c>
      <c r="R23" s="12"/>
      <c r="S23" s="12"/>
      <c r="T23" s="10"/>
      <c r="U23" s="10" t="e">
        <f t="shared" si="5"/>
        <v>#DIV/0!</v>
      </c>
      <c r="V23" s="10" t="e">
        <f t="shared" si="6"/>
        <v>#DIV/0!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/>
      <c r="AD23" s="10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59</v>
      </c>
      <c r="B24" s="10" t="s">
        <v>44</v>
      </c>
      <c r="C24" s="10"/>
      <c r="D24" s="10">
        <v>144</v>
      </c>
      <c r="E24" s="10">
        <v>144</v>
      </c>
      <c r="F24" s="10"/>
      <c r="G24" s="11">
        <v>0</v>
      </c>
      <c r="H24" s="10" t="e">
        <v>#N/A</v>
      </c>
      <c r="I24" s="10" t="s">
        <v>45</v>
      </c>
      <c r="J24" s="10">
        <v>144</v>
      </c>
      <c r="K24" s="10">
        <f t="shared" si="2"/>
        <v>0</v>
      </c>
      <c r="L24" s="10">
        <f t="shared" si="3"/>
        <v>0</v>
      </c>
      <c r="M24" s="10">
        <v>144</v>
      </c>
      <c r="N24" s="10"/>
      <c r="O24" s="10"/>
      <c r="P24" s="10"/>
      <c r="Q24" s="10">
        <f t="shared" si="4"/>
        <v>0</v>
      </c>
      <c r="R24" s="12"/>
      <c r="S24" s="12"/>
      <c r="T24" s="10"/>
      <c r="U24" s="10" t="e">
        <f t="shared" si="5"/>
        <v>#DIV/0!</v>
      </c>
      <c r="V24" s="10" t="e">
        <f t="shared" si="6"/>
        <v>#DIV/0!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/>
      <c r="AD24" s="10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60</v>
      </c>
      <c r="B25" s="10" t="s">
        <v>44</v>
      </c>
      <c r="C25" s="10"/>
      <c r="D25" s="10">
        <v>144</v>
      </c>
      <c r="E25" s="10">
        <v>144</v>
      </c>
      <c r="F25" s="10"/>
      <c r="G25" s="11">
        <v>0</v>
      </c>
      <c r="H25" s="10" t="e">
        <v>#N/A</v>
      </c>
      <c r="I25" s="10" t="s">
        <v>45</v>
      </c>
      <c r="J25" s="10">
        <v>144</v>
      </c>
      <c r="K25" s="10">
        <f t="shared" si="2"/>
        <v>0</v>
      </c>
      <c r="L25" s="10">
        <f t="shared" si="3"/>
        <v>0</v>
      </c>
      <c r="M25" s="10">
        <v>144</v>
      </c>
      <c r="N25" s="10"/>
      <c r="O25" s="10"/>
      <c r="P25" s="10"/>
      <c r="Q25" s="10">
        <f t="shared" si="4"/>
        <v>0</v>
      </c>
      <c r="R25" s="12"/>
      <c r="S25" s="12"/>
      <c r="T25" s="10"/>
      <c r="U25" s="10" t="e">
        <f t="shared" si="5"/>
        <v>#DIV/0!</v>
      </c>
      <c r="V25" s="10" t="e">
        <f t="shared" si="6"/>
        <v>#DIV/0!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/>
      <c r="AD25" s="10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61</v>
      </c>
      <c r="B26" s="14" t="s">
        <v>44</v>
      </c>
      <c r="C26" s="14"/>
      <c r="D26" s="14"/>
      <c r="E26" s="14"/>
      <c r="F26" s="14"/>
      <c r="G26" s="15">
        <v>0</v>
      </c>
      <c r="H26" s="14" t="e">
        <v>#N/A</v>
      </c>
      <c r="I26" s="14" t="s">
        <v>35</v>
      </c>
      <c r="J26" s="14"/>
      <c r="K26" s="14">
        <f t="shared" si="2"/>
        <v>0</v>
      </c>
      <c r="L26" s="14">
        <f t="shared" si="3"/>
        <v>0</v>
      </c>
      <c r="M26" s="14"/>
      <c r="N26" s="14"/>
      <c r="O26" s="14"/>
      <c r="P26" s="14"/>
      <c r="Q26" s="14">
        <f t="shared" si="4"/>
        <v>0</v>
      </c>
      <c r="R26" s="16"/>
      <c r="S26" s="16"/>
      <c r="T26" s="14"/>
      <c r="U26" s="14" t="e">
        <f t="shared" si="5"/>
        <v>#DIV/0!</v>
      </c>
      <c r="V26" s="14" t="e">
        <f t="shared" si="6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 t="s">
        <v>51</v>
      </c>
      <c r="AD26" s="14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62</v>
      </c>
      <c r="B27" s="14" t="s">
        <v>44</v>
      </c>
      <c r="C27" s="14"/>
      <c r="D27" s="14">
        <v>246</v>
      </c>
      <c r="E27" s="14">
        <v>246</v>
      </c>
      <c r="F27" s="14"/>
      <c r="G27" s="15">
        <v>0</v>
      </c>
      <c r="H27" s="14" t="e">
        <v>#N/A</v>
      </c>
      <c r="I27" s="14" t="s">
        <v>35</v>
      </c>
      <c r="J27" s="14">
        <v>246</v>
      </c>
      <c r="K27" s="14">
        <f t="shared" si="2"/>
        <v>0</v>
      </c>
      <c r="L27" s="14">
        <f t="shared" si="3"/>
        <v>0</v>
      </c>
      <c r="M27" s="14">
        <v>246</v>
      </c>
      <c r="N27" s="14"/>
      <c r="O27" s="14"/>
      <c r="P27" s="14"/>
      <c r="Q27" s="14">
        <f t="shared" si="4"/>
        <v>0</v>
      </c>
      <c r="R27" s="16"/>
      <c r="S27" s="16"/>
      <c r="T27" s="14"/>
      <c r="U27" s="14" t="e">
        <f t="shared" si="5"/>
        <v>#DIV/0!</v>
      </c>
      <c r="V27" s="14" t="e">
        <f t="shared" si="6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 t="s">
        <v>51</v>
      </c>
      <c r="AD27" s="14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63</v>
      </c>
      <c r="B28" s="1" t="s">
        <v>34</v>
      </c>
      <c r="C28" s="1">
        <v>2916.6320000000001</v>
      </c>
      <c r="D28" s="1">
        <v>2110.2579999999998</v>
      </c>
      <c r="E28" s="1">
        <v>2175.4989999999998</v>
      </c>
      <c r="F28" s="1">
        <v>2382.6190000000001</v>
      </c>
      <c r="G28" s="6">
        <v>1</v>
      </c>
      <c r="H28" s="1">
        <v>55</v>
      </c>
      <c r="I28" s="1" t="s">
        <v>35</v>
      </c>
      <c r="J28" s="1">
        <v>2039.934</v>
      </c>
      <c r="K28" s="1">
        <f t="shared" si="2"/>
        <v>135.56499999999983</v>
      </c>
      <c r="L28" s="1">
        <f t="shared" si="3"/>
        <v>2175.4989999999998</v>
      </c>
      <c r="M28" s="1"/>
      <c r="N28" s="1">
        <v>0</v>
      </c>
      <c r="O28" s="1">
        <v>1000</v>
      </c>
      <c r="P28" s="1">
        <v>500</v>
      </c>
      <c r="Q28" s="1">
        <f t="shared" si="4"/>
        <v>435.09979999999996</v>
      </c>
      <c r="R28" s="5">
        <f t="shared" ref="R28:R30" si="10">12*Q28-P28-O28-F28-N28</f>
        <v>1338.5785999999994</v>
      </c>
      <c r="S28" s="5"/>
      <c r="T28" s="1"/>
      <c r="U28" s="1">
        <f t="shared" si="5"/>
        <v>12</v>
      </c>
      <c r="V28" s="1">
        <f t="shared" si="6"/>
        <v>8.9235136398591788</v>
      </c>
      <c r="W28" s="1">
        <v>452.08960000000002</v>
      </c>
      <c r="X28" s="1">
        <v>470.03519999999997</v>
      </c>
      <c r="Y28" s="1">
        <v>459.94760000000002</v>
      </c>
      <c r="Z28" s="1">
        <v>388.9966</v>
      </c>
      <c r="AA28" s="1">
        <v>388.94479999999999</v>
      </c>
      <c r="AB28" s="1">
        <v>446.58199999999999</v>
      </c>
      <c r="AC28" s="1"/>
      <c r="AD28" s="1">
        <f t="shared" si="7"/>
        <v>1339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64</v>
      </c>
      <c r="B29" s="1" t="s">
        <v>34</v>
      </c>
      <c r="C29" s="1">
        <v>5418.5010000000002</v>
      </c>
      <c r="D29" s="1">
        <v>2013.76</v>
      </c>
      <c r="E29" s="1">
        <v>3980.2</v>
      </c>
      <c r="F29" s="1">
        <v>3039.4859999999999</v>
      </c>
      <c r="G29" s="6">
        <v>1</v>
      </c>
      <c r="H29" s="1">
        <v>50</v>
      </c>
      <c r="I29" s="1" t="s">
        <v>35</v>
      </c>
      <c r="J29" s="1">
        <v>3932.7080000000001</v>
      </c>
      <c r="K29" s="1">
        <f t="shared" si="2"/>
        <v>47.491999999999734</v>
      </c>
      <c r="L29" s="1">
        <f t="shared" si="3"/>
        <v>3980.2</v>
      </c>
      <c r="M29" s="1"/>
      <c r="N29" s="1">
        <v>500</v>
      </c>
      <c r="O29" s="1">
        <v>3300</v>
      </c>
      <c r="P29" s="1">
        <v>1700</v>
      </c>
      <c r="Q29" s="1">
        <f t="shared" si="4"/>
        <v>796.04</v>
      </c>
      <c r="R29" s="5">
        <f t="shared" si="10"/>
        <v>1012.9939999999997</v>
      </c>
      <c r="S29" s="5"/>
      <c r="T29" s="1"/>
      <c r="U29" s="1">
        <f t="shared" si="5"/>
        <v>12</v>
      </c>
      <c r="V29" s="1">
        <f t="shared" si="6"/>
        <v>10.727458419174917</v>
      </c>
      <c r="W29" s="1">
        <v>810.02139999999997</v>
      </c>
      <c r="X29" s="1">
        <v>581.2808</v>
      </c>
      <c r="Y29" s="1">
        <v>665.14679999999998</v>
      </c>
      <c r="Z29" s="1">
        <v>732.24579999999992</v>
      </c>
      <c r="AA29" s="1">
        <v>649.49340000000007</v>
      </c>
      <c r="AB29" s="1">
        <v>701.34579999999994</v>
      </c>
      <c r="AC29" s="1"/>
      <c r="AD29" s="1">
        <f t="shared" si="7"/>
        <v>1013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1" t="s">
        <v>65</v>
      </c>
      <c r="B30" s="1" t="s">
        <v>34</v>
      </c>
      <c r="C30" s="1">
        <v>4783.3090000000002</v>
      </c>
      <c r="D30" s="1">
        <v>2456.44</v>
      </c>
      <c r="E30" s="1">
        <v>3224.0419999999999</v>
      </c>
      <c r="F30" s="1">
        <v>3350.6930000000002</v>
      </c>
      <c r="G30" s="6">
        <v>1</v>
      </c>
      <c r="H30" s="1">
        <v>55</v>
      </c>
      <c r="I30" s="1" t="s">
        <v>35</v>
      </c>
      <c r="J30" s="1">
        <v>2998.8780000000002</v>
      </c>
      <c r="K30" s="1">
        <f t="shared" si="2"/>
        <v>225.16399999999976</v>
      </c>
      <c r="L30" s="1">
        <f t="shared" si="3"/>
        <v>3224.0419999999999</v>
      </c>
      <c r="M30" s="1"/>
      <c r="N30" s="1">
        <v>450</v>
      </c>
      <c r="O30" s="1">
        <v>2000</v>
      </c>
      <c r="P30" s="1">
        <v>1088.6797999999999</v>
      </c>
      <c r="Q30" s="1">
        <f t="shared" si="4"/>
        <v>644.80840000000001</v>
      </c>
      <c r="R30" s="5">
        <f t="shared" si="10"/>
        <v>848.32800000000043</v>
      </c>
      <c r="S30" s="5"/>
      <c r="T30" s="1"/>
      <c r="U30" s="1">
        <f t="shared" si="5"/>
        <v>12</v>
      </c>
      <c r="V30" s="1">
        <f t="shared" si="6"/>
        <v>10.684371977784409</v>
      </c>
      <c r="W30" s="1">
        <v>673.65179999999998</v>
      </c>
      <c r="X30" s="1">
        <v>669.45339999999999</v>
      </c>
      <c r="Y30" s="1">
        <v>657.53</v>
      </c>
      <c r="Z30" s="1">
        <v>602.14959999999996</v>
      </c>
      <c r="AA30" s="1">
        <v>577.72439999999995</v>
      </c>
      <c r="AB30" s="1">
        <v>621.51120000000003</v>
      </c>
      <c r="AC30" s="1"/>
      <c r="AD30" s="1">
        <f t="shared" si="7"/>
        <v>848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66</v>
      </c>
      <c r="B31" s="14" t="s">
        <v>34</v>
      </c>
      <c r="C31" s="14"/>
      <c r="D31" s="14"/>
      <c r="E31" s="14"/>
      <c r="F31" s="14"/>
      <c r="G31" s="15">
        <v>0</v>
      </c>
      <c r="H31" s="14">
        <v>60</v>
      </c>
      <c r="I31" s="14" t="s">
        <v>35</v>
      </c>
      <c r="J31" s="14"/>
      <c r="K31" s="14">
        <f t="shared" si="2"/>
        <v>0</v>
      </c>
      <c r="L31" s="14">
        <f t="shared" si="3"/>
        <v>0</v>
      </c>
      <c r="M31" s="14"/>
      <c r="N31" s="14"/>
      <c r="O31" s="14"/>
      <c r="P31" s="14"/>
      <c r="Q31" s="14">
        <f t="shared" si="4"/>
        <v>0</v>
      </c>
      <c r="R31" s="16"/>
      <c r="S31" s="16"/>
      <c r="T31" s="14"/>
      <c r="U31" s="14" t="e">
        <f t="shared" si="5"/>
        <v>#DIV/0!</v>
      </c>
      <c r="V31" s="14" t="e">
        <f t="shared" si="6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 t="s">
        <v>67</v>
      </c>
      <c r="AD31" s="14">
        <f t="shared" si="7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68</v>
      </c>
      <c r="B32" s="1" t="s">
        <v>34</v>
      </c>
      <c r="C32" s="1">
        <v>6305.1610000000001</v>
      </c>
      <c r="D32" s="1">
        <v>7539.375</v>
      </c>
      <c r="E32" s="1">
        <v>5495.2</v>
      </c>
      <c r="F32" s="1">
        <v>7770.5370000000003</v>
      </c>
      <c r="G32" s="6">
        <v>1</v>
      </c>
      <c r="H32" s="1">
        <v>60</v>
      </c>
      <c r="I32" s="1" t="s">
        <v>35</v>
      </c>
      <c r="J32" s="1">
        <v>5420.732</v>
      </c>
      <c r="K32" s="1">
        <f t="shared" si="2"/>
        <v>74.467999999999847</v>
      </c>
      <c r="L32" s="1">
        <f t="shared" si="3"/>
        <v>5495.2</v>
      </c>
      <c r="M32" s="1"/>
      <c r="N32" s="1">
        <v>500</v>
      </c>
      <c r="O32" s="1">
        <v>1000</v>
      </c>
      <c r="P32" s="1">
        <v>1000</v>
      </c>
      <c r="Q32" s="1">
        <f t="shared" si="4"/>
        <v>1099.04</v>
      </c>
      <c r="R32" s="5">
        <f>12*Q32-P32-O32-F32-N32</f>
        <v>2917.9429999999993</v>
      </c>
      <c r="S32" s="5"/>
      <c r="T32" s="1"/>
      <c r="U32" s="1">
        <f t="shared" si="5"/>
        <v>12</v>
      </c>
      <c r="V32" s="1">
        <f t="shared" si="6"/>
        <v>9.3450074610569231</v>
      </c>
      <c r="W32" s="1">
        <v>1099.8822</v>
      </c>
      <c r="X32" s="1">
        <v>1071.6271999999999</v>
      </c>
      <c r="Y32" s="1">
        <v>1254.8406</v>
      </c>
      <c r="Z32" s="1">
        <v>979.84500000000003</v>
      </c>
      <c r="AA32" s="1">
        <v>914.92900000000009</v>
      </c>
      <c r="AB32" s="1">
        <v>819.21640000000002</v>
      </c>
      <c r="AC32" s="1"/>
      <c r="AD32" s="1">
        <f t="shared" si="7"/>
        <v>2918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69</v>
      </c>
      <c r="B33" s="14" t="s">
        <v>34</v>
      </c>
      <c r="C33" s="14"/>
      <c r="D33" s="14"/>
      <c r="E33" s="14">
        <v>-0.69</v>
      </c>
      <c r="F33" s="14"/>
      <c r="G33" s="15">
        <v>0</v>
      </c>
      <c r="H33" s="14">
        <v>50</v>
      </c>
      <c r="I33" s="14" t="s">
        <v>35</v>
      </c>
      <c r="J33" s="14"/>
      <c r="K33" s="14">
        <f t="shared" si="2"/>
        <v>-0.69</v>
      </c>
      <c r="L33" s="14">
        <f t="shared" si="3"/>
        <v>-0.69</v>
      </c>
      <c r="M33" s="14"/>
      <c r="N33" s="14"/>
      <c r="O33" s="14"/>
      <c r="P33" s="14"/>
      <c r="Q33" s="14">
        <f t="shared" si="4"/>
        <v>-0.13799999999999998</v>
      </c>
      <c r="R33" s="16"/>
      <c r="S33" s="16"/>
      <c r="T33" s="14"/>
      <c r="U33" s="14">
        <f t="shared" si="5"/>
        <v>0</v>
      </c>
      <c r="V33" s="14">
        <f t="shared" si="6"/>
        <v>0</v>
      </c>
      <c r="W33" s="14">
        <v>0</v>
      </c>
      <c r="X33" s="14">
        <v>-0.17799999999999999</v>
      </c>
      <c r="Y33" s="14">
        <v>-0.17799999999999999</v>
      </c>
      <c r="Z33" s="14">
        <v>-0.17799999999999999</v>
      </c>
      <c r="AA33" s="14">
        <v>-0.17799999999999999</v>
      </c>
      <c r="AB33" s="14">
        <v>-0.52300000000000002</v>
      </c>
      <c r="AC33" s="14" t="s">
        <v>51</v>
      </c>
      <c r="AD33" s="14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70</v>
      </c>
      <c r="B34" s="1" t="s">
        <v>34</v>
      </c>
      <c r="C34" s="1">
        <v>4189.6379999999999</v>
      </c>
      <c r="D34" s="1">
        <v>2311.9</v>
      </c>
      <c r="E34" s="1">
        <v>2735.5940000000001</v>
      </c>
      <c r="F34" s="1">
        <v>3157.6640000000002</v>
      </c>
      <c r="G34" s="6">
        <v>1</v>
      </c>
      <c r="H34" s="1">
        <v>55</v>
      </c>
      <c r="I34" s="1" t="s">
        <v>35</v>
      </c>
      <c r="J34" s="1">
        <v>2569.973</v>
      </c>
      <c r="K34" s="1">
        <f t="shared" si="2"/>
        <v>165.62100000000009</v>
      </c>
      <c r="L34" s="1">
        <f t="shared" si="3"/>
        <v>2735.5940000000001</v>
      </c>
      <c r="M34" s="1"/>
      <c r="N34" s="1">
        <v>600</v>
      </c>
      <c r="O34" s="1"/>
      <c r="P34" s="1">
        <v>1100</v>
      </c>
      <c r="Q34" s="1">
        <f t="shared" si="4"/>
        <v>547.11879999999996</v>
      </c>
      <c r="R34" s="5">
        <f t="shared" ref="R34:R40" si="11">12*Q34-P34-O34-F34-N34</f>
        <v>1707.7615999999994</v>
      </c>
      <c r="S34" s="5"/>
      <c r="T34" s="1"/>
      <c r="U34" s="1">
        <f t="shared" si="5"/>
        <v>12.000000000000002</v>
      </c>
      <c r="V34" s="1">
        <f t="shared" si="6"/>
        <v>8.8786274571445922</v>
      </c>
      <c r="W34" s="1">
        <v>570.98559999999998</v>
      </c>
      <c r="X34" s="1">
        <v>577.91059999999993</v>
      </c>
      <c r="Y34" s="1">
        <v>588.30700000000002</v>
      </c>
      <c r="Z34" s="1">
        <v>521.98699999999997</v>
      </c>
      <c r="AA34" s="1">
        <v>487.87160000000011</v>
      </c>
      <c r="AB34" s="1">
        <v>521.13499999999999</v>
      </c>
      <c r="AC34" s="1"/>
      <c r="AD34" s="1">
        <f t="shared" si="7"/>
        <v>1708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1" t="s">
        <v>71</v>
      </c>
      <c r="B35" s="1" t="s">
        <v>34</v>
      </c>
      <c r="C35" s="1">
        <v>4703.2219999999998</v>
      </c>
      <c r="D35" s="1">
        <v>3257.71</v>
      </c>
      <c r="E35" s="1">
        <v>3754.4740000000002</v>
      </c>
      <c r="F35" s="1">
        <v>3012.819</v>
      </c>
      <c r="G35" s="6">
        <v>1</v>
      </c>
      <c r="H35" s="1">
        <v>60</v>
      </c>
      <c r="I35" s="1" t="s">
        <v>35</v>
      </c>
      <c r="J35" s="1">
        <v>3608.0160000000001</v>
      </c>
      <c r="K35" s="1">
        <f t="shared" si="2"/>
        <v>146.45800000000008</v>
      </c>
      <c r="L35" s="1">
        <f t="shared" si="3"/>
        <v>3754.4740000000002</v>
      </c>
      <c r="M35" s="1"/>
      <c r="N35" s="1">
        <v>2400</v>
      </c>
      <c r="O35" s="1">
        <v>2000</v>
      </c>
      <c r="P35" s="1">
        <v>1742.2242000000001</v>
      </c>
      <c r="Q35" s="1">
        <f t="shared" si="4"/>
        <v>750.89480000000003</v>
      </c>
      <c r="R35" s="5"/>
      <c r="S35" s="5"/>
      <c r="T35" s="1"/>
      <c r="U35" s="1">
        <f t="shared" si="5"/>
        <v>12.192178185279749</v>
      </c>
      <c r="V35" s="1">
        <f t="shared" si="6"/>
        <v>12.192178185279749</v>
      </c>
      <c r="W35" s="1">
        <v>881.17819999999995</v>
      </c>
      <c r="X35" s="1">
        <v>742.57299999999998</v>
      </c>
      <c r="Y35" s="1">
        <v>723.80559999999991</v>
      </c>
      <c r="Z35" s="1">
        <v>681.68119999999999</v>
      </c>
      <c r="AA35" s="1">
        <v>542.19679999999994</v>
      </c>
      <c r="AB35" s="1">
        <v>720.66520000000003</v>
      </c>
      <c r="AC35" s="1"/>
      <c r="AD35" s="1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72</v>
      </c>
      <c r="B36" s="1" t="s">
        <v>34</v>
      </c>
      <c r="C36" s="1">
        <v>2513.116</v>
      </c>
      <c r="D36" s="1">
        <v>1455.365</v>
      </c>
      <c r="E36" s="1">
        <v>1699.2929999999999</v>
      </c>
      <c r="F36" s="1">
        <v>2012.5830000000001</v>
      </c>
      <c r="G36" s="6">
        <v>1</v>
      </c>
      <c r="H36" s="1">
        <v>60</v>
      </c>
      <c r="I36" s="1" t="s">
        <v>35</v>
      </c>
      <c r="J36" s="1">
        <v>1656.7639999999999</v>
      </c>
      <c r="K36" s="1">
        <f t="shared" si="2"/>
        <v>42.528999999999996</v>
      </c>
      <c r="L36" s="1">
        <f t="shared" si="3"/>
        <v>1699.2929999999999</v>
      </c>
      <c r="M36" s="1"/>
      <c r="N36" s="1">
        <v>0</v>
      </c>
      <c r="O36" s="1"/>
      <c r="P36" s="1">
        <v>601.76900000000023</v>
      </c>
      <c r="Q36" s="1">
        <f t="shared" si="4"/>
        <v>339.85859999999997</v>
      </c>
      <c r="R36" s="5">
        <f t="shared" si="11"/>
        <v>1463.9511999999991</v>
      </c>
      <c r="S36" s="5"/>
      <c r="T36" s="1"/>
      <c r="U36" s="1">
        <f t="shared" si="5"/>
        <v>12</v>
      </c>
      <c r="V36" s="1">
        <f t="shared" si="6"/>
        <v>7.6924697506551274</v>
      </c>
      <c r="W36" s="1">
        <v>285.60500000000002</v>
      </c>
      <c r="X36" s="1">
        <v>330.95400000000001</v>
      </c>
      <c r="Y36" s="1">
        <v>356.83460000000002</v>
      </c>
      <c r="Z36" s="1">
        <v>291.7294</v>
      </c>
      <c r="AA36" s="1">
        <v>319.21319999999997</v>
      </c>
      <c r="AB36" s="1">
        <v>371.15379999999999</v>
      </c>
      <c r="AC36" s="1"/>
      <c r="AD36" s="1">
        <f t="shared" si="7"/>
        <v>1464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73</v>
      </c>
      <c r="B37" s="1" t="s">
        <v>34</v>
      </c>
      <c r="C37" s="1">
        <v>549.77599999999995</v>
      </c>
      <c r="D37" s="1">
        <v>556.06500000000005</v>
      </c>
      <c r="E37" s="1">
        <v>472.58600000000001</v>
      </c>
      <c r="F37" s="1">
        <v>514.90200000000004</v>
      </c>
      <c r="G37" s="6">
        <v>1</v>
      </c>
      <c r="H37" s="1">
        <v>60</v>
      </c>
      <c r="I37" s="1" t="s">
        <v>35</v>
      </c>
      <c r="J37" s="1">
        <v>446.88400000000001</v>
      </c>
      <c r="K37" s="1">
        <f t="shared" si="2"/>
        <v>25.701999999999998</v>
      </c>
      <c r="L37" s="1">
        <f t="shared" si="3"/>
        <v>472.58600000000001</v>
      </c>
      <c r="M37" s="1"/>
      <c r="N37" s="1">
        <v>0</v>
      </c>
      <c r="O37" s="1"/>
      <c r="P37" s="1">
        <v>200</v>
      </c>
      <c r="Q37" s="1">
        <f t="shared" si="4"/>
        <v>94.517200000000003</v>
      </c>
      <c r="R37" s="5">
        <f t="shared" si="11"/>
        <v>419.30439999999999</v>
      </c>
      <c r="S37" s="5"/>
      <c r="T37" s="1"/>
      <c r="U37" s="1">
        <f t="shared" si="5"/>
        <v>12</v>
      </c>
      <c r="V37" s="1">
        <f t="shared" si="6"/>
        <v>7.5637238513201837</v>
      </c>
      <c r="W37" s="1">
        <v>96.782200000000003</v>
      </c>
      <c r="X37" s="1">
        <v>100.1314</v>
      </c>
      <c r="Y37" s="1">
        <v>96.766199999999998</v>
      </c>
      <c r="Z37" s="1">
        <v>75.698599999999999</v>
      </c>
      <c r="AA37" s="1">
        <v>77.114999999999995</v>
      </c>
      <c r="AB37" s="1">
        <v>109.23560000000001</v>
      </c>
      <c r="AC37" s="1"/>
      <c r="AD37" s="1">
        <f t="shared" si="7"/>
        <v>419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1" t="s">
        <v>74</v>
      </c>
      <c r="B38" s="1" t="s">
        <v>34</v>
      </c>
      <c r="C38" s="1">
        <v>1640.1079999999999</v>
      </c>
      <c r="D38" s="1">
        <v>952.34</v>
      </c>
      <c r="E38" s="1">
        <v>1120.0060000000001</v>
      </c>
      <c r="F38" s="1">
        <v>1239.67</v>
      </c>
      <c r="G38" s="6">
        <v>1</v>
      </c>
      <c r="H38" s="1">
        <v>60</v>
      </c>
      <c r="I38" s="1" t="s">
        <v>35</v>
      </c>
      <c r="J38" s="1">
        <v>1046.674</v>
      </c>
      <c r="K38" s="1">
        <f t="shared" ref="K38:K69" si="12">E38-J38</f>
        <v>73.332000000000107</v>
      </c>
      <c r="L38" s="1">
        <f t="shared" si="3"/>
        <v>1120.0060000000001</v>
      </c>
      <c r="M38" s="1"/>
      <c r="N38" s="1">
        <v>600</v>
      </c>
      <c r="O38" s="1"/>
      <c r="P38" s="1">
        <v>550</v>
      </c>
      <c r="Q38" s="1">
        <f t="shared" si="4"/>
        <v>224.00120000000001</v>
      </c>
      <c r="R38" s="5">
        <f t="shared" si="11"/>
        <v>298.34439999999995</v>
      </c>
      <c r="S38" s="5"/>
      <c r="T38" s="1"/>
      <c r="U38" s="1">
        <f t="shared" si="5"/>
        <v>12</v>
      </c>
      <c r="V38" s="1">
        <f t="shared" si="6"/>
        <v>10.668112492254506</v>
      </c>
      <c r="W38" s="1">
        <v>228.97319999999999</v>
      </c>
      <c r="X38" s="1">
        <v>239.92080000000001</v>
      </c>
      <c r="Y38" s="1">
        <v>234.48920000000001</v>
      </c>
      <c r="Z38" s="1">
        <v>206.1498</v>
      </c>
      <c r="AA38" s="1">
        <v>211.58500000000001</v>
      </c>
      <c r="AB38" s="1">
        <v>222.41239999999999</v>
      </c>
      <c r="AC38" s="1"/>
      <c r="AD38" s="1">
        <f t="shared" si="7"/>
        <v>298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75</v>
      </c>
      <c r="B39" s="1" t="s">
        <v>34</v>
      </c>
      <c r="C39" s="1">
        <v>2397.4009999999998</v>
      </c>
      <c r="D39" s="1">
        <v>2086</v>
      </c>
      <c r="E39" s="1">
        <v>1936.473</v>
      </c>
      <c r="F39" s="1">
        <v>2189.2649999999999</v>
      </c>
      <c r="G39" s="6">
        <v>1</v>
      </c>
      <c r="H39" s="1">
        <v>60</v>
      </c>
      <c r="I39" s="1" t="s">
        <v>35</v>
      </c>
      <c r="J39" s="1">
        <v>1815.44</v>
      </c>
      <c r="K39" s="1">
        <f t="shared" si="12"/>
        <v>121.0329999999999</v>
      </c>
      <c r="L39" s="1">
        <f t="shared" si="3"/>
        <v>1936.473</v>
      </c>
      <c r="M39" s="1"/>
      <c r="N39" s="1">
        <v>950</v>
      </c>
      <c r="O39" s="1"/>
      <c r="P39" s="1">
        <v>550</v>
      </c>
      <c r="Q39" s="1">
        <f t="shared" si="4"/>
        <v>387.2946</v>
      </c>
      <c r="R39" s="5">
        <f t="shared" si="11"/>
        <v>958.27020000000039</v>
      </c>
      <c r="S39" s="5"/>
      <c r="T39" s="1"/>
      <c r="U39" s="1">
        <f t="shared" si="5"/>
        <v>12</v>
      </c>
      <c r="V39" s="1">
        <f t="shared" si="6"/>
        <v>9.5257331240869352</v>
      </c>
      <c r="W39" s="1">
        <v>389.56619999999998</v>
      </c>
      <c r="X39" s="1">
        <v>411.4366</v>
      </c>
      <c r="Y39" s="1">
        <v>405.91899999999998</v>
      </c>
      <c r="Z39" s="1">
        <v>330.2482</v>
      </c>
      <c r="AA39" s="1">
        <v>329.70339999999999</v>
      </c>
      <c r="AB39" s="1">
        <v>387.25619999999998</v>
      </c>
      <c r="AC39" s="1"/>
      <c r="AD39" s="1">
        <f t="shared" si="7"/>
        <v>958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76</v>
      </c>
      <c r="B40" s="1" t="s">
        <v>34</v>
      </c>
      <c r="C40" s="1">
        <v>75.465999999999994</v>
      </c>
      <c r="D40" s="1">
        <v>42.195</v>
      </c>
      <c r="E40" s="1">
        <v>64.39</v>
      </c>
      <c r="F40" s="1">
        <v>35.445</v>
      </c>
      <c r="G40" s="6">
        <v>1</v>
      </c>
      <c r="H40" s="1">
        <v>35</v>
      </c>
      <c r="I40" s="1" t="s">
        <v>35</v>
      </c>
      <c r="J40" s="1">
        <v>72.8</v>
      </c>
      <c r="K40" s="1">
        <f t="shared" si="12"/>
        <v>-8.4099999999999966</v>
      </c>
      <c r="L40" s="1">
        <f t="shared" si="3"/>
        <v>64.39</v>
      </c>
      <c r="M40" s="1"/>
      <c r="N40" s="1">
        <v>40</v>
      </c>
      <c r="O40" s="1"/>
      <c r="P40" s="1">
        <v>59.041999999999987</v>
      </c>
      <c r="Q40" s="1">
        <f t="shared" si="4"/>
        <v>12.878</v>
      </c>
      <c r="R40" s="5">
        <v>10</v>
      </c>
      <c r="S40" s="5"/>
      <c r="T40" s="1"/>
      <c r="U40" s="1">
        <f t="shared" si="5"/>
        <v>11.219676968473363</v>
      </c>
      <c r="V40" s="1">
        <f t="shared" si="6"/>
        <v>10.443158875601799</v>
      </c>
      <c r="W40" s="1">
        <v>14.286199999999999</v>
      </c>
      <c r="X40" s="1">
        <v>14.175800000000001</v>
      </c>
      <c r="Y40" s="1">
        <v>15.728199999999999</v>
      </c>
      <c r="Z40" s="1">
        <v>11.016999999999999</v>
      </c>
      <c r="AA40" s="1">
        <v>7.3835999999999986</v>
      </c>
      <c r="AB40" s="1">
        <v>10.395</v>
      </c>
      <c r="AC40" s="1"/>
      <c r="AD40" s="1">
        <f t="shared" si="7"/>
        <v>10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77</v>
      </c>
      <c r="B41" s="14" t="s">
        <v>34</v>
      </c>
      <c r="C41" s="14"/>
      <c r="D41" s="14"/>
      <c r="E41" s="14"/>
      <c r="F41" s="14"/>
      <c r="G41" s="15">
        <v>0</v>
      </c>
      <c r="H41" s="14" t="e">
        <v>#N/A</v>
      </c>
      <c r="I41" s="14" t="s">
        <v>35</v>
      </c>
      <c r="J41" s="14"/>
      <c r="K41" s="14">
        <f t="shared" si="12"/>
        <v>0</v>
      </c>
      <c r="L41" s="14">
        <f t="shared" si="3"/>
        <v>0</v>
      </c>
      <c r="M41" s="14"/>
      <c r="N41" s="14"/>
      <c r="O41" s="14"/>
      <c r="P41" s="14"/>
      <c r="Q41" s="14">
        <f t="shared" si="4"/>
        <v>0</v>
      </c>
      <c r="R41" s="16"/>
      <c r="S41" s="16"/>
      <c r="T41" s="14"/>
      <c r="U41" s="14" t="e">
        <f t="shared" si="5"/>
        <v>#DIV/0!</v>
      </c>
      <c r="V41" s="14" t="e">
        <f t="shared" si="6"/>
        <v>#DIV/0!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 t="s">
        <v>51</v>
      </c>
      <c r="AD41" s="14">
        <f t="shared" si="7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78</v>
      </c>
      <c r="B42" s="14" t="s">
        <v>34</v>
      </c>
      <c r="C42" s="14"/>
      <c r="D42" s="14">
        <v>411.37599999999998</v>
      </c>
      <c r="E42" s="14">
        <v>411.37599999999998</v>
      </c>
      <c r="F42" s="14"/>
      <c r="G42" s="15">
        <v>0</v>
      </c>
      <c r="H42" s="14">
        <v>30</v>
      </c>
      <c r="I42" s="14" t="s">
        <v>35</v>
      </c>
      <c r="J42" s="14">
        <v>411.37599999999998</v>
      </c>
      <c r="K42" s="14">
        <f t="shared" si="12"/>
        <v>0</v>
      </c>
      <c r="L42" s="14">
        <f t="shared" si="3"/>
        <v>0</v>
      </c>
      <c r="M42" s="14">
        <v>411.37599999999998</v>
      </c>
      <c r="N42" s="14"/>
      <c r="O42" s="14"/>
      <c r="P42" s="14"/>
      <c r="Q42" s="14">
        <f t="shared" si="4"/>
        <v>0</v>
      </c>
      <c r="R42" s="16"/>
      <c r="S42" s="16"/>
      <c r="T42" s="14"/>
      <c r="U42" s="14" t="e">
        <f t="shared" si="5"/>
        <v>#DIV/0!</v>
      </c>
      <c r="V42" s="14" t="e">
        <f t="shared" si="6"/>
        <v>#DIV/0!</v>
      </c>
      <c r="W42" s="14">
        <v>0</v>
      </c>
      <c r="X42" s="14">
        <v>-0.14599999999999999</v>
      </c>
      <c r="Y42" s="14">
        <v>-0.40600000000000003</v>
      </c>
      <c r="Z42" s="14">
        <v>-0.6550000000000068</v>
      </c>
      <c r="AA42" s="14">
        <v>-0.54300000000000637</v>
      </c>
      <c r="AB42" s="14">
        <v>-0.22</v>
      </c>
      <c r="AC42" s="14" t="s">
        <v>51</v>
      </c>
      <c r="AD42" s="14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79</v>
      </c>
      <c r="B43" s="1" t="s">
        <v>34</v>
      </c>
      <c r="C43" s="1">
        <v>686.23599999999999</v>
      </c>
      <c r="D43" s="1">
        <v>402.78699999999998</v>
      </c>
      <c r="E43" s="1">
        <v>531.91399999999999</v>
      </c>
      <c r="F43" s="1">
        <v>432.17399999999998</v>
      </c>
      <c r="G43" s="6">
        <v>1</v>
      </c>
      <c r="H43" s="1">
        <v>30</v>
      </c>
      <c r="I43" s="1" t="s">
        <v>35</v>
      </c>
      <c r="J43" s="1">
        <v>577.87</v>
      </c>
      <c r="K43" s="1">
        <f t="shared" si="12"/>
        <v>-45.956000000000017</v>
      </c>
      <c r="L43" s="1">
        <f t="shared" si="3"/>
        <v>531.91399999999999</v>
      </c>
      <c r="M43" s="1"/>
      <c r="N43" s="1">
        <v>0</v>
      </c>
      <c r="O43" s="1"/>
      <c r="P43" s="1">
        <v>450</v>
      </c>
      <c r="Q43" s="1">
        <f t="shared" si="4"/>
        <v>106.3828</v>
      </c>
      <c r="R43" s="5">
        <f>11*Q43-P43-O43-F43-N43</f>
        <v>288.03680000000008</v>
      </c>
      <c r="S43" s="5"/>
      <c r="T43" s="1"/>
      <c r="U43" s="1">
        <f t="shared" si="5"/>
        <v>11</v>
      </c>
      <c r="V43" s="1">
        <f t="shared" si="6"/>
        <v>8.2924495313152118</v>
      </c>
      <c r="W43" s="1">
        <v>109.7718</v>
      </c>
      <c r="X43" s="1">
        <v>102.6426</v>
      </c>
      <c r="Y43" s="1">
        <v>107.6194</v>
      </c>
      <c r="Z43" s="1">
        <v>91.47999999999999</v>
      </c>
      <c r="AA43" s="1">
        <v>86.962199999999996</v>
      </c>
      <c r="AB43" s="1">
        <v>94.933799999999991</v>
      </c>
      <c r="AC43" s="1"/>
      <c r="AD43" s="1">
        <f t="shared" si="7"/>
        <v>288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80</v>
      </c>
      <c r="B44" s="14" t="s">
        <v>34</v>
      </c>
      <c r="C44" s="14"/>
      <c r="D44" s="14"/>
      <c r="E44" s="14"/>
      <c r="F44" s="14"/>
      <c r="G44" s="15">
        <v>0</v>
      </c>
      <c r="H44" s="14" t="e">
        <v>#N/A</v>
      </c>
      <c r="I44" s="14" t="s">
        <v>35</v>
      </c>
      <c r="J44" s="14"/>
      <c r="K44" s="14">
        <f t="shared" si="12"/>
        <v>0</v>
      </c>
      <c r="L44" s="14">
        <f t="shared" si="3"/>
        <v>0</v>
      </c>
      <c r="M44" s="14"/>
      <c r="N44" s="14"/>
      <c r="O44" s="14"/>
      <c r="P44" s="14"/>
      <c r="Q44" s="14">
        <f t="shared" si="4"/>
        <v>0</v>
      </c>
      <c r="R44" s="16"/>
      <c r="S44" s="16"/>
      <c r="T44" s="14"/>
      <c r="U44" s="14" t="e">
        <f t="shared" si="5"/>
        <v>#DIV/0!</v>
      </c>
      <c r="V44" s="14" t="e">
        <f t="shared" si="6"/>
        <v>#DIV/0!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 t="s">
        <v>51</v>
      </c>
      <c r="AD44" s="14">
        <f t="shared" si="7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1" t="s">
        <v>81</v>
      </c>
      <c r="B45" s="1" t="s">
        <v>34</v>
      </c>
      <c r="C45" s="1">
        <v>7429.6809999999996</v>
      </c>
      <c r="D45" s="1">
        <v>3807.5160000000001</v>
      </c>
      <c r="E45" s="1">
        <v>4786.8280000000004</v>
      </c>
      <c r="F45" s="1">
        <v>5254.299</v>
      </c>
      <c r="G45" s="6">
        <v>1</v>
      </c>
      <c r="H45" s="1">
        <v>40</v>
      </c>
      <c r="I45" s="1" t="s">
        <v>35</v>
      </c>
      <c r="J45" s="1">
        <v>4632.5060000000003</v>
      </c>
      <c r="K45" s="1">
        <f t="shared" si="12"/>
        <v>154.32200000000012</v>
      </c>
      <c r="L45" s="1">
        <f t="shared" si="3"/>
        <v>4786.8280000000004</v>
      </c>
      <c r="M45" s="1"/>
      <c r="N45" s="1">
        <v>3000</v>
      </c>
      <c r="O45" s="1">
        <v>1500</v>
      </c>
      <c r="P45" s="1">
        <v>908.71079999999893</v>
      </c>
      <c r="Q45" s="1">
        <f t="shared" si="4"/>
        <v>957.36560000000009</v>
      </c>
      <c r="R45" s="5">
        <f>12*Q45-P45-O45-F45-N45</f>
        <v>825.37740000000213</v>
      </c>
      <c r="S45" s="5"/>
      <c r="T45" s="1"/>
      <c r="U45" s="1">
        <f t="shared" si="5"/>
        <v>12</v>
      </c>
      <c r="V45" s="1">
        <f t="shared" si="6"/>
        <v>11.137866035712999</v>
      </c>
      <c r="W45" s="1">
        <v>1040.1418000000001</v>
      </c>
      <c r="X45" s="1">
        <v>1070.18</v>
      </c>
      <c r="Y45" s="1">
        <v>1053.0183999999999</v>
      </c>
      <c r="Z45" s="1">
        <v>934.93420000000003</v>
      </c>
      <c r="AA45" s="1">
        <v>869.40679999999998</v>
      </c>
      <c r="AB45" s="1">
        <v>923.47440000000006</v>
      </c>
      <c r="AC45" s="1"/>
      <c r="AD45" s="1">
        <f t="shared" si="7"/>
        <v>825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82</v>
      </c>
      <c r="B46" s="14" t="s">
        <v>34</v>
      </c>
      <c r="C46" s="14"/>
      <c r="D46" s="14"/>
      <c r="E46" s="14"/>
      <c r="F46" s="14"/>
      <c r="G46" s="15">
        <v>0</v>
      </c>
      <c r="H46" s="14">
        <v>35</v>
      </c>
      <c r="I46" s="14" t="s">
        <v>35</v>
      </c>
      <c r="J46" s="14"/>
      <c r="K46" s="14">
        <f t="shared" si="12"/>
        <v>0</v>
      </c>
      <c r="L46" s="14">
        <f t="shared" si="3"/>
        <v>0</v>
      </c>
      <c r="M46" s="14"/>
      <c r="N46" s="14"/>
      <c r="O46" s="14"/>
      <c r="P46" s="14"/>
      <c r="Q46" s="14">
        <f t="shared" si="4"/>
        <v>0</v>
      </c>
      <c r="R46" s="16"/>
      <c r="S46" s="16"/>
      <c r="T46" s="14"/>
      <c r="U46" s="14" t="e">
        <f t="shared" si="5"/>
        <v>#DIV/0!</v>
      </c>
      <c r="V46" s="14" t="e">
        <f t="shared" si="6"/>
        <v>#DIV/0!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51</v>
      </c>
      <c r="AD46" s="14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1" t="s">
        <v>83</v>
      </c>
      <c r="B47" s="1" t="s">
        <v>34</v>
      </c>
      <c r="C47" s="1">
        <v>42.801000000000002</v>
      </c>
      <c r="D47" s="1"/>
      <c r="E47" s="1">
        <v>13.042999999999999</v>
      </c>
      <c r="F47" s="1">
        <v>25.873999999999999</v>
      </c>
      <c r="G47" s="6">
        <v>1</v>
      </c>
      <c r="H47" s="1" t="e">
        <v>#N/A</v>
      </c>
      <c r="I47" s="1" t="s">
        <v>35</v>
      </c>
      <c r="J47" s="1">
        <v>11</v>
      </c>
      <c r="K47" s="1">
        <f t="shared" si="12"/>
        <v>2.0429999999999993</v>
      </c>
      <c r="L47" s="1">
        <f t="shared" si="3"/>
        <v>13.042999999999999</v>
      </c>
      <c r="M47" s="1"/>
      <c r="N47" s="1">
        <v>0</v>
      </c>
      <c r="O47" s="1"/>
      <c r="P47" s="1">
        <v>0</v>
      </c>
      <c r="Q47" s="1">
        <f t="shared" si="4"/>
        <v>2.6086</v>
      </c>
      <c r="R47" s="5">
        <f>12*Q47-P47-O47-F47-N47</f>
        <v>5.4292000000000016</v>
      </c>
      <c r="S47" s="5"/>
      <c r="T47" s="1"/>
      <c r="U47" s="1">
        <f t="shared" si="5"/>
        <v>12</v>
      </c>
      <c r="V47" s="1">
        <f t="shared" si="6"/>
        <v>9.9187303534462927</v>
      </c>
      <c r="W47" s="1">
        <v>2.3513999999999999</v>
      </c>
      <c r="X47" s="1">
        <v>4.6562000000000001</v>
      </c>
      <c r="Y47" s="1">
        <v>3.8794</v>
      </c>
      <c r="Z47" s="1">
        <v>4.8512000000000004</v>
      </c>
      <c r="AA47" s="1">
        <v>5.3570000000000002</v>
      </c>
      <c r="AB47" s="1">
        <v>5.3572000000000006</v>
      </c>
      <c r="AC47" s="1"/>
      <c r="AD47" s="1">
        <f t="shared" si="7"/>
        <v>5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85</v>
      </c>
      <c r="B48" s="14" t="s">
        <v>34</v>
      </c>
      <c r="C48" s="14"/>
      <c r="D48" s="14"/>
      <c r="E48" s="14"/>
      <c r="F48" s="14"/>
      <c r="G48" s="15">
        <v>0</v>
      </c>
      <c r="H48" s="14" t="e">
        <v>#N/A</v>
      </c>
      <c r="I48" s="14" t="s">
        <v>35</v>
      </c>
      <c r="J48" s="14"/>
      <c r="K48" s="14">
        <f t="shared" si="12"/>
        <v>0</v>
      </c>
      <c r="L48" s="14">
        <f t="shared" si="3"/>
        <v>0</v>
      </c>
      <c r="M48" s="14"/>
      <c r="N48" s="14"/>
      <c r="O48" s="14"/>
      <c r="P48" s="14"/>
      <c r="Q48" s="14">
        <f t="shared" si="4"/>
        <v>0</v>
      </c>
      <c r="R48" s="16"/>
      <c r="S48" s="16"/>
      <c r="T48" s="14"/>
      <c r="U48" s="14" t="e">
        <f t="shared" si="5"/>
        <v>#DIV/0!</v>
      </c>
      <c r="V48" s="14" t="e">
        <f t="shared" si="6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 t="s">
        <v>51</v>
      </c>
      <c r="AD48" s="14">
        <f t="shared" si="7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86</v>
      </c>
      <c r="B49" s="10" t="s">
        <v>34</v>
      </c>
      <c r="C49" s="10"/>
      <c r="D49" s="10">
        <v>7.2450000000000001</v>
      </c>
      <c r="E49" s="17">
        <v>7.2450000000000001</v>
      </c>
      <c r="F49" s="10"/>
      <c r="G49" s="11">
        <v>0</v>
      </c>
      <c r="H49" s="10" t="e">
        <v>#N/A</v>
      </c>
      <c r="I49" s="10" t="s">
        <v>45</v>
      </c>
      <c r="J49" s="10">
        <v>6.5</v>
      </c>
      <c r="K49" s="10">
        <f t="shared" si="12"/>
        <v>0.74500000000000011</v>
      </c>
      <c r="L49" s="10">
        <f t="shared" si="3"/>
        <v>7.2450000000000001</v>
      </c>
      <c r="M49" s="10"/>
      <c r="N49" s="10"/>
      <c r="O49" s="10"/>
      <c r="P49" s="10"/>
      <c r="Q49" s="10">
        <f t="shared" si="4"/>
        <v>1.4490000000000001</v>
      </c>
      <c r="R49" s="12"/>
      <c r="S49" s="12"/>
      <c r="T49" s="10"/>
      <c r="U49" s="10">
        <f t="shared" si="5"/>
        <v>0</v>
      </c>
      <c r="V49" s="10">
        <f t="shared" si="6"/>
        <v>0</v>
      </c>
      <c r="W49" s="10">
        <v>1.4490000000000001</v>
      </c>
      <c r="X49" s="10">
        <v>12.045199999999999</v>
      </c>
      <c r="Y49" s="10">
        <v>15.2598</v>
      </c>
      <c r="Z49" s="10">
        <v>5.2157999999999998</v>
      </c>
      <c r="AA49" s="10">
        <v>2.0011999999999999</v>
      </c>
      <c r="AB49" s="10">
        <v>0</v>
      </c>
      <c r="AC49" s="10" t="s">
        <v>87</v>
      </c>
      <c r="AD49" s="10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88</v>
      </c>
      <c r="B50" s="14" t="s">
        <v>34</v>
      </c>
      <c r="C50" s="14"/>
      <c r="D50" s="14"/>
      <c r="E50" s="14"/>
      <c r="F50" s="14"/>
      <c r="G50" s="15">
        <v>0</v>
      </c>
      <c r="H50" s="14">
        <v>45</v>
      </c>
      <c r="I50" s="14" t="s">
        <v>35</v>
      </c>
      <c r="J50" s="14"/>
      <c r="K50" s="14">
        <f t="shared" si="12"/>
        <v>0</v>
      </c>
      <c r="L50" s="14">
        <f t="shared" si="3"/>
        <v>0</v>
      </c>
      <c r="M50" s="14"/>
      <c r="N50" s="14"/>
      <c r="O50" s="14"/>
      <c r="P50" s="14"/>
      <c r="Q50" s="14">
        <f t="shared" si="4"/>
        <v>0</v>
      </c>
      <c r="R50" s="16"/>
      <c r="S50" s="16"/>
      <c r="T50" s="14"/>
      <c r="U50" s="14" t="e">
        <f t="shared" si="5"/>
        <v>#DIV/0!</v>
      </c>
      <c r="V50" s="14" t="e">
        <f t="shared" si="6"/>
        <v>#DIV/0!</v>
      </c>
      <c r="W50" s="14">
        <v>0</v>
      </c>
      <c r="X50" s="14">
        <v>0.71260000000000001</v>
      </c>
      <c r="Y50" s="14">
        <v>1.5908</v>
      </c>
      <c r="Z50" s="14">
        <v>3.4184000000000001</v>
      </c>
      <c r="AA50" s="14">
        <v>2.8328000000000002</v>
      </c>
      <c r="AB50" s="14">
        <v>6.1896000000000004</v>
      </c>
      <c r="AC50" s="14" t="s">
        <v>51</v>
      </c>
      <c r="AD50" s="14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1" t="s">
        <v>89</v>
      </c>
      <c r="B51" s="1" t="s">
        <v>34</v>
      </c>
      <c r="C51" s="1">
        <v>131.154</v>
      </c>
      <c r="D51" s="1"/>
      <c r="E51" s="1">
        <v>70.138999999999996</v>
      </c>
      <c r="F51" s="1">
        <v>47.398000000000003</v>
      </c>
      <c r="G51" s="6">
        <v>1</v>
      </c>
      <c r="H51" s="1">
        <v>45</v>
      </c>
      <c r="I51" s="1" t="s">
        <v>35</v>
      </c>
      <c r="J51" s="1">
        <v>73.317999999999998</v>
      </c>
      <c r="K51" s="1">
        <f t="shared" si="12"/>
        <v>-3.179000000000002</v>
      </c>
      <c r="L51" s="1">
        <f t="shared" si="3"/>
        <v>70.138999999999996</v>
      </c>
      <c r="M51" s="1"/>
      <c r="N51" s="1">
        <v>0</v>
      </c>
      <c r="O51" s="1"/>
      <c r="P51" s="1">
        <v>60</v>
      </c>
      <c r="Q51" s="1">
        <f t="shared" si="4"/>
        <v>14.027799999999999</v>
      </c>
      <c r="R51" s="5">
        <f t="shared" ref="R51:R52" si="13">12*Q51-P51-O51-F51-N51</f>
        <v>60.935599999999987</v>
      </c>
      <c r="S51" s="5"/>
      <c r="T51" s="1"/>
      <c r="U51" s="1">
        <f t="shared" si="5"/>
        <v>12</v>
      </c>
      <c r="V51" s="1">
        <f t="shared" si="6"/>
        <v>7.6560829210567585</v>
      </c>
      <c r="W51" s="1">
        <v>14.1676</v>
      </c>
      <c r="X51" s="1">
        <v>12.205</v>
      </c>
      <c r="Y51" s="1">
        <v>12.200799999999999</v>
      </c>
      <c r="Z51" s="1">
        <v>10.036799999999999</v>
      </c>
      <c r="AA51" s="1">
        <v>9.8949999999999996</v>
      </c>
      <c r="AB51" s="1">
        <v>15.4</v>
      </c>
      <c r="AC51" s="1"/>
      <c r="AD51" s="1">
        <f t="shared" si="7"/>
        <v>61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1" t="s">
        <v>90</v>
      </c>
      <c r="B52" s="1" t="s">
        <v>34</v>
      </c>
      <c r="C52" s="1">
        <v>90.784999999999997</v>
      </c>
      <c r="D52" s="1"/>
      <c r="E52" s="1">
        <v>57.293999999999997</v>
      </c>
      <c r="F52" s="1">
        <v>28.486999999999998</v>
      </c>
      <c r="G52" s="6">
        <v>1</v>
      </c>
      <c r="H52" s="1">
        <v>45</v>
      </c>
      <c r="I52" s="1" t="s">
        <v>35</v>
      </c>
      <c r="J52" s="1">
        <v>67.117000000000004</v>
      </c>
      <c r="K52" s="1">
        <f t="shared" si="12"/>
        <v>-9.8230000000000075</v>
      </c>
      <c r="L52" s="1">
        <f t="shared" si="3"/>
        <v>57.293999999999997</v>
      </c>
      <c r="M52" s="1"/>
      <c r="N52" s="1">
        <v>0</v>
      </c>
      <c r="O52" s="1"/>
      <c r="P52" s="1">
        <v>60</v>
      </c>
      <c r="Q52" s="1">
        <f t="shared" si="4"/>
        <v>11.4588</v>
      </c>
      <c r="R52" s="5">
        <f t="shared" si="13"/>
        <v>49.018600000000021</v>
      </c>
      <c r="S52" s="5"/>
      <c r="T52" s="1"/>
      <c r="U52" s="1">
        <f t="shared" si="5"/>
        <v>12.000000000000002</v>
      </c>
      <c r="V52" s="1">
        <f t="shared" si="6"/>
        <v>7.7221873145530067</v>
      </c>
      <c r="W52" s="1">
        <v>10.4556</v>
      </c>
      <c r="X52" s="1">
        <v>8.1617999999999995</v>
      </c>
      <c r="Y52" s="1">
        <v>9.0084</v>
      </c>
      <c r="Z52" s="1">
        <v>6.7093999999999996</v>
      </c>
      <c r="AA52" s="1">
        <v>6.1479999999999997</v>
      </c>
      <c r="AB52" s="1">
        <v>11.594799999999999</v>
      </c>
      <c r="AC52" s="1"/>
      <c r="AD52" s="1">
        <f t="shared" si="7"/>
        <v>49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91</v>
      </c>
      <c r="B53" s="14" t="s">
        <v>34</v>
      </c>
      <c r="C53" s="14"/>
      <c r="D53" s="14"/>
      <c r="E53" s="14"/>
      <c r="F53" s="14"/>
      <c r="G53" s="15">
        <v>0</v>
      </c>
      <c r="H53" s="14" t="e">
        <v>#N/A</v>
      </c>
      <c r="I53" s="14" t="s">
        <v>35</v>
      </c>
      <c r="J53" s="14">
        <v>0.8</v>
      </c>
      <c r="K53" s="14">
        <f t="shared" si="12"/>
        <v>-0.8</v>
      </c>
      <c r="L53" s="14">
        <f t="shared" si="3"/>
        <v>0</v>
      </c>
      <c r="M53" s="14"/>
      <c r="N53" s="14"/>
      <c r="O53" s="14"/>
      <c r="P53" s="14"/>
      <c r="Q53" s="14">
        <f t="shared" si="4"/>
        <v>0</v>
      </c>
      <c r="R53" s="16"/>
      <c r="S53" s="16"/>
      <c r="T53" s="14"/>
      <c r="U53" s="14" t="e">
        <f t="shared" si="5"/>
        <v>#DIV/0!</v>
      </c>
      <c r="V53" s="14" t="e">
        <f t="shared" si="6"/>
        <v>#DIV/0!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 t="s">
        <v>51</v>
      </c>
      <c r="AD53" s="14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92</v>
      </c>
      <c r="B54" s="10" t="s">
        <v>44</v>
      </c>
      <c r="C54" s="10">
        <v>2</v>
      </c>
      <c r="D54" s="10"/>
      <c r="E54" s="10">
        <v>-1</v>
      </c>
      <c r="F54" s="10">
        <v>1</v>
      </c>
      <c r="G54" s="11">
        <v>0</v>
      </c>
      <c r="H54" s="10" t="e">
        <v>#N/A</v>
      </c>
      <c r="I54" s="10" t="s">
        <v>45</v>
      </c>
      <c r="J54" s="10">
        <v>6</v>
      </c>
      <c r="K54" s="10">
        <f t="shared" si="12"/>
        <v>-7</v>
      </c>
      <c r="L54" s="10">
        <f t="shared" si="3"/>
        <v>-1</v>
      </c>
      <c r="M54" s="10"/>
      <c r="N54" s="10"/>
      <c r="O54" s="10"/>
      <c r="P54" s="10"/>
      <c r="Q54" s="10">
        <f t="shared" si="4"/>
        <v>-0.2</v>
      </c>
      <c r="R54" s="12"/>
      <c r="S54" s="12"/>
      <c r="T54" s="10"/>
      <c r="U54" s="10">
        <f t="shared" si="5"/>
        <v>-5</v>
      </c>
      <c r="V54" s="10">
        <f t="shared" si="6"/>
        <v>-5</v>
      </c>
      <c r="W54" s="10">
        <v>-0.2</v>
      </c>
      <c r="X54" s="10">
        <v>0.4</v>
      </c>
      <c r="Y54" s="10">
        <v>0.4</v>
      </c>
      <c r="Z54" s="10">
        <v>0</v>
      </c>
      <c r="AA54" s="10">
        <v>0</v>
      </c>
      <c r="AB54" s="10">
        <v>0</v>
      </c>
      <c r="AC54" s="10"/>
      <c r="AD54" s="10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1" t="s">
        <v>93</v>
      </c>
      <c r="B55" s="1" t="s">
        <v>44</v>
      </c>
      <c r="C55" s="1">
        <v>922</v>
      </c>
      <c r="D55" s="1">
        <v>720</v>
      </c>
      <c r="E55" s="1">
        <v>827</v>
      </c>
      <c r="F55" s="1">
        <v>653</v>
      </c>
      <c r="G55" s="6">
        <v>0.4</v>
      </c>
      <c r="H55" s="1">
        <v>45</v>
      </c>
      <c r="I55" s="1" t="s">
        <v>35</v>
      </c>
      <c r="J55" s="1">
        <v>823</v>
      </c>
      <c r="K55" s="1">
        <f t="shared" si="12"/>
        <v>4</v>
      </c>
      <c r="L55" s="1">
        <f t="shared" si="3"/>
        <v>827</v>
      </c>
      <c r="M55" s="1"/>
      <c r="N55" s="1">
        <v>0</v>
      </c>
      <c r="O55" s="1">
        <v>500</v>
      </c>
      <c r="P55" s="1">
        <v>555.40000000000009</v>
      </c>
      <c r="Q55" s="1">
        <f t="shared" si="4"/>
        <v>165.4</v>
      </c>
      <c r="R55" s="5">
        <f>12*Q55-P55-O55-F55-N55</f>
        <v>276.40000000000009</v>
      </c>
      <c r="S55" s="5"/>
      <c r="T55" s="1"/>
      <c r="U55" s="1">
        <f t="shared" si="5"/>
        <v>12</v>
      </c>
      <c r="V55" s="1">
        <f t="shared" si="6"/>
        <v>10.328899637243047</v>
      </c>
      <c r="W55" s="1">
        <v>168.4</v>
      </c>
      <c r="X55" s="1">
        <v>160.4</v>
      </c>
      <c r="Y55" s="1">
        <v>155.6</v>
      </c>
      <c r="Z55" s="1">
        <v>131</v>
      </c>
      <c r="AA55" s="1">
        <v>137.80000000000001</v>
      </c>
      <c r="AB55" s="1">
        <v>163.38839999999999</v>
      </c>
      <c r="AC55" s="1"/>
      <c r="AD55" s="1">
        <f t="shared" si="7"/>
        <v>111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94</v>
      </c>
      <c r="B56" s="14" t="s">
        <v>44</v>
      </c>
      <c r="C56" s="14"/>
      <c r="D56" s="14"/>
      <c r="E56" s="14"/>
      <c r="F56" s="14"/>
      <c r="G56" s="15">
        <v>0</v>
      </c>
      <c r="H56" s="14">
        <v>50</v>
      </c>
      <c r="I56" s="14" t="s">
        <v>35</v>
      </c>
      <c r="J56" s="14"/>
      <c r="K56" s="14">
        <f t="shared" si="12"/>
        <v>0</v>
      </c>
      <c r="L56" s="14">
        <f t="shared" si="3"/>
        <v>0</v>
      </c>
      <c r="M56" s="14"/>
      <c r="N56" s="14"/>
      <c r="O56" s="14"/>
      <c r="P56" s="14"/>
      <c r="Q56" s="14">
        <f t="shared" si="4"/>
        <v>0</v>
      </c>
      <c r="R56" s="16"/>
      <c r="S56" s="16"/>
      <c r="T56" s="14"/>
      <c r="U56" s="14" t="e">
        <f t="shared" si="5"/>
        <v>#DIV/0!</v>
      </c>
      <c r="V56" s="14" t="e">
        <f t="shared" si="6"/>
        <v>#DIV/0!</v>
      </c>
      <c r="W56" s="14">
        <v>0</v>
      </c>
      <c r="X56" s="14">
        <v>-0.2</v>
      </c>
      <c r="Y56" s="14">
        <v>-0.4</v>
      </c>
      <c r="Z56" s="14">
        <v>-0.4</v>
      </c>
      <c r="AA56" s="14">
        <v>1.6</v>
      </c>
      <c r="AB56" s="14">
        <v>17.600000000000001</v>
      </c>
      <c r="AC56" s="14" t="s">
        <v>51</v>
      </c>
      <c r="AD56" s="14">
        <f t="shared" si="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1" t="s">
        <v>95</v>
      </c>
      <c r="B57" s="1" t="s">
        <v>34</v>
      </c>
      <c r="C57" s="1">
        <v>548.21</v>
      </c>
      <c r="D57" s="1"/>
      <c r="E57" s="1">
        <v>321.029</v>
      </c>
      <c r="F57" s="1">
        <v>187.56</v>
      </c>
      <c r="G57" s="6">
        <v>1</v>
      </c>
      <c r="H57" s="1">
        <v>45</v>
      </c>
      <c r="I57" s="1" t="s">
        <v>35</v>
      </c>
      <c r="J57" s="1">
        <v>300.89999999999998</v>
      </c>
      <c r="K57" s="1">
        <f t="shared" si="12"/>
        <v>20.129000000000019</v>
      </c>
      <c r="L57" s="1">
        <f t="shared" si="3"/>
        <v>321.029</v>
      </c>
      <c r="M57" s="1"/>
      <c r="N57" s="1">
        <v>0</v>
      </c>
      <c r="O57" s="1"/>
      <c r="P57" s="1">
        <v>250</v>
      </c>
      <c r="Q57" s="1">
        <f t="shared" si="4"/>
        <v>64.205799999999996</v>
      </c>
      <c r="R57" s="5">
        <f t="shared" ref="R57:R65" si="14">12*Q57-P57-O57-F57-N57</f>
        <v>332.9095999999999</v>
      </c>
      <c r="S57" s="5"/>
      <c r="T57" s="1"/>
      <c r="U57" s="1">
        <f t="shared" si="5"/>
        <v>12</v>
      </c>
      <c r="V57" s="1">
        <f t="shared" si="6"/>
        <v>6.8149606421849747</v>
      </c>
      <c r="W57" s="1">
        <v>63.899000000000001</v>
      </c>
      <c r="X57" s="1">
        <v>48.486199999999997</v>
      </c>
      <c r="Y57" s="1">
        <v>47.536000000000001</v>
      </c>
      <c r="Z57" s="1">
        <v>61.3264</v>
      </c>
      <c r="AA57" s="1">
        <v>62.316400000000002</v>
      </c>
      <c r="AB57" s="1">
        <v>52.860199999999999</v>
      </c>
      <c r="AC57" s="1"/>
      <c r="AD57" s="1">
        <f t="shared" si="7"/>
        <v>333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96</v>
      </c>
      <c r="B58" s="1" t="s">
        <v>44</v>
      </c>
      <c r="C58" s="1">
        <v>191</v>
      </c>
      <c r="D58" s="1">
        <v>258</v>
      </c>
      <c r="E58" s="1">
        <v>153</v>
      </c>
      <c r="F58" s="1">
        <v>244</v>
      </c>
      <c r="G58" s="6">
        <v>0.35</v>
      </c>
      <c r="H58" s="1">
        <v>40</v>
      </c>
      <c r="I58" s="1" t="s">
        <v>35</v>
      </c>
      <c r="J58" s="1">
        <v>210</v>
      </c>
      <c r="K58" s="1">
        <f t="shared" si="12"/>
        <v>-57</v>
      </c>
      <c r="L58" s="1">
        <f t="shared" si="3"/>
        <v>153</v>
      </c>
      <c r="M58" s="1"/>
      <c r="N58" s="1">
        <v>48</v>
      </c>
      <c r="O58" s="1"/>
      <c r="P58" s="1">
        <v>60</v>
      </c>
      <c r="Q58" s="1">
        <f t="shared" si="4"/>
        <v>30.6</v>
      </c>
      <c r="R58" s="5">
        <f t="shared" si="14"/>
        <v>15.200000000000045</v>
      </c>
      <c r="S58" s="5"/>
      <c r="T58" s="1"/>
      <c r="U58" s="1">
        <f t="shared" si="5"/>
        <v>12.000000000000002</v>
      </c>
      <c r="V58" s="1">
        <f t="shared" si="6"/>
        <v>11.503267973856209</v>
      </c>
      <c r="W58" s="1">
        <v>35</v>
      </c>
      <c r="X58" s="1">
        <v>45.2</v>
      </c>
      <c r="Y58" s="1">
        <v>42.4</v>
      </c>
      <c r="Z58" s="1">
        <v>32.799999999999997</v>
      </c>
      <c r="AA58" s="1">
        <v>33</v>
      </c>
      <c r="AB58" s="1">
        <v>35.063400000000001</v>
      </c>
      <c r="AC58" s="1"/>
      <c r="AD58" s="1">
        <f t="shared" si="7"/>
        <v>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97</v>
      </c>
      <c r="B59" s="1" t="s">
        <v>34</v>
      </c>
      <c r="C59" s="1">
        <v>7.92</v>
      </c>
      <c r="D59" s="1"/>
      <c r="E59" s="1"/>
      <c r="F59" s="1"/>
      <c r="G59" s="6">
        <v>1</v>
      </c>
      <c r="H59" s="1" t="e">
        <v>#N/A</v>
      </c>
      <c r="I59" s="1" t="s">
        <v>35</v>
      </c>
      <c r="J59" s="1">
        <v>5.9</v>
      </c>
      <c r="K59" s="1">
        <f t="shared" si="12"/>
        <v>-5.9</v>
      </c>
      <c r="L59" s="1">
        <f t="shared" si="3"/>
        <v>0</v>
      </c>
      <c r="M59" s="1"/>
      <c r="N59" s="1">
        <v>8</v>
      </c>
      <c r="O59" s="1"/>
      <c r="P59" s="1">
        <v>0</v>
      </c>
      <c r="Q59" s="1">
        <f t="shared" si="4"/>
        <v>0</v>
      </c>
      <c r="R59" s="5"/>
      <c r="S59" s="5"/>
      <c r="T59" s="1"/>
      <c r="U59" s="1" t="e">
        <f t="shared" si="5"/>
        <v>#DIV/0!</v>
      </c>
      <c r="V59" s="1" t="e">
        <f t="shared" si="6"/>
        <v>#DIV/0!</v>
      </c>
      <c r="W59" s="1">
        <v>0</v>
      </c>
      <c r="X59" s="1">
        <v>2.3003999999999998</v>
      </c>
      <c r="Y59" s="1">
        <v>2.7351999999999999</v>
      </c>
      <c r="Z59" s="1">
        <v>1.6446000000000001</v>
      </c>
      <c r="AA59" s="1">
        <v>1.7858000000000001</v>
      </c>
      <c r="AB59" s="1">
        <v>1.2954000000000001</v>
      </c>
      <c r="AC59" s="1" t="s">
        <v>42</v>
      </c>
      <c r="AD59" s="1">
        <f t="shared" si="7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98</v>
      </c>
      <c r="B60" s="1" t="s">
        <v>44</v>
      </c>
      <c r="C60" s="1">
        <v>765</v>
      </c>
      <c r="D60" s="1">
        <v>768</v>
      </c>
      <c r="E60" s="1">
        <v>1152</v>
      </c>
      <c r="F60" s="1">
        <v>278</v>
      </c>
      <c r="G60" s="6">
        <v>0.4</v>
      </c>
      <c r="H60" s="1">
        <v>40</v>
      </c>
      <c r="I60" s="1" t="s">
        <v>35</v>
      </c>
      <c r="J60" s="1">
        <v>1152</v>
      </c>
      <c r="K60" s="1">
        <f t="shared" si="12"/>
        <v>0</v>
      </c>
      <c r="L60" s="1">
        <f t="shared" si="3"/>
        <v>546</v>
      </c>
      <c r="M60" s="1">
        <v>606</v>
      </c>
      <c r="N60" s="1">
        <v>0</v>
      </c>
      <c r="O60" s="1"/>
      <c r="P60" s="1">
        <v>350</v>
      </c>
      <c r="Q60" s="1">
        <f t="shared" si="4"/>
        <v>109.2</v>
      </c>
      <c r="R60" s="5">
        <f t="shared" si="14"/>
        <v>682.40000000000009</v>
      </c>
      <c r="S60" s="5"/>
      <c r="T60" s="1"/>
      <c r="U60" s="1">
        <f t="shared" si="5"/>
        <v>12</v>
      </c>
      <c r="V60" s="1">
        <f t="shared" si="6"/>
        <v>5.7509157509157509</v>
      </c>
      <c r="W60" s="1">
        <v>106.4</v>
      </c>
      <c r="X60" s="1">
        <v>90.2</v>
      </c>
      <c r="Y60" s="1">
        <v>87.2</v>
      </c>
      <c r="Z60" s="1">
        <v>92.4</v>
      </c>
      <c r="AA60" s="1">
        <v>92</v>
      </c>
      <c r="AB60" s="1">
        <v>89.6</v>
      </c>
      <c r="AC60" s="1"/>
      <c r="AD60" s="1">
        <f t="shared" si="7"/>
        <v>273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99</v>
      </c>
      <c r="B61" s="1" t="s">
        <v>44</v>
      </c>
      <c r="C61" s="1">
        <v>848</v>
      </c>
      <c r="D61" s="1">
        <v>1002</v>
      </c>
      <c r="E61" s="1">
        <v>1065</v>
      </c>
      <c r="F61" s="1">
        <v>621</v>
      </c>
      <c r="G61" s="6">
        <v>0.4</v>
      </c>
      <c r="H61" s="1">
        <v>45</v>
      </c>
      <c r="I61" s="1" t="s">
        <v>35</v>
      </c>
      <c r="J61" s="1">
        <v>1066</v>
      </c>
      <c r="K61" s="1">
        <f t="shared" si="12"/>
        <v>-1</v>
      </c>
      <c r="L61" s="1">
        <f t="shared" si="3"/>
        <v>813</v>
      </c>
      <c r="M61" s="1">
        <v>252</v>
      </c>
      <c r="N61" s="1">
        <v>0</v>
      </c>
      <c r="O61" s="1"/>
      <c r="P61" s="1">
        <v>500</v>
      </c>
      <c r="Q61" s="1">
        <f t="shared" si="4"/>
        <v>162.6</v>
      </c>
      <c r="R61" s="5">
        <f t="shared" si="14"/>
        <v>830.19999999999982</v>
      </c>
      <c r="S61" s="5"/>
      <c r="T61" s="1"/>
      <c r="U61" s="1">
        <f t="shared" si="5"/>
        <v>12</v>
      </c>
      <c r="V61" s="1">
        <f t="shared" si="6"/>
        <v>6.894218942189422</v>
      </c>
      <c r="W61" s="1">
        <v>165.4</v>
      </c>
      <c r="X61" s="1">
        <v>152.19999999999999</v>
      </c>
      <c r="Y61" s="1">
        <v>152</v>
      </c>
      <c r="Z61" s="1">
        <v>133.80000000000001</v>
      </c>
      <c r="AA61" s="1">
        <v>130.80000000000001</v>
      </c>
      <c r="AB61" s="1">
        <v>140.80000000000001</v>
      </c>
      <c r="AC61" s="1"/>
      <c r="AD61" s="1">
        <f t="shared" si="7"/>
        <v>332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100</v>
      </c>
      <c r="B62" s="1" t="s">
        <v>44</v>
      </c>
      <c r="C62" s="1">
        <v>298</v>
      </c>
      <c r="D62" s="1">
        <v>353</v>
      </c>
      <c r="E62" s="1">
        <v>457</v>
      </c>
      <c r="F62" s="1">
        <v>169</v>
      </c>
      <c r="G62" s="6">
        <v>0.4</v>
      </c>
      <c r="H62" s="1">
        <v>40</v>
      </c>
      <c r="I62" s="1" t="s">
        <v>35</v>
      </c>
      <c r="J62" s="1">
        <v>459</v>
      </c>
      <c r="K62" s="1">
        <f t="shared" si="12"/>
        <v>-2</v>
      </c>
      <c r="L62" s="1">
        <f t="shared" si="3"/>
        <v>235</v>
      </c>
      <c r="M62" s="1">
        <v>222</v>
      </c>
      <c r="N62" s="1">
        <v>0</v>
      </c>
      <c r="O62" s="1"/>
      <c r="P62" s="1">
        <v>200</v>
      </c>
      <c r="Q62" s="1">
        <f t="shared" si="4"/>
        <v>47</v>
      </c>
      <c r="R62" s="5">
        <f t="shared" si="14"/>
        <v>195</v>
      </c>
      <c r="S62" s="5"/>
      <c r="T62" s="1"/>
      <c r="U62" s="1">
        <f t="shared" si="5"/>
        <v>12</v>
      </c>
      <c r="V62" s="1">
        <f t="shared" si="6"/>
        <v>7.8510638297872344</v>
      </c>
      <c r="W62" s="1">
        <v>45.2</v>
      </c>
      <c r="X62" s="1">
        <v>40</v>
      </c>
      <c r="Y62" s="1">
        <v>42.2</v>
      </c>
      <c r="Z62" s="1">
        <v>40.4</v>
      </c>
      <c r="AA62" s="1">
        <v>41.6</v>
      </c>
      <c r="AB62" s="1">
        <v>42.6</v>
      </c>
      <c r="AC62" s="1"/>
      <c r="AD62" s="1">
        <f t="shared" si="7"/>
        <v>78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1" t="s">
        <v>101</v>
      </c>
      <c r="B63" s="1" t="s">
        <v>34</v>
      </c>
      <c r="C63" s="1">
        <v>250.30199999999999</v>
      </c>
      <c r="D63" s="1"/>
      <c r="E63" s="1">
        <v>143.251</v>
      </c>
      <c r="F63" s="1">
        <v>67.897000000000006</v>
      </c>
      <c r="G63" s="6">
        <v>1</v>
      </c>
      <c r="H63" s="1">
        <v>50</v>
      </c>
      <c r="I63" s="1" t="s">
        <v>35</v>
      </c>
      <c r="J63" s="1">
        <v>137.15799999999999</v>
      </c>
      <c r="K63" s="1">
        <f t="shared" si="12"/>
        <v>6.0930000000000177</v>
      </c>
      <c r="L63" s="1">
        <f t="shared" si="3"/>
        <v>143.251</v>
      </c>
      <c r="M63" s="1"/>
      <c r="N63" s="1">
        <v>0</v>
      </c>
      <c r="O63" s="1"/>
      <c r="P63" s="1">
        <v>184.9556</v>
      </c>
      <c r="Q63" s="1">
        <f t="shared" si="4"/>
        <v>28.650200000000002</v>
      </c>
      <c r="R63" s="5">
        <f t="shared" si="14"/>
        <v>90.949800000000025</v>
      </c>
      <c r="S63" s="5"/>
      <c r="T63" s="1"/>
      <c r="U63" s="1">
        <f t="shared" si="5"/>
        <v>12</v>
      </c>
      <c r="V63" s="1">
        <f t="shared" si="6"/>
        <v>8.8255090714899023</v>
      </c>
      <c r="W63" s="1">
        <v>27.203600000000002</v>
      </c>
      <c r="X63" s="1">
        <v>18.686</v>
      </c>
      <c r="Y63" s="1">
        <v>23.835999999999999</v>
      </c>
      <c r="Z63" s="1">
        <v>24.575600000000001</v>
      </c>
      <c r="AA63" s="1">
        <v>18.997199999999999</v>
      </c>
      <c r="AB63" s="1">
        <v>22.089200000000002</v>
      </c>
      <c r="AC63" s="1"/>
      <c r="AD63" s="1">
        <f t="shared" si="7"/>
        <v>91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1" t="s">
        <v>102</v>
      </c>
      <c r="B64" s="1" t="s">
        <v>34</v>
      </c>
      <c r="C64" s="1">
        <v>424.40899999999999</v>
      </c>
      <c r="D64" s="1">
        <v>279.36500000000001</v>
      </c>
      <c r="E64" s="1">
        <v>364.87400000000002</v>
      </c>
      <c r="F64" s="1">
        <v>257.45400000000001</v>
      </c>
      <c r="G64" s="6">
        <v>1</v>
      </c>
      <c r="H64" s="1">
        <v>50</v>
      </c>
      <c r="I64" s="1" t="s">
        <v>35</v>
      </c>
      <c r="J64" s="1">
        <v>349.37599999999998</v>
      </c>
      <c r="K64" s="1">
        <f t="shared" si="12"/>
        <v>15.498000000000047</v>
      </c>
      <c r="L64" s="1">
        <f t="shared" si="3"/>
        <v>364.87400000000002</v>
      </c>
      <c r="M64" s="1"/>
      <c r="N64" s="1">
        <v>0</v>
      </c>
      <c r="O64" s="1"/>
      <c r="P64" s="1">
        <v>150</v>
      </c>
      <c r="Q64" s="1">
        <f t="shared" si="4"/>
        <v>72.974800000000002</v>
      </c>
      <c r="R64" s="5">
        <f t="shared" si="14"/>
        <v>468.24359999999996</v>
      </c>
      <c r="S64" s="5"/>
      <c r="T64" s="1"/>
      <c r="U64" s="1">
        <f t="shared" si="5"/>
        <v>12</v>
      </c>
      <c r="V64" s="1">
        <f t="shared" si="6"/>
        <v>5.5834890948656248</v>
      </c>
      <c r="W64" s="1">
        <v>72.561199999999999</v>
      </c>
      <c r="X64" s="1">
        <v>63.043999999999997</v>
      </c>
      <c r="Y64" s="1">
        <v>61.904600000000002</v>
      </c>
      <c r="Z64" s="1">
        <v>54.062199999999997</v>
      </c>
      <c r="AA64" s="1">
        <v>52.971400000000003</v>
      </c>
      <c r="AB64" s="1">
        <v>58.599800000000002</v>
      </c>
      <c r="AC64" s="1"/>
      <c r="AD64" s="1">
        <f t="shared" si="7"/>
        <v>468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1" t="s">
        <v>103</v>
      </c>
      <c r="B65" s="1" t="s">
        <v>34</v>
      </c>
      <c r="C65" s="1">
        <v>361.84500000000003</v>
      </c>
      <c r="D65" s="1">
        <v>144.82499999999999</v>
      </c>
      <c r="E65" s="1">
        <v>252.703</v>
      </c>
      <c r="F65" s="1">
        <v>185.85599999999999</v>
      </c>
      <c r="G65" s="6">
        <v>1</v>
      </c>
      <c r="H65" s="1">
        <v>55</v>
      </c>
      <c r="I65" s="1" t="s">
        <v>35</v>
      </c>
      <c r="J65" s="1">
        <v>241.404</v>
      </c>
      <c r="K65" s="1">
        <f t="shared" si="12"/>
        <v>11.299000000000007</v>
      </c>
      <c r="L65" s="1">
        <f t="shared" si="3"/>
        <v>252.703</v>
      </c>
      <c r="M65" s="1"/>
      <c r="N65" s="1">
        <v>134.92599999999999</v>
      </c>
      <c r="O65" s="1"/>
      <c r="P65" s="1">
        <v>160.70160000000001</v>
      </c>
      <c r="Q65" s="1">
        <f t="shared" si="4"/>
        <v>50.540599999999998</v>
      </c>
      <c r="R65" s="5">
        <f t="shared" si="14"/>
        <v>125.00360000000006</v>
      </c>
      <c r="S65" s="5"/>
      <c r="T65" s="1"/>
      <c r="U65" s="1">
        <f t="shared" si="5"/>
        <v>12.000000000000002</v>
      </c>
      <c r="V65" s="1">
        <f t="shared" si="6"/>
        <v>9.5266696477683297</v>
      </c>
      <c r="W65" s="1">
        <v>50.143599999999999</v>
      </c>
      <c r="X65" s="1">
        <v>47.073599999999999</v>
      </c>
      <c r="Y65" s="1">
        <v>44.961799999999997</v>
      </c>
      <c r="Z65" s="1">
        <v>42.715600000000002</v>
      </c>
      <c r="AA65" s="1">
        <v>43.1462</v>
      </c>
      <c r="AB65" s="1">
        <v>41.387799999999999</v>
      </c>
      <c r="AC65" s="1"/>
      <c r="AD65" s="1">
        <f t="shared" si="7"/>
        <v>125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104</v>
      </c>
      <c r="B66" s="14" t="s">
        <v>34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12"/>
        <v>0</v>
      </c>
      <c r="L66" s="14">
        <f t="shared" si="3"/>
        <v>0</v>
      </c>
      <c r="M66" s="14"/>
      <c r="N66" s="14"/>
      <c r="O66" s="14"/>
      <c r="P66" s="14"/>
      <c r="Q66" s="14">
        <f t="shared" si="4"/>
        <v>0</v>
      </c>
      <c r="R66" s="16"/>
      <c r="S66" s="16"/>
      <c r="T66" s="14"/>
      <c r="U66" s="14" t="e">
        <f t="shared" si="5"/>
        <v>#DIV/0!</v>
      </c>
      <c r="V66" s="14" t="e">
        <f t="shared" si="6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 t="s">
        <v>51</v>
      </c>
      <c r="AD66" s="14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105</v>
      </c>
      <c r="B67" s="14" t="s">
        <v>34</v>
      </c>
      <c r="C67" s="14"/>
      <c r="D67" s="14"/>
      <c r="E67" s="14"/>
      <c r="F67" s="14"/>
      <c r="G67" s="15">
        <v>0</v>
      </c>
      <c r="H67" s="14" t="e">
        <v>#N/A</v>
      </c>
      <c r="I67" s="14" t="s">
        <v>35</v>
      </c>
      <c r="J67" s="14"/>
      <c r="K67" s="14">
        <f t="shared" si="12"/>
        <v>0</v>
      </c>
      <c r="L67" s="14">
        <f t="shared" si="3"/>
        <v>0</v>
      </c>
      <c r="M67" s="14"/>
      <c r="N67" s="14"/>
      <c r="O67" s="14"/>
      <c r="P67" s="14"/>
      <c r="Q67" s="14">
        <f t="shared" si="4"/>
        <v>0</v>
      </c>
      <c r="R67" s="16"/>
      <c r="S67" s="16"/>
      <c r="T67" s="14"/>
      <c r="U67" s="14" t="e">
        <f t="shared" si="5"/>
        <v>#DIV/0!</v>
      </c>
      <c r="V67" s="14" t="e">
        <f t="shared" si="6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 t="s">
        <v>51</v>
      </c>
      <c r="AD67" s="14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106</v>
      </c>
      <c r="B68" s="14" t="s">
        <v>34</v>
      </c>
      <c r="C68" s="14"/>
      <c r="D68" s="14"/>
      <c r="E68" s="14">
        <v>-2.38</v>
      </c>
      <c r="F68" s="14"/>
      <c r="G68" s="15">
        <v>0</v>
      </c>
      <c r="H68" s="14">
        <v>40</v>
      </c>
      <c r="I68" s="14" t="s">
        <v>35</v>
      </c>
      <c r="J68" s="14"/>
      <c r="K68" s="14">
        <f t="shared" si="12"/>
        <v>-2.38</v>
      </c>
      <c r="L68" s="14">
        <f t="shared" si="3"/>
        <v>-2.38</v>
      </c>
      <c r="M68" s="14"/>
      <c r="N68" s="14"/>
      <c r="O68" s="14"/>
      <c r="P68" s="14"/>
      <c r="Q68" s="14">
        <f t="shared" si="4"/>
        <v>-0.47599999999999998</v>
      </c>
      <c r="R68" s="16"/>
      <c r="S68" s="16"/>
      <c r="T68" s="14"/>
      <c r="U68" s="14">
        <f t="shared" si="5"/>
        <v>0</v>
      </c>
      <c r="V68" s="14">
        <f t="shared" si="6"/>
        <v>0</v>
      </c>
      <c r="W68" s="14">
        <v>-0.13739999999999999</v>
      </c>
      <c r="X68" s="14">
        <v>0</v>
      </c>
      <c r="Y68" s="14">
        <v>-0.17399999999999999</v>
      </c>
      <c r="Z68" s="14">
        <v>-0.17399999999999999</v>
      </c>
      <c r="AA68" s="14">
        <v>0</v>
      </c>
      <c r="AB68" s="14">
        <v>-0.2676</v>
      </c>
      <c r="AC68" s="14" t="s">
        <v>107</v>
      </c>
      <c r="AD68" s="14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108</v>
      </c>
      <c r="B69" s="1" t="s">
        <v>44</v>
      </c>
      <c r="C69" s="1">
        <v>776</v>
      </c>
      <c r="D69" s="1">
        <v>480</v>
      </c>
      <c r="E69" s="1">
        <v>669</v>
      </c>
      <c r="F69" s="1">
        <v>431</v>
      </c>
      <c r="G69" s="6">
        <v>0.4</v>
      </c>
      <c r="H69" s="1">
        <v>45</v>
      </c>
      <c r="I69" s="1" t="s">
        <v>35</v>
      </c>
      <c r="J69" s="1">
        <v>670</v>
      </c>
      <c r="K69" s="1">
        <f t="shared" si="12"/>
        <v>-1</v>
      </c>
      <c r="L69" s="1">
        <f t="shared" si="3"/>
        <v>669</v>
      </c>
      <c r="M69" s="1"/>
      <c r="N69" s="1">
        <v>120</v>
      </c>
      <c r="O69" s="1"/>
      <c r="P69" s="1">
        <v>600</v>
      </c>
      <c r="Q69" s="1">
        <f t="shared" si="4"/>
        <v>133.80000000000001</v>
      </c>
      <c r="R69" s="5">
        <f>12*Q69-P69-O69-F69-N69</f>
        <v>454.60000000000014</v>
      </c>
      <c r="S69" s="5"/>
      <c r="T69" s="1"/>
      <c r="U69" s="1">
        <f t="shared" si="5"/>
        <v>12</v>
      </c>
      <c r="V69" s="1">
        <f t="shared" si="6"/>
        <v>8.6023916292974576</v>
      </c>
      <c r="W69" s="1">
        <v>139.4</v>
      </c>
      <c r="X69" s="1">
        <v>125.6</v>
      </c>
      <c r="Y69" s="1">
        <v>118.8</v>
      </c>
      <c r="Z69" s="1">
        <v>105</v>
      </c>
      <c r="AA69" s="1">
        <v>106.4</v>
      </c>
      <c r="AB69" s="1">
        <v>119.8</v>
      </c>
      <c r="AC69" s="1"/>
      <c r="AD69" s="1">
        <f t="shared" si="7"/>
        <v>182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109</v>
      </c>
      <c r="B70" s="14" t="s">
        <v>34</v>
      </c>
      <c r="C70" s="14"/>
      <c r="D70" s="14"/>
      <c r="E70" s="14"/>
      <c r="F70" s="14"/>
      <c r="G70" s="15">
        <v>0</v>
      </c>
      <c r="H70" s="14" t="e">
        <v>#N/A</v>
      </c>
      <c r="I70" s="14" t="s">
        <v>35</v>
      </c>
      <c r="J70" s="14"/>
      <c r="K70" s="14">
        <f t="shared" ref="K70:K101" si="15">E70-J70</f>
        <v>0</v>
      </c>
      <c r="L70" s="14">
        <f t="shared" si="3"/>
        <v>0</v>
      </c>
      <c r="M70" s="14"/>
      <c r="N70" s="14"/>
      <c r="O70" s="14"/>
      <c r="P70" s="14"/>
      <c r="Q70" s="14">
        <f t="shared" si="4"/>
        <v>0</v>
      </c>
      <c r="R70" s="16"/>
      <c r="S70" s="16"/>
      <c r="T70" s="14"/>
      <c r="U70" s="14" t="e">
        <f t="shared" si="5"/>
        <v>#DIV/0!</v>
      </c>
      <c r="V70" s="14" t="e">
        <f t="shared" si="6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 t="s">
        <v>51</v>
      </c>
      <c r="AD70" s="14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1" t="s">
        <v>110</v>
      </c>
      <c r="B71" s="1" t="s">
        <v>44</v>
      </c>
      <c r="C71" s="1">
        <v>148</v>
      </c>
      <c r="D71" s="1">
        <v>145</v>
      </c>
      <c r="E71" s="1">
        <v>129</v>
      </c>
      <c r="F71" s="1">
        <v>129</v>
      </c>
      <c r="G71" s="6">
        <v>0.35</v>
      </c>
      <c r="H71" s="1">
        <v>40</v>
      </c>
      <c r="I71" s="1" t="s">
        <v>35</v>
      </c>
      <c r="J71" s="1">
        <v>229</v>
      </c>
      <c r="K71" s="1">
        <f t="shared" si="15"/>
        <v>-100</v>
      </c>
      <c r="L71" s="1">
        <f t="shared" ref="L71:L114" si="16">E71-M71</f>
        <v>129</v>
      </c>
      <c r="M71" s="1"/>
      <c r="N71" s="1">
        <v>80</v>
      </c>
      <c r="O71" s="1"/>
      <c r="P71" s="1">
        <v>50</v>
      </c>
      <c r="Q71" s="1">
        <f t="shared" ref="Q71:Q114" si="17">L71/5</f>
        <v>25.8</v>
      </c>
      <c r="R71" s="5">
        <f t="shared" ref="R71" si="18">12*Q71-P71-O71-F71-N71</f>
        <v>50.600000000000023</v>
      </c>
      <c r="S71" s="5"/>
      <c r="T71" s="1"/>
      <c r="U71" s="1">
        <f t="shared" ref="U71:U114" si="19">(F71+N71+O71+P71+R71)/Q71</f>
        <v>12</v>
      </c>
      <c r="V71" s="1">
        <f t="shared" ref="V71:V114" si="20">(F71+N71+O71+P71)/Q71</f>
        <v>10.038759689922481</v>
      </c>
      <c r="W71" s="1">
        <v>29</v>
      </c>
      <c r="X71" s="1">
        <v>44</v>
      </c>
      <c r="Y71" s="1">
        <v>42.4</v>
      </c>
      <c r="Z71" s="1">
        <v>25.2</v>
      </c>
      <c r="AA71" s="1">
        <v>19.8</v>
      </c>
      <c r="AB71" s="1">
        <v>2.6</v>
      </c>
      <c r="AC71" s="1"/>
      <c r="AD71" s="1">
        <f t="shared" ref="AD71:AD114" si="21">ROUND(R71*G71,0)</f>
        <v>18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1" t="s">
        <v>111</v>
      </c>
      <c r="B72" s="1" t="s">
        <v>44</v>
      </c>
      <c r="C72" s="1">
        <v>55</v>
      </c>
      <c r="D72" s="1">
        <v>61</v>
      </c>
      <c r="E72" s="1">
        <v>20</v>
      </c>
      <c r="F72" s="1">
        <v>60</v>
      </c>
      <c r="G72" s="6">
        <v>0.4</v>
      </c>
      <c r="H72" s="1" t="e">
        <v>#N/A</v>
      </c>
      <c r="I72" s="1" t="s">
        <v>35</v>
      </c>
      <c r="J72" s="1">
        <v>29</v>
      </c>
      <c r="K72" s="1">
        <f t="shared" si="15"/>
        <v>-9</v>
      </c>
      <c r="L72" s="1">
        <f t="shared" si="16"/>
        <v>20</v>
      </c>
      <c r="M72" s="1"/>
      <c r="N72" s="1">
        <v>60</v>
      </c>
      <c r="O72" s="1"/>
      <c r="P72" s="1">
        <v>0</v>
      </c>
      <c r="Q72" s="1">
        <f t="shared" si="17"/>
        <v>4</v>
      </c>
      <c r="R72" s="5"/>
      <c r="S72" s="5"/>
      <c r="T72" s="1"/>
      <c r="U72" s="1">
        <f t="shared" si="19"/>
        <v>30</v>
      </c>
      <c r="V72" s="1">
        <f t="shared" si="20"/>
        <v>30</v>
      </c>
      <c r="W72" s="1">
        <v>10.8</v>
      </c>
      <c r="X72" s="1">
        <v>17.8</v>
      </c>
      <c r="Y72" s="1">
        <v>14.6</v>
      </c>
      <c r="Z72" s="1">
        <v>5.4</v>
      </c>
      <c r="AA72" s="1">
        <v>7.4</v>
      </c>
      <c r="AB72" s="1">
        <v>10.8</v>
      </c>
      <c r="AC72" s="1"/>
      <c r="AD72" s="1">
        <f t="shared" si="21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112</v>
      </c>
      <c r="B73" s="10" t="s">
        <v>44</v>
      </c>
      <c r="C73" s="10"/>
      <c r="D73" s="10">
        <v>290</v>
      </c>
      <c r="E73" s="10">
        <v>290</v>
      </c>
      <c r="F73" s="10"/>
      <c r="G73" s="11">
        <v>0</v>
      </c>
      <c r="H73" s="10" t="e">
        <v>#N/A</v>
      </c>
      <c r="I73" s="10" t="s">
        <v>45</v>
      </c>
      <c r="J73" s="10">
        <v>290</v>
      </c>
      <c r="K73" s="10">
        <f t="shared" si="15"/>
        <v>0</v>
      </c>
      <c r="L73" s="10">
        <f t="shared" si="16"/>
        <v>0</v>
      </c>
      <c r="M73" s="10">
        <v>290</v>
      </c>
      <c r="N73" s="10"/>
      <c r="O73" s="10"/>
      <c r="P73" s="10"/>
      <c r="Q73" s="10">
        <f t="shared" si="17"/>
        <v>0</v>
      </c>
      <c r="R73" s="12"/>
      <c r="S73" s="12"/>
      <c r="T73" s="10"/>
      <c r="U73" s="10" t="e">
        <f t="shared" si="19"/>
        <v>#DIV/0!</v>
      </c>
      <c r="V73" s="10" t="e">
        <f t="shared" si="20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/>
      <c r="AD73" s="10">
        <f t="shared" si="21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113</v>
      </c>
      <c r="B74" s="10" t="s">
        <v>44</v>
      </c>
      <c r="C74" s="10"/>
      <c r="D74" s="10">
        <v>380</v>
      </c>
      <c r="E74" s="10">
        <v>380</v>
      </c>
      <c r="F74" s="10"/>
      <c r="G74" s="11">
        <v>0</v>
      </c>
      <c r="H74" s="10" t="e">
        <v>#N/A</v>
      </c>
      <c r="I74" s="10" t="s">
        <v>45</v>
      </c>
      <c r="J74" s="10">
        <v>380</v>
      </c>
      <c r="K74" s="10">
        <f t="shared" si="15"/>
        <v>0</v>
      </c>
      <c r="L74" s="10">
        <f t="shared" si="16"/>
        <v>0</v>
      </c>
      <c r="M74" s="10">
        <v>380</v>
      </c>
      <c r="N74" s="10"/>
      <c r="O74" s="10"/>
      <c r="P74" s="10"/>
      <c r="Q74" s="10">
        <f t="shared" si="17"/>
        <v>0</v>
      </c>
      <c r="R74" s="12"/>
      <c r="S74" s="12"/>
      <c r="T74" s="10"/>
      <c r="U74" s="10" t="e">
        <f t="shared" si="19"/>
        <v>#DIV/0!</v>
      </c>
      <c r="V74" s="10" t="e">
        <f t="shared" si="20"/>
        <v>#DIV/0!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/>
      <c r="AD74" s="10">
        <f t="shared" si="21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114</v>
      </c>
      <c r="B75" s="14" t="s">
        <v>44</v>
      </c>
      <c r="C75" s="14"/>
      <c r="D75" s="14">
        <v>270</v>
      </c>
      <c r="E75" s="14">
        <v>270</v>
      </c>
      <c r="F75" s="14"/>
      <c r="G75" s="15">
        <v>0</v>
      </c>
      <c r="H75" s="14" t="e">
        <v>#N/A</v>
      </c>
      <c r="I75" s="14" t="s">
        <v>35</v>
      </c>
      <c r="J75" s="14">
        <v>270</v>
      </c>
      <c r="K75" s="14">
        <f t="shared" si="15"/>
        <v>0</v>
      </c>
      <c r="L75" s="14">
        <f t="shared" si="16"/>
        <v>0</v>
      </c>
      <c r="M75" s="14">
        <v>270</v>
      </c>
      <c r="N75" s="14"/>
      <c r="O75" s="14"/>
      <c r="P75" s="14"/>
      <c r="Q75" s="14">
        <f t="shared" si="17"/>
        <v>0</v>
      </c>
      <c r="R75" s="16"/>
      <c r="S75" s="16"/>
      <c r="T75" s="14"/>
      <c r="U75" s="14" t="e">
        <f t="shared" si="19"/>
        <v>#DIV/0!</v>
      </c>
      <c r="V75" s="14" t="e">
        <f t="shared" si="20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 t="s">
        <v>51</v>
      </c>
      <c r="AD75" s="14">
        <f t="shared" si="21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115</v>
      </c>
      <c r="B76" s="10" t="s">
        <v>44</v>
      </c>
      <c r="C76" s="10"/>
      <c r="D76" s="10">
        <v>126</v>
      </c>
      <c r="E76" s="10">
        <v>126</v>
      </c>
      <c r="F76" s="10"/>
      <c r="G76" s="11">
        <v>0</v>
      </c>
      <c r="H76" s="10" t="e">
        <v>#N/A</v>
      </c>
      <c r="I76" s="10" t="s">
        <v>45</v>
      </c>
      <c r="J76" s="10">
        <v>126</v>
      </c>
      <c r="K76" s="10">
        <f t="shared" si="15"/>
        <v>0</v>
      </c>
      <c r="L76" s="10">
        <f t="shared" si="16"/>
        <v>0</v>
      </c>
      <c r="M76" s="10">
        <v>126</v>
      </c>
      <c r="N76" s="10"/>
      <c r="O76" s="10"/>
      <c r="P76" s="10"/>
      <c r="Q76" s="10">
        <f t="shared" si="17"/>
        <v>0</v>
      </c>
      <c r="R76" s="12"/>
      <c r="S76" s="12"/>
      <c r="T76" s="10"/>
      <c r="U76" s="10" t="e">
        <f t="shared" si="19"/>
        <v>#DIV/0!</v>
      </c>
      <c r="V76" s="10" t="e">
        <f t="shared" si="20"/>
        <v>#DIV/0!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/>
      <c r="AD76" s="10">
        <f t="shared" si="21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1" t="s">
        <v>116</v>
      </c>
      <c r="B77" s="1" t="s">
        <v>44</v>
      </c>
      <c r="C77" s="1">
        <v>164</v>
      </c>
      <c r="D77" s="1">
        <v>317</v>
      </c>
      <c r="E77" s="1">
        <v>461</v>
      </c>
      <c r="F77" s="1">
        <v>2</v>
      </c>
      <c r="G77" s="6">
        <v>0.4</v>
      </c>
      <c r="H77" s="1">
        <v>40</v>
      </c>
      <c r="I77" s="1" t="s">
        <v>35</v>
      </c>
      <c r="J77" s="1">
        <v>472</v>
      </c>
      <c r="K77" s="1">
        <f t="shared" si="15"/>
        <v>-11</v>
      </c>
      <c r="L77" s="1">
        <f t="shared" si="16"/>
        <v>149</v>
      </c>
      <c r="M77" s="1">
        <v>312</v>
      </c>
      <c r="N77" s="1">
        <v>124.2</v>
      </c>
      <c r="O77" s="1"/>
      <c r="P77" s="1">
        <v>202.4</v>
      </c>
      <c r="Q77" s="1">
        <f t="shared" si="17"/>
        <v>29.8</v>
      </c>
      <c r="R77" s="5">
        <f>12*Q77-P77-O77-F77-N77</f>
        <v>29.000000000000014</v>
      </c>
      <c r="S77" s="5"/>
      <c r="T77" s="1"/>
      <c r="U77" s="1">
        <f t="shared" si="19"/>
        <v>12</v>
      </c>
      <c r="V77" s="1">
        <f t="shared" si="20"/>
        <v>11.026845637583893</v>
      </c>
      <c r="W77" s="1">
        <v>30.6</v>
      </c>
      <c r="X77" s="1">
        <v>22.6</v>
      </c>
      <c r="Y77" s="1">
        <v>21.4</v>
      </c>
      <c r="Z77" s="1">
        <v>19.2</v>
      </c>
      <c r="AA77" s="1">
        <v>20.8</v>
      </c>
      <c r="AB77" s="1">
        <v>29.4</v>
      </c>
      <c r="AC77" s="1"/>
      <c r="AD77" s="1">
        <f t="shared" si="21"/>
        <v>12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117</v>
      </c>
      <c r="B78" s="10" t="s">
        <v>44</v>
      </c>
      <c r="C78" s="10"/>
      <c r="D78" s="10">
        <v>258</v>
      </c>
      <c r="E78" s="10">
        <v>258</v>
      </c>
      <c r="F78" s="10"/>
      <c r="G78" s="11">
        <v>0</v>
      </c>
      <c r="H78" s="10" t="e">
        <v>#N/A</v>
      </c>
      <c r="I78" s="10" t="s">
        <v>45</v>
      </c>
      <c r="J78" s="10">
        <v>258</v>
      </c>
      <c r="K78" s="10">
        <f t="shared" si="15"/>
        <v>0</v>
      </c>
      <c r="L78" s="10">
        <f t="shared" si="16"/>
        <v>0</v>
      </c>
      <c r="M78" s="10">
        <v>258</v>
      </c>
      <c r="N78" s="10"/>
      <c r="O78" s="10"/>
      <c r="P78" s="10"/>
      <c r="Q78" s="10">
        <f t="shared" si="17"/>
        <v>0</v>
      </c>
      <c r="R78" s="12"/>
      <c r="S78" s="12"/>
      <c r="T78" s="10"/>
      <c r="U78" s="10" t="e">
        <f t="shared" si="19"/>
        <v>#DIV/0!</v>
      </c>
      <c r="V78" s="10" t="e">
        <f t="shared" si="20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/>
      <c r="AD78" s="10">
        <f t="shared" si="21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1" t="s">
        <v>118</v>
      </c>
      <c r="B79" s="1" t="s">
        <v>34</v>
      </c>
      <c r="C79" s="1">
        <v>39.719000000000001</v>
      </c>
      <c r="D79" s="1">
        <v>7.8819999999999997</v>
      </c>
      <c r="E79" s="1">
        <v>41.142000000000003</v>
      </c>
      <c r="F79" s="1"/>
      <c r="G79" s="6">
        <v>1</v>
      </c>
      <c r="H79" s="1">
        <v>40</v>
      </c>
      <c r="I79" s="1" t="s">
        <v>35</v>
      </c>
      <c r="J79" s="1">
        <v>42.826999999999998</v>
      </c>
      <c r="K79" s="1">
        <f t="shared" si="15"/>
        <v>-1.6849999999999952</v>
      </c>
      <c r="L79" s="1">
        <f t="shared" si="16"/>
        <v>41.142000000000003</v>
      </c>
      <c r="M79" s="1"/>
      <c r="N79" s="1">
        <v>0</v>
      </c>
      <c r="O79" s="1"/>
      <c r="P79" s="1">
        <v>47.536999999999999</v>
      </c>
      <c r="Q79" s="1">
        <f t="shared" si="17"/>
        <v>8.2284000000000006</v>
      </c>
      <c r="R79" s="5">
        <f t="shared" ref="R79:R81" si="22">12*Q79-P79-O79-F79-N79</f>
        <v>51.203800000000008</v>
      </c>
      <c r="S79" s="5"/>
      <c r="T79" s="1"/>
      <c r="U79" s="1">
        <f t="shared" si="19"/>
        <v>12</v>
      </c>
      <c r="V79" s="1">
        <f t="shared" si="20"/>
        <v>5.7771863302707693</v>
      </c>
      <c r="W79" s="1">
        <v>7.2080000000000002</v>
      </c>
      <c r="X79" s="1">
        <v>2.4373999999999998</v>
      </c>
      <c r="Y79" s="1">
        <v>2.149</v>
      </c>
      <c r="Z79" s="1">
        <v>3.1616</v>
      </c>
      <c r="AA79" s="1">
        <v>2.8723999999999998</v>
      </c>
      <c r="AB79" s="1">
        <v>3.7450000000000001</v>
      </c>
      <c r="AC79" s="1"/>
      <c r="AD79" s="1">
        <f t="shared" si="21"/>
        <v>51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1" t="s">
        <v>119</v>
      </c>
      <c r="B80" s="1" t="s">
        <v>34</v>
      </c>
      <c r="C80" s="1">
        <v>82.787999999999997</v>
      </c>
      <c r="D80" s="1">
        <v>107.917</v>
      </c>
      <c r="E80" s="1">
        <v>68.644000000000005</v>
      </c>
      <c r="F80" s="1">
        <v>110.89700000000001</v>
      </c>
      <c r="G80" s="6">
        <v>1</v>
      </c>
      <c r="H80" s="1" t="e">
        <v>#N/A</v>
      </c>
      <c r="I80" s="1" t="s">
        <v>35</v>
      </c>
      <c r="J80" s="1">
        <v>76.7</v>
      </c>
      <c r="K80" s="1">
        <f t="shared" si="15"/>
        <v>-8.0559999999999974</v>
      </c>
      <c r="L80" s="1">
        <f t="shared" si="16"/>
        <v>68.644000000000005</v>
      </c>
      <c r="M80" s="1"/>
      <c r="N80" s="1">
        <v>0</v>
      </c>
      <c r="O80" s="1"/>
      <c r="P80" s="1">
        <v>0</v>
      </c>
      <c r="Q80" s="1">
        <f t="shared" si="17"/>
        <v>13.728800000000001</v>
      </c>
      <c r="R80" s="5">
        <f t="shared" si="22"/>
        <v>53.848600000000019</v>
      </c>
      <c r="S80" s="5"/>
      <c r="T80" s="1"/>
      <c r="U80" s="1">
        <f t="shared" si="19"/>
        <v>12</v>
      </c>
      <c r="V80" s="1">
        <f t="shared" si="20"/>
        <v>8.0776906940154998</v>
      </c>
      <c r="W80" s="1">
        <v>10.9064</v>
      </c>
      <c r="X80" s="1">
        <v>12.2988</v>
      </c>
      <c r="Y80" s="1">
        <v>15.957800000000001</v>
      </c>
      <c r="Z80" s="1">
        <v>11.5374</v>
      </c>
      <c r="AA80" s="1">
        <v>7.0474000000000014</v>
      </c>
      <c r="AB80" s="1">
        <v>10.286199999999999</v>
      </c>
      <c r="AC80" s="1"/>
      <c r="AD80" s="1">
        <f t="shared" si="21"/>
        <v>54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1" t="s">
        <v>120</v>
      </c>
      <c r="B81" s="1" t="s">
        <v>44</v>
      </c>
      <c r="C81" s="1"/>
      <c r="D81" s="1"/>
      <c r="E81" s="17">
        <f>E82</f>
        <v>90</v>
      </c>
      <c r="F81" s="1"/>
      <c r="G81" s="6">
        <v>0.45</v>
      </c>
      <c r="H81" s="1" t="e">
        <v>#N/A</v>
      </c>
      <c r="I81" s="1" t="s">
        <v>35</v>
      </c>
      <c r="J81" s="1"/>
      <c r="K81" s="1">
        <f t="shared" si="15"/>
        <v>90</v>
      </c>
      <c r="L81" s="1">
        <f t="shared" si="16"/>
        <v>90</v>
      </c>
      <c r="M81" s="1"/>
      <c r="N81" s="1">
        <v>0</v>
      </c>
      <c r="O81" s="1"/>
      <c r="P81" s="1">
        <v>117.8</v>
      </c>
      <c r="Q81" s="1">
        <f t="shared" si="17"/>
        <v>18</v>
      </c>
      <c r="R81" s="5">
        <f t="shared" si="22"/>
        <v>98.2</v>
      </c>
      <c r="S81" s="5"/>
      <c r="T81" s="1"/>
      <c r="U81" s="1">
        <f t="shared" si="19"/>
        <v>12</v>
      </c>
      <c r="V81" s="1">
        <f t="shared" si="20"/>
        <v>6.5444444444444443</v>
      </c>
      <c r="W81" s="1">
        <v>17.600000000000001</v>
      </c>
      <c r="X81" s="1">
        <v>8</v>
      </c>
      <c r="Y81" s="1">
        <v>4.2</v>
      </c>
      <c r="Z81" s="1">
        <v>10</v>
      </c>
      <c r="AA81" s="1">
        <v>11.2</v>
      </c>
      <c r="AB81" s="1">
        <v>4.8</v>
      </c>
      <c r="AC81" s="18" t="s">
        <v>161</v>
      </c>
      <c r="AD81" s="1">
        <f t="shared" si="21"/>
        <v>44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121</v>
      </c>
      <c r="B82" s="10" t="s">
        <v>44</v>
      </c>
      <c r="C82" s="10">
        <v>111</v>
      </c>
      <c r="D82" s="10"/>
      <c r="E82" s="17">
        <v>90</v>
      </c>
      <c r="F82" s="10"/>
      <c r="G82" s="11">
        <v>0</v>
      </c>
      <c r="H82" s="10" t="e">
        <v>#N/A</v>
      </c>
      <c r="I82" s="10" t="s">
        <v>45</v>
      </c>
      <c r="J82" s="10">
        <v>104</v>
      </c>
      <c r="K82" s="10">
        <f t="shared" si="15"/>
        <v>-14</v>
      </c>
      <c r="L82" s="10">
        <f t="shared" si="16"/>
        <v>90</v>
      </c>
      <c r="M82" s="10"/>
      <c r="N82" s="10"/>
      <c r="O82" s="10"/>
      <c r="P82" s="10"/>
      <c r="Q82" s="10">
        <f t="shared" si="17"/>
        <v>18</v>
      </c>
      <c r="R82" s="12"/>
      <c r="S82" s="12"/>
      <c r="T82" s="10"/>
      <c r="U82" s="10">
        <f t="shared" si="19"/>
        <v>0</v>
      </c>
      <c r="V82" s="10">
        <f t="shared" si="20"/>
        <v>0</v>
      </c>
      <c r="W82" s="10">
        <v>17.600000000000001</v>
      </c>
      <c r="X82" s="10">
        <v>8</v>
      </c>
      <c r="Y82" s="10">
        <v>4.2</v>
      </c>
      <c r="Z82" s="10">
        <v>10</v>
      </c>
      <c r="AA82" s="10">
        <v>11.2</v>
      </c>
      <c r="AB82" s="10">
        <v>4.8</v>
      </c>
      <c r="AC82" s="10" t="s">
        <v>122</v>
      </c>
      <c r="AD82" s="10">
        <f t="shared" si="21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21" t="s">
        <v>123</v>
      </c>
      <c r="B83" s="1" t="s">
        <v>34</v>
      </c>
      <c r="C83" s="1">
        <v>284.75099999999998</v>
      </c>
      <c r="D83" s="1">
        <v>157.88999999999999</v>
      </c>
      <c r="E83" s="1">
        <v>209.18600000000001</v>
      </c>
      <c r="F83" s="1">
        <v>184.01599999999999</v>
      </c>
      <c r="G83" s="6">
        <v>1</v>
      </c>
      <c r="H83" s="1">
        <v>50</v>
      </c>
      <c r="I83" s="1" t="s">
        <v>35</v>
      </c>
      <c r="J83" s="1">
        <v>199.96799999999999</v>
      </c>
      <c r="K83" s="1">
        <f t="shared" si="15"/>
        <v>9.2180000000000177</v>
      </c>
      <c r="L83" s="1">
        <f t="shared" si="16"/>
        <v>209.18600000000001</v>
      </c>
      <c r="M83" s="1"/>
      <c r="N83" s="1">
        <v>0</v>
      </c>
      <c r="O83" s="1"/>
      <c r="P83" s="1">
        <v>120</v>
      </c>
      <c r="Q83" s="1">
        <f t="shared" si="17"/>
        <v>41.837200000000003</v>
      </c>
      <c r="R83" s="5">
        <f t="shared" ref="R83:R86" si="23">12*Q83-P83-O83-F83-N83</f>
        <v>198.03040000000007</v>
      </c>
      <c r="S83" s="5"/>
      <c r="T83" s="1"/>
      <c r="U83" s="1">
        <f t="shared" si="19"/>
        <v>12</v>
      </c>
      <c r="V83" s="1">
        <f t="shared" si="20"/>
        <v>7.2666430831891224</v>
      </c>
      <c r="W83" s="1">
        <v>38.837000000000003</v>
      </c>
      <c r="X83" s="1">
        <v>38.1404</v>
      </c>
      <c r="Y83" s="1">
        <v>39.738</v>
      </c>
      <c r="Z83" s="1">
        <v>34.181199999999997</v>
      </c>
      <c r="AA83" s="1">
        <v>29.6328</v>
      </c>
      <c r="AB83" s="1">
        <v>32.4876</v>
      </c>
      <c r="AC83" s="1"/>
      <c r="AD83" s="1">
        <f t="shared" si="21"/>
        <v>198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21" t="s">
        <v>124</v>
      </c>
      <c r="B84" s="1" t="s">
        <v>34</v>
      </c>
      <c r="C84" s="1">
        <v>41.353000000000002</v>
      </c>
      <c r="D84" s="1"/>
      <c r="E84" s="1"/>
      <c r="F84" s="1"/>
      <c r="G84" s="6">
        <v>1</v>
      </c>
      <c r="H84" s="1">
        <v>50</v>
      </c>
      <c r="I84" s="1" t="s">
        <v>35</v>
      </c>
      <c r="J84" s="1">
        <v>35.1</v>
      </c>
      <c r="K84" s="1">
        <f t="shared" si="15"/>
        <v>-35.1</v>
      </c>
      <c r="L84" s="1">
        <f t="shared" si="16"/>
        <v>0</v>
      </c>
      <c r="M84" s="1"/>
      <c r="N84" s="1">
        <v>20</v>
      </c>
      <c r="O84" s="1"/>
      <c r="P84" s="1">
        <v>0</v>
      </c>
      <c r="Q84" s="1">
        <f t="shared" si="17"/>
        <v>0</v>
      </c>
      <c r="R84" s="5"/>
      <c r="S84" s="5"/>
      <c r="T84" s="1"/>
      <c r="U84" s="1" t="e">
        <f t="shared" si="19"/>
        <v>#DIV/0!</v>
      </c>
      <c r="V84" s="1" t="e">
        <f t="shared" si="20"/>
        <v>#DIV/0!</v>
      </c>
      <c r="W84" s="1">
        <v>4.6608000000000001</v>
      </c>
      <c r="X84" s="1">
        <v>9.0366</v>
      </c>
      <c r="Y84" s="1">
        <v>5.4833999999999996</v>
      </c>
      <c r="Z84" s="1">
        <v>4.3428000000000004</v>
      </c>
      <c r="AA84" s="1">
        <v>4.0575999999999999</v>
      </c>
      <c r="AB84" s="1">
        <v>5.9079999999999986</v>
      </c>
      <c r="AC84" s="1" t="s">
        <v>42</v>
      </c>
      <c r="AD84" s="1">
        <f t="shared" si="21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1" t="s">
        <v>125</v>
      </c>
      <c r="B85" s="1" t="s">
        <v>44</v>
      </c>
      <c r="C85" s="1">
        <v>895</v>
      </c>
      <c r="D85" s="1">
        <v>576</v>
      </c>
      <c r="E85" s="1">
        <v>707</v>
      </c>
      <c r="F85" s="1">
        <v>654</v>
      </c>
      <c r="G85" s="6">
        <v>0.4</v>
      </c>
      <c r="H85" s="1">
        <v>40</v>
      </c>
      <c r="I85" s="1" t="s">
        <v>35</v>
      </c>
      <c r="J85" s="1">
        <v>710</v>
      </c>
      <c r="K85" s="1">
        <f t="shared" si="15"/>
        <v>-3</v>
      </c>
      <c r="L85" s="1">
        <f t="shared" si="16"/>
        <v>707</v>
      </c>
      <c r="M85" s="1"/>
      <c r="N85" s="1">
        <v>283.5</v>
      </c>
      <c r="O85" s="1"/>
      <c r="P85" s="1">
        <v>436.30000000000018</v>
      </c>
      <c r="Q85" s="1">
        <f t="shared" si="17"/>
        <v>141.4</v>
      </c>
      <c r="R85" s="5">
        <f t="shared" si="23"/>
        <v>323</v>
      </c>
      <c r="S85" s="5"/>
      <c r="T85" s="1"/>
      <c r="U85" s="1">
        <f t="shared" si="19"/>
        <v>12</v>
      </c>
      <c r="V85" s="1">
        <f t="shared" si="20"/>
        <v>9.7157001414427171</v>
      </c>
      <c r="W85" s="1">
        <v>136.80000000000001</v>
      </c>
      <c r="X85" s="1">
        <v>137</v>
      </c>
      <c r="Y85" s="1">
        <v>139.4</v>
      </c>
      <c r="Z85" s="1">
        <v>122.8</v>
      </c>
      <c r="AA85" s="1">
        <v>117.6</v>
      </c>
      <c r="AB85" s="1">
        <v>122.4</v>
      </c>
      <c r="AC85" s="1"/>
      <c r="AD85" s="1">
        <f t="shared" si="21"/>
        <v>129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1" t="s">
        <v>126</v>
      </c>
      <c r="B86" s="1" t="s">
        <v>44</v>
      </c>
      <c r="C86" s="1">
        <v>666</v>
      </c>
      <c r="D86" s="1">
        <v>456</v>
      </c>
      <c r="E86" s="1">
        <v>585</v>
      </c>
      <c r="F86" s="1">
        <v>442</v>
      </c>
      <c r="G86" s="6">
        <v>0.4</v>
      </c>
      <c r="H86" s="1">
        <v>40</v>
      </c>
      <c r="I86" s="1" t="s">
        <v>35</v>
      </c>
      <c r="J86" s="1">
        <v>601</v>
      </c>
      <c r="K86" s="1">
        <f t="shared" si="15"/>
        <v>-16</v>
      </c>
      <c r="L86" s="1">
        <f t="shared" si="16"/>
        <v>585</v>
      </c>
      <c r="M86" s="1"/>
      <c r="N86" s="1">
        <v>252.2999999999997</v>
      </c>
      <c r="O86" s="1"/>
      <c r="P86" s="1">
        <v>517.90000000000032</v>
      </c>
      <c r="Q86" s="1">
        <f t="shared" si="17"/>
        <v>117</v>
      </c>
      <c r="R86" s="5">
        <f t="shared" si="23"/>
        <v>191.79999999999998</v>
      </c>
      <c r="S86" s="5"/>
      <c r="T86" s="1"/>
      <c r="U86" s="1">
        <f t="shared" si="19"/>
        <v>12</v>
      </c>
      <c r="V86" s="1">
        <f t="shared" si="20"/>
        <v>10.360683760683761</v>
      </c>
      <c r="W86" s="1">
        <v>118.2</v>
      </c>
      <c r="X86" s="1">
        <v>106.6</v>
      </c>
      <c r="Y86" s="1">
        <v>106.6</v>
      </c>
      <c r="Z86" s="1">
        <v>91.2</v>
      </c>
      <c r="AA86" s="1">
        <v>89.4</v>
      </c>
      <c r="AB86" s="1">
        <v>94.6</v>
      </c>
      <c r="AC86" s="1"/>
      <c r="AD86" s="1">
        <f t="shared" si="21"/>
        <v>77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21" t="s">
        <v>127</v>
      </c>
      <c r="B87" s="1" t="s">
        <v>44</v>
      </c>
      <c r="C87" s="1"/>
      <c r="D87" s="1"/>
      <c r="E87" s="17">
        <f>E105</f>
        <v>2</v>
      </c>
      <c r="F87" s="17">
        <f>F105</f>
        <v>10</v>
      </c>
      <c r="G87" s="6">
        <v>0.45</v>
      </c>
      <c r="H87" s="1" t="e">
        <v>#N/A</v>
      </c>
      <c r="I87" s="1" t="s">
        <v>35</v>
      </c>
      <c r="J87" s="1"/>
      <c r="K87" s="1">
        <f t="shared" si="15"/>
        <v>2</v>
      </c>
      <c r="L87" s="1">
        <f t="shared" si="16"/>
        <v>2</v>
      </c>
      <c r="M87" s="1"/>
      <c r="N87" s="1">
        <v>0</v>
      </c>
      <c r="O87" s="1"/>
      <c r="P87" s="1">
        <v>0</v>
      </c>
      <c r="Q87" s="1">
        <f t="shared" si="17"/>
        <v>0.4</v>
      </c>
      <c r="R87" s="5"/>
      <c r="S87" s="5"/>
      <c r="T87" s="1"/>
      <c r="U87" s="1">
        <f t="shared" si="19"/>
        <v>25</v>
      </c>
      <c r="V87" s="1">
        <f t="shared" si="20"/>
        <v>25</v>
      </c>
      <c r="W87" s="1">
        <v>1</v>
      </c>
      <c r="X87" s="1">
        <v>1.2</v>
      </c>
      <c r="Y87" s="1">
        <v>1</v>
      </c>
      <c r="Z87" s="1">
        <v>0.8</v>
      </c>
      <c r="AA87" s="1">
        <v>1</v>
      </c>
      <c r="AB87" s="1">
        <v>2</v>
      </c>
      <c r="AC87" s="19" t="s">
        <v>159</v>
      </c>
      <c r="AD87" s="1">
        <f t="shared" si="21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128</v>
      </c>
      <c r="B88" s="10" t="s">
        <v>44</v>
      </c>
      <c r="C88" s="10"/>
      <c r="D88" s="10">
        <v>181</v>
      </c>
      <c r="E88" s="10">
        <v>181</v>
      </c>
      <c r="F88" s="10"/>
      <c r="G88" s="11">
        <v>0</v>
      </c>
      <c r="H88" s="10" t="e">
        <v>#N/A</v>
      </c>
      <c r="I88" s="10" t="s">
        <v>45</v>
      </c>
      <c r="J88" s="10">
        <v>181</v>
      </c>
      <c r="K88" s="10">
        <f t="shared" si="15"/>
        <v>0</v>
      </c>
      <c r="L88" s="10">
        <f t="shared" si="16"/>
        <v>1</v>
      </c>
      <c r="M88" s="10">
        <v>180</v>
      </c>
      <c r="N88" s="10"/>
      <c r="O88" s="10"/>
      <c r="P88" s="10"/>
      <c r="Q88" s="10">
        <f t="shared" si="17"/>
        <v>0.2</v>
      </c>
      <c r="R88" s="12"/>
      <c r="S88" s="12"/>
      <c r="T88" s="10"/>
      <c r="U88" s="10">
        <f t="shared" si="19"/>
        <v>0</v>
      </c>
      <c r="V88" s="10">
        <f t="shared" si="20"/>
        <v>0</v>
      </c>
      <c r="W88" s="10">
        <v>0.2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/>
      <c r="AD88" s="10">
        <f t="shared" si="2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129</v>
      </c>
      <c r="B89" s="10" t="s">
        <v>44</v>
      </c>
      <c r="C89" s="10">
        <v>26</v>
      </c>
      <c r="D89" s="10">
        <v>200</v>
      </c>
      <c r="E89" s="10">
        <v>201</v>
      </c>
      <c r="F89" s="10">
        <v>21</v>
      </c>
      <c r="G89" s="11">
        <v>0</v>
      </c>
      <c r="H89" s="10" t="e">
        <v>#N/A</v>
      </c>
      <c r="I89" s="10" t="s">
        <v>45</v>
      </c>
      <c r="J89" s="10">
        <v>203</v>
      </c>
      <c r="K89" s="10">
        <f t="shared" si="15"/>
        <v>-2</v>
      </c>
      <c r="L89" s="10">
        <f t="shared" si="16"/>
        <v>1</v>
      </c>
      <c r="M89" s="10">
        <v>200</v>
      </c>
      <c r="N89" s="10"/>
      <c r="O89" s="10"/>
      <c r="P89" s="10"/>
      <c r="Q89" s="10">
        <f t="shared" si="17"/>
        <v>0.2</v>
      </c>
      <c r="R89" s="12"/>
      <c r="S89" s="12"/>
      <c r="T89" s="10"/>
      <c r="U89" s="10">
        <f t="shared" si="19"/>
        <v>105</v>
      </c>
      <c r="V89" s="10">
        <f t="shared" si="20"/>
        <v>105</v>
      </c>
      <c r="W89" s="10">
        <v>1</v>
      </c>
      <c r="X89" s="10">
        <v>0</v>
      </c>
      <c r="Y89" s="10">
        <v>-0.2</v>
      </c>
      <c r="Z89" s="10">
        <v>0.2</v>
      </c>
      <c r="AA89" s="10">
        <v>0.6</v>
      </c>
      <c r="AB89" s="10">
        <v>1.8</v>
      </c>
      <c r="AC89" s="13" t="s">
        <v>84</v>
      </c>
      <c r="AD89" s="10">
        <f t="shared" si="21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130</v>
      </c>
      <c r="B90" s="10" t="s">
        <v>44</v>
      </c>
      <c r="C90" s="10"/>
      <c r="D90" s="10">
        <v>240</v>
      </c>
      <c r="E90" s="10">
        <v>240</v>
      </c>
      <c r="F90" s="10"/>
      <c r="G90" s="11">
        <v>0</v>
      </c>
      <c r="H90" s="10" t="e">
        <v>#N/A</v>
      </c>
      <c r="I90" s="10" t="s">
        <v>45</v>
      </c>
      <c r="J90" s="10">
        <v>240</v>
      </c>
      <c r="K90" s="10">
        <f t="shared" si="15"/>
        <v>0</v>
      </c>
      <c r="L90" s="10">
        <f t="shared" si="16"/>
        <v>0</v>
      </c>
      <c r="M90" s="10">
        <v>240</v>
      </c>
      <c r="N90" s="10"/>
      <c r="O90" s="10"/>
      <c r="P90" s="10"/>
      <c r="Q90" s="10">
        <f t="shared" si="17"/>
        <v>0</v>
      </c>
      <c r="R90" s="12"/>
      <c r="S90" s="12"/>
      <c r="T90" s="10"/>
      <c r="U90" s="10" t="e">
        <f t="shared" si="19"/>
        <v>#DIV/0!</v>
      </c>
      <c r="V90" s="10" t="e">
        <f t="shared" si="20"/>
        <v>#DIV/0!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/>
      <c r="AD90" s="10">
        <f t="shared" si="21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131</v>
      </c>
      <c r="B91" s="10" t="s">
        <v>44</v>
      </c>
      <c r="C91" s="10"/>
      <c r="D91" s="10">
        <v>144</v>
      </c>
      <c r="E91" s="10">
        <v>144</v>
      </c>
      <c r="F91" s="10"/>
      <c r="G91" s="11">
        <v>0</v>
      </c>
      <c r="H91" s="10" t="e">
        <v>#N/A</v>
      </c>
      <c r="I91" s="10" t="s">
        <v>45</v>
      </c>
      <c r="J91" s="10">
        <v>144</v>
      </c>
      <c r="K91" s="10">
        <f t="shared" si="15"/>
        <v>0</v>
      </c>
      <c r="L91" s="10">
        <f t="shared" si="16"/>
        <v>0</v>
      </c>
      <c r="M91" s="10">
        <v>144</v>
      </c>
      <c r="N91" s="10"/>
      <c r="O91" s="10"/>
      <c r="P91" s="10"/>
      <c r="Q91" s="10">
        <f t="shared" si="17"/>
        <v>0</v>
      </c>
      <c r="R91" s="12"/>
      <c r="S91" s="12"/>
      <c r="T91" s="10"/>
      <c r="U91" s="10" t="e">
        <f t="shared" si="19"/>
        <v>#DIV/0!</v>
      </c>
      <c r="V91" s="10" t="e">
        <f t="shared" si="20"/>
        <v>#DIV/0!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/>
      <c r="AD91" s="10">
        <f t="shared" si="21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1" t="s">
        <v>132</v>
      </c>
      <c r="B92" s="1" t="s">
        <v>44</v>
      </c>
      <c r="C92" s="1">
        <v>147</v>
      </c>
      <c r="D92" s="1"/>
      <c r="E92" s="1">
        <v>117</v>
      </c>
      <c r="F92" s="1">
        <v>10</v>
      </c>
      <c r="G92" s="6">
        <v>0.4</v>
      </c>
      <c r="H92" s="1">
        <v>40</v>
      </c>
      <c r="I92" s="1" t="s">
        <v>35</v>
      </c>
      <c r="J92" s="1">
        <v>120</v>
      </c>
      <c r="K92" s="1">
        <f t="shared" si="15"/>
        <v>-3</v>
      </c>
      <c r="L92" s="1">
        <f t="shared" si="16"/>
        <v>117</v>
      </c>
      <c r="M92" s="1"/>
      <c r="N92" s="1">
        <v>36</v>
      </c>
      <c r="O92" s="1"/>
      <c r="P92" s="1">
        <v>154</v>
      </c>
      <c r="Q92" s="1">
        <f t="shared" si="17"/>
        <v>23.4</v>
      </c>
      <c r="R92" s="5">
        <f t="shared" ref="R92:R94" si="24">12*Q92-P92-O92-F92-N92</f>
        <v>80.799999999999955</v>
      </c>
      <c r="S92" s="5"/>
      <c r="T92" s="1"/>
      <c r="U92" s="1">
        <f t="shared" si="19"/>
        <v>11.999999999999998</v>
      </c>
      <c r="V92" s="1">
        <f t="shared" si="20"/>
        <v>8.5470085470085468</v>
      </c>
      <c r="W92" s="1">
        <v>22.4</v>
      </c>
      <c r="X92" s="1">
        <v>16.600000000000001</v>
      </c>
      <c r="Y92" s="1">
        <v>16.8</v>
      </c>
      <c r="Z92" s="1">
        <v>17.2</v>
      </c>
      <c r="AA92" s="1">
        <v>16</v>
      </c>
      <c r="AB92" s="1">
        <v>18.600000000000001</v>
      </c>
      <c r="AC92" s="1"/>
      <c r="AD92" s="1">
        <f t="shared" si="21"/>
        <v>32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1" t="s">
        <v>133</v>
      </c>
      <c r="B93" s="1" t="s">
        <v>34</v>
      </c>
      <c r="C93" s="1">
        <v>174.40299999999999</v>
      </c>
      <c r="D93" s="1">
        <v>165.92400000000001</v>
      </c>
      <c r="E93" s="1">
        <v>162.62899999999999</v>
      </c>
      <c r="F93" s="1">
        <v>158.12</v>
      </c>
      <c r="G93" s="6">
        <v>1</v>
      </c>
      <c r="H93" s="1">
        <v>40</v>
      </c>
      <c r="I93" s="1" t="s">
        <v>35</v>
      </c>
      <c r="J93" s="1">
        <v>157.88</v>
      </c>
      <c r="K93" s="1">
        <f t="shared" si="15"/>
        <v>4.7489999999999952</v>
      </c>
      <c r="L93" s="1">
        <f t="shared" si="16"/>
        <v>162.62899999999999</v>
      </c>
      <c r="M93" s="1"/>
      <c r="N93" s="1">
        <v>0</v>
      </c>
      <c r="O93" s="1"/>
      <c r="P93" s="1">
        <v>60</v>
      </c>
      <c r="Q93" s="1">
        <f t="shared" si="17"/>
        <v>32.525799999999997</v>
      </c>
      <c r="R93" s="5">
        <f t="shared" si="24"/>
        <v>172.18959999999993</v>
      </c>
      <c r="S93" s="5"/>
      <c r="T93" s="1"/>
      <c r="U93" s="1">
        <f t="shared" si="19"/>
        <v>12</v>
      </c>
      <c r="V93" s="1">
        <f t="shared" si="20"/>
        <v>6.7060610346248222</v>
      </c>
      <c r="W93" s="1">
        <v>30.103400000000001</v>
      </c>
      <c r="X93" s="1">
        <v>28.403199999999998</v>
      </c>
      <c r="Y93" s="1">
        <v>30.038599999999999</v>
      </c>
      <c r="Z93" s="1">
        <v>24.4254</v>
      </c>
      <c r="AA93" s="1">
        <v>24.715599999999998</v>
      </c>
      <c r="AB93" s="1">
        <v>26.529399999999999</v>
      </c>
      <c r="AC93" s="1"/>
      <c r="AD93" s="1">
        <f t="shared" si="21"/>
        <v>172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1" t="s">
        <v>134</v>
      </c>
      <c r="B94" s="1" t="s">
        <v>34</v>
      </c>
      <c r="C94" s="1">
        <v>168.554</v>
      </c>
      <c r="D94" s="1"/>
      <c r="E94" s="1">
        <v>86.328999999999994</v>
      </c>
      <c r="F94" s="1">
        <v>72.453000000000003</v>
      </c>
      <c r="G94" s="6">
        <v>1</v>
      </c>
      <c r="H94" s="1">
        <v>40</v>
      </c>
      <c r="I94" s="1" t="s">
        <v>35</v>
      </c>
      <c r="J94" s="1">
        <v>85.98</v>
      </c>
      <c r="K94" s="1">
        <f t="shared" si="15"/>
        <v>0.34899999999998954</v>
      </c>
      <c r="L94" s="1">
        <f t="shared" si="16"/>
        <v>86.328999999999994</v>
      </c>
      <c r="M94" s="1"/>
      <c r="N94" s="1">
        <v>0</v>
      </c>
      <c r="O94" s="1"/>
      <c r="P94" s="1">
        <v>50</v>
      </c>
      <c r="Q94" s="1">
        <f t="shared" si="17"/>
        <v>17.265799999999999</v>
      </c>
      <c r="R94" s="5">
        <f t="shared" si="24"/>
        <v>84.736599999999981</v>
      </c>
      <c r="S94" s="5"/>
      <c r="T94" s="1"/>
      <c r="U94" s="1">
        <f t="shared" si="19"/>
        <v>12</v>
      </c>
      <c r="V94" s="1">
        <f t="shared" si="20"/>
        <v>7.0922285674570542</v>
      </c>
      <c r="W94" s="1">
        <v>15.1958</v>
      </c>
      <c r="X94" s="1">
        <v>12.6106</v>
      </c>
      <c r="Y94" s="1">
        <v>14.7332</v>
      </c>
      <c r="Z94" s="1">
        <v>17.941800000000001</v>
      </c>
      <c r="AA94" s="1">
        <v>16.139399999999998</v>
      </c>
      <c r="AB94" s="1">
        <v>15.813000000000001</v>
      </c>
      <c r="AC94" s="1"/>
      <c r="AD94" s="1">
        <f t="shared" si="21"/>
        <v>85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135</v>
      </c>
      <c r="B95" s="14" t="s">
        <v>44</v>
      </c>
      <c r="C95" s="14"/>
      <c r="D95" s="14"/>
      <c r="E95" s="14"/>
      <c r="F95" s="14"/>
      <c r="G95" s="15">
        <v>0</v>
      </c>
      <c r="H95" s="14" t="e">
        <v>#N/A</v>
      </c>
      <c r="I95" s="14" t="s">
        <v>35</v>
      </c>
      <c r="J95" s="14"/>
      <c r="K95" s="14">
        <f t="shared" si="15"/>
        <v>0</v>
      </c>
      <c r="L95" s="14">
        <f t="shared" si="16"/>
        <v>0</v>
      </c>
      <c r="M95" s="14"/>
      <c r="N95" s="14"/>
      <c r="O95" s="14"/>
      <c r="P95" s="14"/>
      <c r="Q95" s="14">
        <f t="shared" si="17"/>
        <v>0</v>
      </c>
      <c r="R95" s="16"/>
      <c r="S95" s="16"/>
      <c r="T95" s="14"/>
      <c r="U95" s="14" t="e">
        <f t="shared" si="19"/>
        <v>#DIV/0!</v>
      </c>
      <c r="V95" s="14" t="e">
        <f t="shared" si="20"/>
        <v>#DIV/0!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 t="s">
        <v>51</v>
      </c>
      <c r="AD95" s="14">
        <f t="shared" si="21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136</v>
      </c>
      <c r="B96" s="14" t="s">
        <v>44</v>
      </c>
      <c r="C96" s="14"/>
      <c r="D96" s="14"/>
      <c r="E96" s="14"/>
      <c r="F96" s="14"/>
      <c r="G96" s="15">
        <v>0</v>
      </c>
      <c r="H96" s="14" t="e">
        <v>#N/A</v>
      </c>
      <c r="I96" s="14" t="s">
        <v>35</v>
      </c>
      <c r="J96" s="14"/>
      <c r="K96" s="14">
        <f t="shared" si="15"/>
        <v>0</v>
      </c>
      <c r="L96" s="14">
        <f t="shared" si="16"/>
        <v>0</v>
      </c>
      <c r="M96" s="14"/>
      <c r="N96" s="14"/>
      <c r="O96" s="14"/>
      <c r="P96" s="14"/>
      <c r="Q96" s="14">
        <f t="shared" si="17"/>
        <v>0</v>
      </c>
      <c r="R96" s="16"/>
      <c r="S96" s="16"/>
      <c r="T96" s="14"/>
      <c r="U96" s="14" t="e">
        <f t="shared" si="19"/>
        <v>#DIV/0!</v>
      </c>
      <c r="V96" s="14" t="e">
        <f t="shared" si="20"/>
        <v>#DIV/0!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 t="s">
        <v>51</v>
      </c>
      <c r="AD96" s="14">
        <f t="shared" si="21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1" t="s">
        <v>137</v>
      </c>
      <c r="B97" s="1" t="s">
        <v>44</v>
      </c>
      <c r="C97" s="1"/>
      <c r="D97" s="1"/>
      <c r="E97" s="17">
        <f>E103</f>
        <v>20</v>
      </c>
      <c r="F97" s="17">
        <f>F103</f>
        <v>12</v>
      </c>
      <c r="G97" s="6">
        <v>0.4</v>
      </c>
      <c r="H97" s="1" t="e">
        <v>#N/A</v>
      </c>
      <c r="I97" s="1" t="s">
        <v>35</v>
      </c>
      <c r="J97" s="1"/>
      <c r="K97" s="1">
        <f t="shared" si="15"/>
        <v>20</v>
      </c>
      <c r="L97" s="1">
        <f t="shared" si="16"/>
        <v>20</v>
      </c>
      <c r="M97" s="1"/>
      <c r="N97" s="1">
        <v>30</v>
      </c>
      <c r="O97" s="1"/>
      <c r="P97" s="1">
        <v>25.8</v>
      </c>
      <c r="Q97" s="1">
        <f t="shared" si="17"/>
        <v>4</v>
      </c>
      <c r="R97" s="5"/>
      <c r="S97" s="5"/>
      <c r="T97" s="1"/>
      <c r="U97" s="1">
        <f t="shared" si="19"/>
        <v>16.95</v>
      </c>
      <c r="V97" s="1">
        <f t="shared" si="20"/>
        <v>16.95</v>
      </c>
      <c r="W97" s="1">
        <v>6.8</v>
      </c>
      <c r="X97" s="1">
        <v>7.8</v>
      </c>
      <c r="Y97" s="1">
        <v>4.8</v>
      </c>
      <c r="Z97" s="1">
        <v>5.4</v>
      </c>
      <c r="AA97" s="1">
        <v>4.5999999999999996</v>
      </c>
      <c r="AB97" s="1">
        <v>3.6</v>
      </c>
      <c r="AC97" s="1" t="s">
        <v>138</v>
      </c>
      <c r="AD97" s="1">
        <f t="shared" si="21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4" t="s">
        <v>139</v>
      </c>
      <c r="B98" s="14" t="s">
        <v>44</v>
      </c>
      <c r="C98" s="14"/>
      <c r="D98" s="14"/>
      <c r="E98" s="14"/>
      <c r="F98" s="14"/>
      <c r="G98" s="15">
        <v>0</v>
      </c>
      <c r="H98" s="14" t="e">
        <v>#N/A</v>
      </c>
      <c r="I98" s="14" t="s">
        <v>35</v>
      </c>
      <c r="J98" s="14"/>
      <c r="K98" s="14">
        <f t="shared" si="15"/>
        <v>0</v>
      </c>
      <c r="L98" s="14">
        <f t="shared" si="16"/>
        <v>0</v>
      </c>
      <c r="M98" s="14"/>
      <c r="N98" s="14"/>
      <c r="O98" s="14"/>
      <c r="P98" s="14"/>
      <c r="Q98" s="14">
        <f t="shared" si="17"/>
        <v>0</v>
      </c>
      <c r="R98" s="16"/>
      <c r="S98" s="16"/>
      <c r="T98" s="14"/>
      <c r="U98" s="14" t="e">
        <f t="shared" si="19"/>
        <v>#DIV/0!</v>
      </c>
      <c r="V98" s="14" t="e">
        <f t="shared" si="20"/>
        <v>#DIV/0!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 t="s">
        <v>51</v>
      </c>
      <c r="AD98" s="14">
        <f t="shared" si="21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21" t="s">
        <v>140</v>
      </c>
      <c r="B99" s="1" t="s">
        <v>44</v>
      </c>
      <c r="C99" s="1">
        <v>20</v>
      </c>
      <c r="D99" s="1"/>
      <c r="E99" s="1">
        <v>2</v>
      </c>
      <c r="F99" s="1">
        <v>16</v>
      </c>
      <c r="G99" s="6">
        <v>0.6</v>
      </c>
      <c r="H99" s="1" t="e">
        <v>#N/A</v>
      </c>
      <c r="I99" s="1" t="s">
        <v>35</v>
      </c>
      <c r="J99" s="1">
        <v>2</v>
      </c>
      <c r="K99" s="1">
        <f t="shared" si="15"/>
        <v>0</v>
      </c>
      <c r="L99" s="1">
        <f t="shared" si="16"/>
        <v>2</v>
      </c>
      <c r="M99" s="1"/>
      <c r="N99" s="1">
        <v>0</v>
      </c>
      <c r="O99" s="1"/>
      <c r="P99" s="1">
        <v>0</v>
      </c>
      <c r="Q99" s="1">
        <f t="shared" si="17"/>
        <v>0.4</v>
      </c>
      <c r="R99" s="5"/>
      <c r="S99" s="5"/>
      <c r="T99" s="1"/>
      <c r="U99" s="1">
        <f t="shared" si="19"/>
        <v>40</v>
      </c>
      <c r="V99" s="1">
        <f t="shared" si="20"/>
        <v>40</v>
      </c>
      <c r="W99" s="1">
        <v>0.8</v>
      </c>
      <c r="X99" s="1">
        <v>0.6</v>
      </c>
      <c r="Y99" s="1">
        <v>0.6</v>
      </c>
      <c r="Z99" s="1">
        <v>1</v>
      </c>
      <c r="AA99" s="1">
        <v>0.6</v>
      </c>
      <c r="AB99" s="1">
        <v>0.8</v>
      </c>
      <c r="AC99" s="13" t="s">
        <v>84</v>
      </c>
      <c r="AD99" s="1">
        <f t="shared" si="21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4" t="s">
        <v>141</v>
      </c>
      <c r="B100" s="14" t="s">
        <v>44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35</v>
      </c>
      <c r="J100" s="14"/>
      <c r="K100" s="14">
        <f t="shared" si="15"/>
        <v>0</v>
      </c>
      <c r="L100" s="14">
        <f t="shared" si="16"/>
        <v>0</v>
      </c>
      <c r="M100" s="14"/>
      <c r="N100" s="14"/>
      <c r="O100" s="14"/>
      <c r="P100" s="14"/>
      <c r="Q100" s="14">
        <f t="shared" si="17"/>
        <v>0</v>
      </c>
      <c r="R100" s="16"/>
      <c r="S100" s="16"/>
      <c r="T100" s="14"/>
      <c r="U100" s="14" t="e">
        <f t="shared" si="19"/>
        <v>#DIV/0!</v>
      </c>
      <c r="V100" s="14" t="e">
        <f t="shared" si="20"/>
        <v>#DIV/0!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 t="s">
        <v>51</v>
      </c>
      <c r="AD100" s="14">
        <f t="shared" si="21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4" t="s">
        <v>142</v>
      </c>
      <c r="B101" s="14" t="s">
        <v>44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35</v>
      </c>
      <c r="J101" s="14"/>
      <c r="K101" s="14">
        <f t="shared" si="15"/>
        <v>0</v>
      </c>
      <c r="L101" s="14">
        <f t="shared" si="16"/>
        <v>0</v>
      </c>
      <c r="M101" s="14"/>
      <c r="N101" s="14"/>
      <c r="O101" s="14"/>
      <c r="P101" s="14"/>
      <c r="Q101" s="14">
        <f t="shared" si="17"/>
        <v>0</v>
      </c>
      <c r="R101" s="16"/>
      <c r="S101" s="16"/>
      <c r="T101" s="14"/>
      <c r="U101" s="14" t="e">
        <f t="shared" si="19"/>
        <v>#DIV/0!</v>
      </c>
      <c r="V101" s="14" t="e">
        <f t="shared" si="20"/>
        <v>#DIV/0!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 t="s">
        <v>51</v>
      </c>
      <c r="AD101" s="14">
        <f t="shared" si="21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4" t="s">
        <v>143</v>
      </c>
      <c r="B102" s="14" t="s">
        <v>34</v>
      </c>
      <c r="C102" s="14"/>
      <c r="D102" s="14"/>
      <c r="E102" s="14"/>
      <c r="F102" s="14"/>
      <c r="G102" s="15">
        <v>0</v>
      </c>
      <c r="H102" s="14" t="e">
        <v>#N/A</v>
      </c>
      <c r="I102" s="14" t="s">
        <v>35</v>
      </c>
      <c r="J102" s="14"/>
      <c r="K102" s="14">
        <f t="shared" ref="K102:K114" si="25">E102-J102</f>
        <v>0</v>
      </c>
      <c r="L102" s="14">
        <f t="shared" si="16"/>
        <v>0</v>
      </c>
      <c r="M102" s="14"/>
      <c r="N102" s="14"/>
      <c r="O102" s="14"/>
      <c r="P102" s="14"/>
      <c r="Q102" s="14">
        <f t="shared" si="17"/>
        <v>0</v>
      </c>
      <c r="R102" s="16"/>
      <c r="S102" s="16"/>
      <c r="T102" s="14"/>
      <c r="U102" s="14" t="e">
        <f t="shared" si="19"/>
        <v>#DIV/0!</v>
      </c>
      <c r="V102" s="14" t="e">
        <f t="shared" si="20"/>
        <v>#DIV/0!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 t="s">
        <v>51</v>
      </c>
      <c r="AD102" s="14">
        <f t="shared" si="21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144</v>
      </c>
      <c r="B103" s="10" t="s">
        <v>44</v>
      </c>
      <c r="C103" s="10">
        <v>36</v>
      </c>
      <c r="D103" s="20">
        <v>17</v>
      </c>
      <c r="E103" s="17">
        <v>20</v>
      </c>
      <c r="F103" s="17">
        <v>12</v>
      </c>
      <c r="G103" s="11">
        <v>0</v>
      </c>
      <c r="H103" s="10" t="e">
        <v>#N/A</v>
      </c>
      <c r="I103" s="10" t="s">
        <v>45</v>
      </c>
      <c r="J103" s="10">
        <v>23</v>
      </c>
      <c r="K103" s="10">
        <f t="shared" si="25"/>
        <v>-3</v>
      </c>
      <c r="L103" s="10">
        <f t="shared" si="16"/>
        <v>20</v>
      </c>
      <c r="M103" s="10"/>
      <c r="N103" s="10"/>
      <c r="O103" s="10"/>
      <c r="P103" s="10"/>
      <c r="Q103" s="10">
        <f t="shared" si="17"/>
        <v>4</v>
      </c>
      <c r="R103" s="12"/>
      <c r="S103" s="12"/>
      <c r="T103" s="10"/>
      <c r="U103" s="10">
        <f t="shared" si="19"/>
        <v>3</v>
      </c>
      <c r="V103" s="10">
        <f t="shared" si="20"/>
        <v>3</v>
      </c>
      <c r="W103" s="10">
        <v>6.8</v>
      </c>
      <c r="X103" s="10">
        <v>7.8</v>
      </c>
      <c r="Y103" s="10">
        <v>4.8</v>
      </c>
      <c r="Z103" s="10">
        <v>5.4</v>
      </c>
      <c r="AA103" s="10">
        <v>4.5999999999999996</v>
      </c>
      <c r="AB103" s="10">
        <v>3.6</v>
      </c>
      <c r="AC103" s="10" t="s">
        <v>145</v>
      </c>
      <c r="AD103" s="10">
        <f t="shared" si="21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4" t="s">
        <v>146</v>
      </c>
      <c r="B104" s="14" t="s">
        <v>34</v>
      </c>
      <c r="C104" s="14"/>
      <c r="D104" s="14"/>
      <c r="E104" s="14"/>
      <c r="F104" s="14"/>
      <c r="G104" s="15">
        <v>0</v>
      </c>
      <c r="H104" s="14" t="e">
        <v>#N/A</v>
      </c>
      <c r="I104" s="14" t="s">
        <v>35</v>
      </c>
      <c r="J104" s="14"/>
      <c r="K104" s="14">
        <f t="shared" si="25"/>
        <v>0</v>
      </c>
      <c r="L104" s="14">
        <f t="shared" si="16"/>
        <v>0</v>
      </c>
      <c r="M104" s="14"/>
      <c r="N104" s="14"/>
      <c r="O104" s="14"/>
      <c r="P104" s="14"/>
      <c r="Q104" s="14">
        <f t="shared" si="17"/>
        <v>0</v>
      </c>
      <c r="R104" s="16"/>
      <c r="S104" s="16"/>
      <c r="T104" s="14"/>
      <c r="U104" s="14" t="e">
        <f t="shared" si="19"/>
        <v>#DIV/0!</v>
      </c>
      <c r="V104" s="14" t="e">
        <f t="shared" si="20"/>
        <v>#DIV/0!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 t="s">
        <v>51</v>
      </c>
      <c r="AD104" s="14">
        <f t="shared" si="21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0" t="s">
        <v>147</v>
      </c>
      <c r="B105" s="10" t="s">
        <v>44</v>
      </c>
      <c r="C105" s="10">
        <v>15</v>
      </c>
      <c r="D105" s="10"/>
      <c r="E105" s="17">
        <v>2</v>
      </c>
      <c r="F105" s="17">
        <v>10</v>
      </c>
      <c r="G105" s="11">
        <v>0</v>
      </c>
      <c r="H105" s="10" t="e">
        <v>#N/A</v>
      </c>
      <c r="I105" s="10" t="s">
        <v>45</v>
      </c>
      <c r="J105" s="10">
        <v>2</v>
      </c>
      <c r="K105" s="10">
        <f t="shared" si="25"/>
        <v>0</v>
      </c>
      <c r="L105" s="10">
        <f t="shared" si="16"/>
        <v>2</v>
      </c>
      <c r="M105" s="10"/>
      <c r="N105" s="10"/>
      <c r="O105" s="10"/>
      <c r="P105" s="10"/>
      <c r="Q105" s="10">
        <f t="shared" si="17"/>
        <v>0.4</v>
      </c>
      <c r="R105" s="12"/>
      <c r="S105" s="12"/>
      <c r="T105" s="10"/>
      <c r="U105" s="10">
        <f t="shared" si="19"/>
        <v>25</v>
      </c>
      <c r="V105" s="10">
        <f t="shared" si="20"/>
        <v>25</v>
      </c>
      <c r="W105" s="10">
        <v>1</v>
      </c>
      <c r="X105" s="10">
        <v>1.2</v>
      </c>
      <c r="Y105" s="10">
        <v>1</v>
      </c>
      <c r="Z105" s="10">
        <v>0.8</v>
      </c>
      <c r="AA105" s="10">
        <v>0.4</v>
      </c>
      <c r="AB105" s="10">
        <v>1.4</v>
      </c>
      <c r="AC105" s="10" t="s">
        <v>148</v>
      </c>
      <c r="AD105" s="10">
        <f t="shared" si="21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4" t="s">
        <v>149</v>
      </c>
      <c r="B106" s="14" t="s">
        <v>44</v>
      </c>
      <c r="C106" s="14">
        <v>12</v>
      </c>
      <c r="D106" s="14">
        <v>216</v>
      </c>
      <c r="E106" s="14">
        <v>220</v>
      </c>
      <c r="F106" s="14">
        <v>5</v>
      </c>
      <c r="G106" s="15">
        <v>0</v>
      </c>
      <c r="H106" s="14">
        <v>40</v>
      </c>
      <c r="I106" s="14" t="s">
        <v>35</v>
      </c>
      <c r="J106" s="14">
        <v>223</v>
      </c>
      <c r="K106" s="14">
        <f t="shared" si="25"/>
        <v>-3</v>
      </c>
      <c r="L106" s="14">
        <f t="shared" si="16"/>
        <v>4</v>
      </c>
      <c r="M106" s="14">
        <v>216</v>
      </c>
      <c r="N106" s="14"/>
      <c r="O106" s="14"/>
      <c r="P106" s="14"/>
      <c r="Q106" s="14">
        <f t="shared" si="17"/>
        <v>0.8</v>
      </c>
      <c r="R106" s="16"/>
      <c r="S106" s="16"/>
      <c r="T106" s="14"/>
      <c r="U106" s="14">
        <f t="shared" si="19"/>
        <v>6.25</v>
      </c>
      <c r="V106" s="14">
        <f t="shared" si="20"/>
        <v>6.25</v>
      </c>
      <c r="W106" s="14">
        <v>0.8</v>
      </c>
      <c r="X106" s="14">
        <v>1.4</v>
      </c>
      <c r="Y106" s="14">
        <v>1.4</v>
      </c>
      <c r="Z106" s="14">
        <v>2.2000000000000002</v>
      </c>
      <c r="AA106" s="14">
        <v>4</v>
      </c>
      <c r="AB106" s="14">
        <v>2.2000000000000002</v>
      </c>
      <c r="AC106" s="14" t="s">
        <v>51</v>
      </c>
      <c r="AD106" s="14">
        <f t="shared" si="21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4" t="s">
        <v>150</v>
      </c>
      <c r="B107" s="14" t="s">
        <v>44</v>
      </c>
      <c r="C107" s="14"/>
      <c r="D107" s="14">
        <v>210</v>
      </c>
      <c r="E107" s="14">
        <v>210</v>
      </c>
      <c r="F107" s="14"/>
      <c r="G107" s="15">
        <v>0</v>
      </c>
      <c r="H107" s="14">
        <v>45</v>
      </c>
      <c r="I107" s="14" t="s">
        <v>35</v>
      </c>
      <c r="J107" s="14">
        <v>210</v>
      </c>
      <c r="K107" s="14">
        <f t="shared" si="25"/>
        <v>0</v>
      </c>
      <c r="L107" s="14">
        <f t="shared" si="16"/>
        <v>0</v>
      </c>
      <c r="M107" s="14">
        <v>210</v>
      </c>
      <c r="N107" s="14"/>
      <c r="O107" s="14"/>
      <c r="P107" s="14"/>
      <c r="Q107" s="14">
        <f t="shared" si="17"/>
        <v>0</v>
      </c>
      <c r="R107" s="16"/>
      <c r="S107" s="16"/>
      <c r="T107" s="14"/>
      <c r="U107" s="14" t="e">
        <f t="shared" si="19"/>
        <v>#DIV/0!</v>
      </c>
      <c r="V107" s="14" t="e">
        <f t="shared" si="20"/>
        <v>#DIV/0!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 t="s">
        <v>51</v>
      </c>
      <c r="AD107" s="14">
        <f t="shared" si="21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21" t="s">
        <v>151</v>
      </c>
      <c r="B108" s="1" t="s">
        <v>44</v>
      </c>
      <c r="C108" s="1">
        <v>76</v>
      </c>
      <c r="D108" s="1"/>
      <c r="E108" s="1">
        <v>31</v>
      </c>
      <c r="F108" s="1"/>
      <c r="G108" s="6">
        <v>0.11</v>
      </c>
      <c r="H108" s="1" t="e">
        <v>#N/A</v>
      </c>
      <c r="I108" s="1" t="s">
        <v>37</v>
      </c>
      <c r="J108" s="1">
        <v>39</v>
      </c>
      <c r="K108" s="1">
        <f t="shared" si="25"/>
        <v>-8</v>
      </c>
      <c r="L108" s="1">
        <f t="shared" si="16"/>
        <v>31</v>
      </c>
      <c r="M108" s="1"/>
      <c r="N108" s="1">
        <v>94</v>
      </c>
      <c r="O108" s="1"/>
      <c r="P108" s="1">
        <v>49.400000000000013</v>
      </c>
      <c r="Q108" s="1">
        <f t="shared" si="17"/>
        <v>6.2</v>
      </c>
      <c r="R108" s="5"/>
      <c r="S108" s="5"/>
      <c r="T108" s="1"/>
      <c r="U108" s="1">
        <f t="shared" si="19"/>
        <v>23.129032258064516</v>
      </c>
      <c r="V108" s="1">
        <f t="shared" si="20"/>
        <v>23.129032258064516</v>
      </c>
      <c r="W108" s="1">
        <v>13.4</v>
      </c>
      <c r="X108" s="1">
        <v>11</v>
      </c>
      <c r="Y108" s="1">
        <v>5.4</v>
      </c>
      <c r="Z108" s="1">
        <v>7.8</v>
      </c>
      <c r="AA108" s="1">
        <v>7.2</v>
      </c>
      <c r="AB108" s="1">
        <v>9</v>
      </c>
      <c r="AC108" s="1"/>
      <c r="AD108" s="1">
        <f t="shared" si="21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21" t="s">
        <v>152</v>
      </c>
      <c r="B109" s="1" t="s">
        <v>34</v>
      </c>
      <c r="C109" s="1">
        <v>96.266000000000005</v>
      </c>
      <c r="D109" s="1">
        <v>78.489999999999995</v>
      </c>
      <c r="E109" s="1">
        <v>75.073999999999998</v>
      </c>
      <c r="F109" s="1">
        <v>76.790000000000006</v>
      </c>
      <c r="G109" s="6">
        <v>1</v>
      </c>
      <c r="H109" s="1">
        <v>50</v>
      </c>
      <c r="I109" s="1" t="s">
        <v>35</v>
      </c>
      <c r="J109" s="1">
        <v>75.400000000000006</v>
      </c>
      <c r="K109" s="1">
        <f t="shared" si="25"/>
        <v>-0.32600000000000762</v>
      </c>
      <c r="L109" s="1">
        <f t="shared" si="16"/>
        <v>75.073999999999998</v>
      </c>
      <c r="M109" s="1"/>
      <c r="N109" s="1">
        <v>0</v>
      </c>
      <c r="O109" s="1"/>
      <c r="P109" s="1">
        <v>128.77879999999999</v>
      </c>
      <c r="Q109" s="1">
        <f t="shared" si="17"/>
        <v>15.014799999999999</v>
      </c>
      <c r="R109" s="5"/>
      <c r="S109" s="5"/>
      <c r="T109" s="1"/>
      <c r="U109" s="1">
        <f t="shared" si="19"/>
        <v>13.691078136238913</v>
      </c>
      <c r="V109" s="1">
        <f t="shared" si="20"/>
        <v>13.691078136238913</v>
      </c>
      <c r="W109" s="1">
        <v>18.942799999999998</v>
      </c>
      <c r="X109" s="1">
        <v>15.106199999999999</v>
      </c>
      <c r="Y109" s="1">
        <v>14.8126</v>
      </c>
      <c r="Z109" s="1">
        <v>11.651999999999999</v>
      </c>
      <c r="AA109" s="1">
        <v>10.163399999999999</v>
      </c>
      <c r="AB109" s="1">
        <v>11.055</v>
      </c>
      <c r="AC109" s="1"/>
      <c r="AD109" s="1">
        <f t="shared" si="21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21" t="s">
        <v>153</v>
      </c>
      <c r="B110" s="1" t="s">
        <v>34</v>
      </c>
      <c r="C110" s="1">
        <v>149.92400000000001</v>
      </c>
      <c r="D110" s="1"/>
      <c r="E110" s="1">
        <v>67.733999999999995</v>
      </c>
      <c r="F110" s="1">
        <v>1.026</v>
      </c>
      <c r="G110" s="6">
        <v>1</v>
      </c>
      <c r="H110" s="1" t="e">
        <v>#N/A</v>
      </c>
      <c r="I110" s="1" t="s">
        <v>35</v>
      </c>
      <c r="J110" s="1">
        <v>86.8</v>
      </c>
      <c r="K110" s="1">
        <f t="shared" si="25"/>
        <v>-19.066000000000003</v>
      </c>
      <c r="L110" s="1">
        <f t="shared" si="16"/>
        <v>67.733999999999995</v>
      </c>
      <c r="M110" s="1"/>
      <c r="N110" s="1">
        <v>317.53199999999998</v>
      </c>
      <c r="O110" s="1">
        <v>50</v>
      </c>
      <c r="P110" s="1">
        <v>50</v>
      </c>
      <c r="Q110" s="1">
        <f t="shared" si="17"/>
        <v>13.546799999999999</v>
      </c>
      <c r="R110" s="5"/>
      <c r="S110" s="5"/>
      <c r="T110" s="1"/>
      <c r="U110" s="1">
        <f t="shared" si="19"/>
        <v>30.897186051318393</v>
      </c>
      <c r="V110" s="1">
        <f t="shared" si="20"/>
        <v>30.897186051318393</v>
      </c>
      <c r="W110" s="1">
        <v>29.779599999999999</v>
      </c>
      <c r="X110" s="1">
        <v>32.231000000000002</v>
      </c>
      <c r="Y110" s="1">
        <v>16.094200000000001</v>
      </c>
      <c r="Z110" s="1">
        <v>16.790800000000001</v>
      </c>
      <c r="AA110" s="1">
        <v>21.116800000000001</v>
      </c>
      <c r="AB110" s="1">
        <v>6.0533999999999999</v>
      </c>
      <c r="AC110" s="1"/>
      <c r="AD110" s="1">
        <f t="shared" si="21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21" t="s">
        <v>154</v>
      </c>
      <c r="B111" s="1" t="s">
        <v>34</v>
      </c>
      <c r="C111" s="1">
        <v>92.938000000000002</v>
      </c>
      <c r="D111" s="1">
        <v>128.636</v>
      </c>
      <c r="E111" s="17">
        <f>49.094+E49</f>
        <v>56.338999999999999</v>
      </c>
      <c r="F111" s="1">
        <v>106.99299999999999</v>
      </c>
      <c r="G111" s="6">
        <v>1</v>
      </c>
      <c r="H111" s="1" t="e">
        <v>#N/A</v>
      </c>
      <c r="I111" s="1" t="s">
        <v>35</v>
      </c>
      <c r="J111" s="1">
        <v>65.45</v>
      </c>
      <c r="K111" s="1">
        <f t="shared" si="25"/>
        <v>-9.1110000000000042</v>
      </c>
      <c r="L111" s="1">
        <f t="shared" si="16"/>
        <v>56.338999999999999</v>
      </c>
      <c r="M111" s="1"/>
      <c r="N111" s="1">
        <v>334.58859999999987</v>
      </c>
      <c r="O111" s="1">
        <v>50</v>
      </c>
      <c r="P111" s="1">
        <v>50</v>
      </c>
      <c r="Q111" s="1">
        <f t="shared" si="17"/>
        <v>11.267799999999999</v>
      </c>
      <c r="R111" s="5"/>
      <c r="S111" s="5"/>
      <c r="T111" s="1"/>
      <c r="U111" s="1">
        <f t="shared" si="19"/>
        <v>48.064537886721446</v>
      </c>
      <c r="V111" s="1">
        <f t="shared" si="20"/>
        <v>48.064537886721446</v>
      </c>
      <c r="W111" s="1">
        <v>17.441800000000001</v>
      </c>
      <c r="X111" s="1">
        <v>39.828000000000003</v>
      </c>
      <c r="Y111" s="1">
        <v>17.0136</v>
      </c>
      <c r="Z111" s="1">
        <v>18.2988</v>
      </c>
      <c r="AA111" s="1">
        <v>20.5932</v>
      </c>
      <c r="AB111" s="1">
        <v>11.6248</v>
      </c>
      <c r="AC111" s="1" t="s">
        <v>155</v>
      </c>
      <c r="AD111" s="1">
        <f t="shared" si="21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21" t="s">
        <v>156</v>
      </c>
      <c r="B112" s="1" t="s">
        <v>44</v>
      </c>
      <c r="C112" s="1">
        <v>30</v>
      </c>
      <c r="D112" s="1">
        <v>150</v>
      </c>
      <c r="E112" s="1">
        <v>32</v>
      </c>
      <c r="F112" s="1">
        <v>148</v>
      </c>
      <c r="G112" s="6">
        <v>0.4</v>
      </c>
      <c r="H112" s="1" t="e">
        <v>#N/A</v>
      </c>
      <c r="I112" s="1" t="s">
        <v>35</v>
      </c>
      <c r="J112" s="1">
        <v>86</v>
      </c>
      <c r="K112" s="1">
        <f t="shared" si="25"/>
        <v>-54</v>
      </c>
      <c r="L112" s="1">
        <f t="shared" si="16"/>
        <v>32</v>
      </c>
      <c r="M112" s="1"/>
      <c r="N112" s="1">
        <v>0</v>
      </c>
      <c r="O112" s="1"/>
      <c r="P112" s="1">
        <v>50</v>
      </c>
      <c r="Q112" s="1">
        <f t="shared" si="17"/>
        <v>6.4</v>
      </c>
      <c r="R112" s="5"/>
      <c r="S112" s="5"/>
      <c r="T112" s="1"/>
      <c r="U112" s="1">
        <f t="shared" si="19"/>
        <v>30.9375</v>
      </c>
      <c r="V112" s="1">
        <f t="shared" si="20"/>
        <v>30.9375</v>
      </c>
      <c r="W112" s="1">
        <v>6</v>
      </c>
      <c r="X112" s="1">
        <v>15.2</v>
      </c>
      <c r="Y112" s="1">
        <v>21.8</v>
      </c>
      <c r="Z112" s="1">
        <v>8.6</v>
      </c>
      <c r="AA112" s="1">
        <v>2</v>
      </c>
      <c r="AB112" s="1">
        <v>0</v>
      </c>
      <c r="AC112" s="1"/>
      <c r="AD112" s="1">
        <f t="shared" si="21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21" t="s">
        <v>157</v>
      </c>
      <c r="B113" s="1" t="s">
        <v>44</v>
      </c>
      <c r="C113" s="1">
        <v>2</v>
      </c>
      <c r="D113" s="1">
        <v>50</v>
      </c>
      <c r="E113" s="1">
        <v>1</v>
      </c>
      <c r="F113" s="1">
        <v>49</v>
      </c>
      <c r="G113" s="6">
        <v>0.4</v>
      </c>
      <c r="H113" s="1" t="e">
        <v>#N/A</v>
      </c>
      <c r="I113" s="1" t="s">
        <v>35</v>
      </c>
      <c r="J113" s="1">
        <v>5</v>
      </c>
      <c r="K113" s="1">
        <f t="shared" si="25"/>
        <v>-4</v>
      </c>
      <c r="L113" s="1">
        <f t="shared" si="16"/>
        <v>1</v>
      </c>
      <c r="M113" s="1"/>
      <c r="N113" s="1">
        <v>0</v>
      </c>
      <c r="O113" s="1"/>
      <c r="P113" s="1">
        <v>50</v>
      </c>
      <c r="Q113" s="1">
        <f t="shared" si="17"/>
        <v>0.2</v>
      </c>
      <c r="R113" s="5"/>
      <c r="S113" s="5"/>
      <c r="T113" s="1"/>
      <c r="U113" s="1">
        <f t="shared" si="19"/>
        <v>495</v>
      </c>
      <c r="V113" s="1">
        <f t="shared" si="20"/>
        <v>495</v>
      </c>
      <c r="W113" s="1">
        <v>0</v>
      </c>
      <c r="X113" s="1">
        <v>5.6</v>
      </c>
      <c r="Y113" s="1">
        <v>6</v>
      </c>
      <c r="Z113" s="1">
        <v>0</v>
      </c>
      <c r="AA113" s="1">
        <v>0</v>
      </c>
      <c r="AB113" s="1">
        <v>0</v>
      </c>
      <c r="AC113" s="1"/>
      <c r="AD113" s="1">
        <f t="shared" si="21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4" t="s">
        <v>158</v>
      </c>
      <c r="B114" s="14" t="s">
        <v>34</v>
      </c>
      <c r="C114" s="14"/>
      <c r="D114" s="14"/>
      <c r="E114" s="14"/>
      <c r="F114" s="14"/>
      <c r="G114" s="15">
        <v>0</v>
      </c>
      <c r="H114" s="14">
        <v>40</v>
      </c>
      <c r="I114" s="14" t="s">
        <v>35</v>
      </c>
      <c r="J114" s="14"/>
      <c r="K114" s="14">
        <f t="shared" si="25"/>
        <v>0</v>
      </c>
      <c r="L114" s="14">
        <f t="shared" si="16"/>
        <v>0</v>
      </c>
      <c r="M114" s="14"/>
      <c r="N114" s="14"/>
      <c r="O114" s="14"/>
      <c r="P114" s="14"/>
      <c r="Q114" s="14">
        <f t="shared" si="17"/>
        <v>0</v>
      </c>
      <c r="R114" s="16"/>
      <c r="S114" s="16"/>
      <c r="T114" s="14"/>
      <c r="U114" s="14" t="e">
        <f t="shared" si="19"/>
        <v>#DIV/0!</v>
      </c>
      <c r="V114" s="14" t="e">
        <f t="shared" si="20"/>
        <v>#DIV/0!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 t="s">
        <v>67</v>
      </c>
      <c r="AD114" s="14">
        <f t="shared" si="21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D114" xr:uid="{6235E8E7-A65D-43C1-9D09-ED3093C2FB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2024-04-18T13:27:53Z</dcterms:created>
  <dcterms:modified xsi:type="dcterms:W3CDTF">2024-04-18T13:46:21Z</dcterms:modified>
</cp:coreProperties>
</file>