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F403C15-294F-4CAD-A680-CE7CD2B331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7" i="1"/>
  <c r="Y275" i="1"/>
  <c r="X277" i="1"/>
  <c r="Y294" i="1"/>
  <c r="Y301" i="1" s="1"/>
  <c r="X302" i="1"/>
  <c r="Y317" i="1"/>
  <c r="Y315" i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<sst xmlns="http://schemas.openxmlformats.org/spreadsheetml/2006/main" count="2243" uniqueCount="735">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</sst>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4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35</v>
      </c>
      <c r="X65" s="363">
        <f t="shared" si="2"/>
        <v>44.8</v>
      </c>
      <c r="Y65" s="36">
        <f t="shared" si="3"/>
        <v>8.6999999999999994E-2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72</v>
      </c>
      <c r="X68" s="363">
        <f t="shared" si="2"/>
        <v>75.600000000000009</v>
      </c>
      <c r="Y68" s="36">
        <f t="shared" si="3"/>
        <v>0.15225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9.7916666666666661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11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0.23924999999999999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107</v>
      </c>
      <c r="X86" s="364">
        <f>IFERROR(SUM(X64:X84),"0")</f>
        <v>120.4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41</v>
      </c>
      <c r="X111" s="363">
        <f t="shared" si="6"/>
        <v>42</v>
      </c>
      <c r="Y111" s="36">
        <f>IFERROR(IF(X111=0,"",ROUNDUP(X111/H111,0)*0.02175),"")</f>
        <v>0.10874999999999999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4.8809523809523805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0.10874999999999999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41</v>
      </c>
      <c r="X119" s="364">
        <f>IFERROR(SUM(X106:X117),"0")</f>
        <v>42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69</v>
      </c>
      <c r="X133" s="363">
        <f>IFERROR(IF(W133="",0,CEILING((W133/$H133),1)*$H133),"")</f>
        <v>75.600000000000009</v>
      </c>
      <c r="Y133" s="36">
        <f>IFERROR(IF(X133=0,"",ROUNDUP(X133/H133,0)*0.02175),"")</f>
        <v>0.19574999999999998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8.2142857142857135</v>
      </c>
      <c r="X137" s="364">
        <f>IFERROR(X132/H132,"0")+IFERROR(X133/H133,"0")+IFERROR(X134/H134,"0")+IFERROR(X135/H135,"0")+IFERROR(X136/H136,"0")</f>
        <v>9</v>
      </c>
      <c r="Y137" s="364">
        <f>IFERROR(IF(Y132="",0,Y132),"0")+IFERROR(IF(Y133="",0,Y133),"0")+IFERROR(IF(Y134="",0,Y134),"0")+IFERROR(IF(Y135="",0,Y135),"0")+IFERROR(IF(Y136="",0,Y136),"0")</f>
        <v>0.19574999999999998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69</v>
      </c>
      <c r="X138" s="364">
        <f>IFERROR(SUM(X132:X136),"0")</f>
        <v>75.600000000000009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22</v>
      </c>
      <c r="X172" s="363">
        <f>IFERROR(IF(W172="",0,CEILING((W172/$H172),1)*$H172),"")</f>
        <v>27</v>
      </c>
      <c r="Y172" s="36">
        <f>IFERROR(IF(X172=0,"",ROUNDUP(X172/H172,0)*0.00937),"")</f>
        <v>4.6850000000000003E-2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4.0740740740740735</v>
      </c>
      <c r="X176" s="364">
        <f>IFERROR(X172/H172,"0")+IFERROR(X173/H173,"0")+IFERROR(X174/H174,"0")+IFERROR(X175/H175,"0")</f>
        <v>5</v>
      </c>
      <c r="Y176" s="364">
        <f>IFERROR(IF(Y172="",0,Y172),"0")+IFERROR(IF(Y173="",0,Y173),"0")+IFERROR(IF(Y174="",0,Y174),"0")+IFERROR(IF(Y175="",0,Y175),"0")</f>
        <v>4.6850000000000003E-2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22</v>
      </c>
      <c r="X177" s="364">
        <f>IFERROR(SUM(X172:X175),"0")</f>
        <v>27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74</v>
      </c>
      <c r="X183" s="363">
        <f t="shared" si="9"/>
        <v>78</v>
      </c>
      <c r="Y183" s="36">
        <f>IFERROR(IF(X183=0,"",ROUNDUP(X183/H183,0)*0.02175),"")</f>
        <v>0.21749999999999997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86</v>
      </c>
      <c r="X185" s="363">
        <f t="shared" si="9"/>
        <v>86.399999999999991</v>
      </c>
      <c r="Y185" s="36">
        <f>IFERROR(IF(X185=0,"",ROUNDUP(X185/H185,0)*0.00753),"")</f>
        <v>0.27107999999999999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107</v>
      </c>
      <c r="X187" s="363">
        <f t="shared" si="9"/>
        <v>108</v>
      </c>
      <c r="Y187" s="36">
        <f>IFERROR(IF(X187=0,"",ROUNDUP(X187/H187,0)*0.00753),"")</f>
        <v>0.33884999999999998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107</v>
      </c>
      <c r="X189" s="363">
        <f t="shared" si="9"/>
        <v>108</v>
      </c>
      <c r="Y189" s="36">
        <f t="shared" ref="Y189:Y195" si="10">IFERROR(IF(X189=0,"",ROUNDUP(X189/H189,0)*0.00753),"")</f>
        <v>0.33884999999999998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43</v>
      </c>
      <c r="X191" s="363">
        <f t="shared" si="9"/>
        <v>43.199999999999996</v>
      </c>
      <c r="Y191" s="36">
        <f t="shared" si="10"/>
        <v>0.13553999999999999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32</v>
      </c>
      <c r="X192" s="363">
        <f t="shared" si="9"/>
        <v>33.6</v>
      </c>
      <c r="Y192" s="36">
        <f t="shared" si="10"/>
        <v>0.10542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76</v>
      </c>
      <c r="X194" s="363">
        <f t="shared" si="9"/>
        <v>76.8</v>
      </c>
      <c r="Y194" s="36">
        <f t="shared" si="10"/>
        <v>0.24096000000000001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108</v>
      </c>
      <c r="X195" s="363">
        <f t="shared" si="9"/>
        <v>108</v>
      </c>
      <c r="Y195" s="36">
        <f t="shared" si="10"/>
        <v>0.33884999999999998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242.40384615384616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245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1.98705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633</v>
      </c>
      <c r="X197" s="364">
        <f>IFERROR(SUM(X179:X195),"0")</f>
        <v>642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45</v>
      </c>
      <c r="X201" s="363">
        <f>IFERROR(IF(W201="",0,CEILING((W201/$H201),1)*$H201),"")</f>
        <v>45.6</v>
      </c>
      <c r="Y201" s="36">
        <f>IFERROR(IF(X201=0,"",ROUNDUP(X201/H201,0)*0.00753),"")</f>
        <v>0.14307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16</v>
      </c>
      <c r="X202" s="363">
        <f>IFERROR(IF(W202="",0,CEILING((W202/$H202),1)*$H202),"")</f>
        <v>16.8</v>
      </c>
      <c r="Y202" s="36">
        <f>IFERROR(IF(X202=0,"",ROUNDUP(X202/H202,0)*0.00753),"")</f>
        <v>5.271E-2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25.416666666666668</v>
      </c>
      <c r="X203" s="364">
        <f>IFERROR(X199/H199,"0")+IFERROR(X200/H200,"0")+IFERROR(X201/H201,"0")+IFERROR(X202/H202,"0")</f>
        <v>26</v>
      </c>
      <c r="Y203" s="364">
        <f>IFERROR(IF(Y199="",0,Y199),"0")+IFERROR(IF(Y200="",0,Y200),"0")+IFERROR(IF(Y201="",0,Y201),"0")+IFERROR(IF(Y202="",0,Y202),"0")</f>
        <v>0.19578000000000001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61</v>
      </c>
      <c r="X204" s="364">
        <f>IFERROR(SUM(X199:X202),"0")</f>
        <v>62.400000000000006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138</v>
      </c>
      <c r="X209" s="363">
        <f t="shared" si="11"/>
        <v>139.19999999999999</v>
      </c>
      <c r="Y209" s="36">
        <f>IFERROR(IF(X209=0,"",ROUNDUP(X209/H209,0)*0.02175),"")</f>
        <v>0.26100000000000001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37</v>
      </c>
      <c r="X212" s="363">
        <f t="shared" si="11"/>
        <v>40</v>
      </c>
      <c r="Y212" s="36">
        <f>IFERROR(IF(X212=0,"",ROUNDUP(X212/H212,0)*0.00937),"")</f>
        <v>9.3700000000000006E-2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21.146551724137929</v>
      </c>
      <c r="X213" s="364">
        <f>IFERROR(X207/H207,"0")+IFERROR(X208/H208,"0")+IFERROR(X209/H209,"0")+IFERROR(X210/H210,"0")+IFERROR(X211/H211,"0")+IFERROR(X212/H212,"0")</f>
        <v>22</v>
      </c>
      <c r="Y213" s="364">
        <f>IFERROR(IF(Y207="",0,Y207),"0")+IFERROR(IF(Y208="",0,Y208),"0")+IFERROR(IF(Y209="",0,Y209),"0")+IFERROR(IF(Y210="",0,Y210),"0")+IFERROR(IF(Y211="",0,Y211),"0")+IFERROR(IF(Y212="",0,Y212),"0")</f>
        <v>0.35470000000000002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175</v>
      </c>
      <c r="X214" s="364">
        <f>IFERROR(SUM(X207:X212),"0")</f>
        <v>179.2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178</v>
      </c>
      <c r="X222" s="363">
        <f t="shared" ref="X222:X227" si="12">IFERROR(IF(W222="",0,CEILING((W222/$H222),1)*$H222),"")</f>
        <v>185.6</v>
      </c>
      <c r="Y222" s="36">
        <f>IFERROR(IF(X222=0,"",ROUNDUP(X222/H222,0)*0.02175),"")</f>
        <v>0.34799999999999998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15.344827586206897</v>
      </c>
      <c r="X228" s="364">
        <f>IFERROR(X222/H222,"0")+IFERROR(X223/H223,"0")+IFERROR(X224/H224,"0")+IFERROR(X225/H225,"0")+IFERROR(X226/H226,"0")+IFERROR(X227/H227,"0")</f>
        <v>16</v>
      </c>
      <c r="Y228" s="364">
        <f>IFERROR(IF(Y222="",0,Y222),"0")+IFERROR(IF(Y223="",0,Y223),"0")+IFERROR(IF(Y224="",0,Y224),"0")+IFERROR(IF(Y225="",0,Y225),"0")+IFERROR(IF(Y226="",0,Y226),"0")+IFERROR(IF(Y227="",0,Y227),"0")</f>
        <v>0.34799999999999998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178</v>
      </c>
      <c r="X229" s="364">
        <f>IFERROR(SUM(X222:X227),"0")</f>
        <v>185.6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45</v>
      </c>
      <c r="X276" s="363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5.3571428571428568</v>
      </c>
      <c r="X277" s="364">
        <f>IFERROR(X274/H274,"0")+IFERROR(X275/H275,"0")+IFERROR(X276/H276,"0")</f>
        <v>6</v>
      </c>
      <c r="Y277" s="364">
        <f>IFERROR(IF(Y274="",0,Y274),"0")+IFERROR(IF(Y275="",0,Y275),"0")+IFERROR(IF(Y276="",0,Y276),"0")</f>
        <v>0.1305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45</v>
      </c>
      <c r="X278" s="364">
        <f>IFERROR(SUM(X274:X276),"0")</f>
        <v>50.400000000000006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200</v>
      </c>
      <c r="X334" s="363">
        <f t="shared" si="17"/>
        <v>210</v>
      </c>
      <c r="Y334" s="36">
        <f>IFERROR(IF(X334=0,"",ROUNDUP(X334/H334,0)*0.02175),"")</f>
        <v>0.30449999999999999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13.333333333333334</v>
      </c>
      <c r="X338" s="364">
        <f>IFERROR(X330/H330,"0")+IFERROR(X331/H331,"0")+IFERROR(X332/H332,"0")+IFERROR(X333/H333,"0")+IFERROR(X334/H334,"0")+IFERROR(X335/H335,"0")+IFERROR(X336/H336,"0")+IFERROR(X337/H337,"0")</f>
        <v>14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0.30449999999999999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200</v>
      </c>
      <c r="X339" s="364">
        <f>IFERROR(SUM(X330:X337),"0")</f>
        <v>210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55</v>
      </c>
      <c r="X348" s="363">
        <f>IFERROR(IF(W348="",0,CEILING((W348/$H348),1)*$H348),"")</f>
        <v>62.4</v>
      </c>
      <c r="Y348" s="36">
        <f>IFERROR(IF(X348=0,"",ROUNDUP(X348/H348,0)*0.02175),"")</f>
        <v>0.17399999999999999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7.0512820512820511</v>
      </c>
      <c r="X349" s="364">
        <f>IFERROR(X347/H347,"0")+IFERROR(X348/H348,"0")</f>
        <v>8</v>
      </c>
      <c r="Y349" s="364">
        <f>IFERROR(IF(Y347="",0,Y347),"0")+IFERROR(IF(Y348="",0,Y348),"0")</f>
        <v>0.17399999999999999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55</v>
      </c>
      <c r="X350" s="364">
        <f>IFERROR(SUM(X347:X348),"0")</f>
        <v>62.4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203</v>
      </c>
      <c r="X352" s="363">
        <f>IFERROR(IF(W352="",0,CEILING((W352/$H352),1)*$H352),"")</f>
        <v>210.6</v>
      </c>
      <c r="Y352" s="36">
        <f>IFERROR(IF(X352=0,"",ROUNDUP(X352/H352,0)*0.02175),"")</f>
        <v>0.58724999999999994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26.025641025641026</v>
      </c>
      <c r="X353" s="364">
        <f>IFERROR(X352/H352,"0")</f>
        <v>27</v>
      </c>
      <c r="Y353" s="364">
        <f>IFERROR(IF(Y352="",0,Y352),"0")</f>
        <v>0.58724999999999994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203</v>
      </c>
      <c r="X354" s="364">
        <f>IFERROR(SUM(X352:X352),"0")</f>
        <v>210.6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203</v>
      </c>
      <c r="X370" s="363">
        <f>IFERROR(IF(W370="",0,CEILING((W370/$H370),1)*$H370),"")</f>
        <v>210.6</v>
      </c>
      <c r="Y370" s="36">
        <f>IFERROR(IF(X370=0,"",ROUNDUP(X370/H370,0)*0.02175),"")</f>
        <v>0.58724999999999994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26.025641025641026</v>
      </c>
      <c r="X374" s="364">
        <f>IFERROR(X370/H370,"0")+IFERROR(X371/H371,"0")+IFERROR(X372/H372,"0")+IFERROR(X373/H373,"0")</f>
        <v>27</v>
      </c>
      <c r="Y374" s="364">
        <f>IFERROR(IF(Y370="",0,Y370),"0")+IFERROR(IF(Y371="",0,Y371),"0")+IFERROR(IF(Y372="",0,Y372),"0")+IFERROR(IF(Y373="",0,Y373),"0")</f>
        <v>0.58724999999999994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203</v>
      </c>
      <c r="X375" s="364">
        <f>IFERROR(SUM(X370:X373),"0")</f>
        <v>210.6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38</v>
      </c>
      <c r="X388" s="363">
        <f t="shared" ref="X388:X400" si="18">IFERROR(IF(W388="",0,CEILING((W388/$H388),1)*$H388),"")</f>
        <v>42</v>
      </c>
      <c r="Y388" s="36">
        <f>IFERROR(IF(X388=0,"",ROUNDUP(X388/H388,0)*0.00753),"")</f>
        <v>7.5300000000000006E-2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99</v>
      </c>
      <c r="X390" s="363">
        <f t="shared" si="18"/>
        <v>100.80000000000001</v>
      </c>
      <c r="Y390" s="36">
        <f>IFERROR(IF(X390=0,"",ROUNDUP(X390/H390,0)*0.00753),"")</f>
        <v>0.18071999999999999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32.61904761904762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34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0.25602000000000003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137</v>
      </c>
      <c r="X402" s="364">
        <f>IFERROR(SUM(X388:X400),"0")</f>
        <v>142.80000000000001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80</v>
      </c>
      <c r="X426" s="363">
        <f t="shared" ref="X426:X432" si="20">IFERROR(IF(W426="",0,CEILING((W426/$H426),1)*$H426),"")</f>
        <v>84</v>
      </c>
      <c r="Y426" s="36">
        <f>IFERROR(IF(X426=0,"",ROUNDUP(X426/H426,0)*0.00753),"")</f>
        <v>0.15060000000000001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19.047619047619047</v>
      </c>
      <c r="X433" s="364">
        <f>IFERROR(X426/H426,"0")+IFERROR(X427/H427,"0")+IFERROR(X428/H428,"0")+IFERROR(X429/H429,"0")+IFERROR(X430/H430,"0")+IFERROR(X431/H431,"0")+IFERROR(X432/H432,"0")</f>
        <v>20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0.15060000000000001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80</v>
      </c>
      <c r="X434" s="364">
        <f>IFERROR(SUM(X426:X432),"0")</f>
        <v>84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214</v>
      </c>
      <c r="X452" s="363">
        <f t="shared" si="21"/>
        <v>216.48000000000002</v>
      </c>
      <c r="Y452" s="36">
        <f t="shared" si="22"/>
        <v>0.49036000000000002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160</v>
      </c>
      <c r="X455" s="363">
        <f t="shared" si="21"/>
        <v>163.68</v>
      </c>
      <c r="Y455" s="36">
        <f t="shared" si="22"/>
        <v>0.37075999999999998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70.833333333333329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72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0.86112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374</v>
      </c>
      <c r="X463" s="364">
        <f>IFERROR(SUM(X451:X461),"0")</f>
        <v>380.16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202</v>
      </c>
      <c r="X465" s="363">
        <f>IFERROR(IF(W465="",0,CEILING((W465/$H465),1)*$H465),"")</f>
        <v>205.92000000000002</v>
      </c>
      <c r="Y465" s="36">
        <f>IFERROR(IF(X465=0,"",ROUNDUP(X465/H465,0)*0.01196),"")</f>
        <v>0.46644000000000002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38.257575757575758</v>
      </c>
      <c r="X467" s="364">
        <f>IFERROR(X465/H465,"0")+IFERROR(X466/H466,"0")</f>
        <v>39</v>
      </c>
      <c r="Y467" s="364">
        <f>IFERROR(IF(Y465="",0,Y465),"0")+IFERROR(IF(Y466="",0,Y466),"0")</f>
        <v>0.46644000000000002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202</v>
      </c>
      <c r="X468" s="364">
        <f>IFERROR(SUM(X465:X466),"0")</f>
        <v>205.92000000000002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54</v>
      </c>
      <c r="X470" s="363">
        <f t="shared" ref="X470:X475" si="23">IFERROR(IF(W470="",0,CEILING((W470/$H470),1)*$H470),"")</f>
        <v>58.080000000000005</v>
      </c>
      <c r="Y470" s="36">
        <f>IFERROR(IF(X470=0,"",ROUNDUP(X470/H470,0)*0.01196),"")</f>
        <v>0.13156000000000001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99</v>
      </c>
      <c r="X472" s="363">
        <f t="shared" si="23"/>
        <v>100.32000000000001</v>
      </c>
      <c r="Y472" s="36">
        <f>IFERROR(IF(X472=0,"",ROUNDUP(X472/H472,0)*0.01196),"")</f>
        <v>0.22724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28.977272727272727</v>
      </c>
      <c r="X476" s="364">
        <f>IFERROR(X470/H470,"0")+IFERROR(X471/H471,"0")+IFERROR(X472/H472,"0")+IFERROR(X473/H473,"0")+IFERROR(X474/H474,"0")+IFERROR(X475/H475,"0")</f>
        <v>30</v>
      </c>
      <c r="Y476" s="364">
        <f>IFERROR(IF(Y470="",0,Y470),"0")+IFERROR(IF(Y471="",0,Y471),"0")+IFERROR(IF(Y472="",0,Y472),"0")+IFERROR(IF(Y473="",0,Y473),"0")+IFERROR(IF(Y474="",0,Y474),"0")+IFERROR(IF(Y475="",0,Y475),"0")</f>
        <v>0.35880000000000001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153</v>
      </c>
      <c r="X477" s="364">
        <f>IFERROR(SUM(X470:X475),"0")</f>
        <v>158.4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53</v>
      </c>
      <c r="X480" s="363">
        <f>IFERROR(IF(W480="",0,CEILING((W480/$H480),1)*$H480),"")</f>
        <v>54.6</v>
      </c>
      <c r="Y480" s="36">
        <f>IFERROR(IF(X480=0,"",ROUNDUP(X480/H480,0)*0.02175),"")</f>
        <v>0.15225</v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6.7948717948717947</v>
      </c>
      <c r="X482" s="364">
        <f>IFERROR(X479/H479,"0")+IFERROR(X480/H480,"0")+IFERROR(X481/H481,"0")</f>
        <v>7</v>
      </c>
      <c r="Y482" s="364">
        <f>IFERROR(IF(Y479="",0,Y479),"0")+IFERROR(IF(Y480="",0,Y480),"0")+IFERROR(IF(Y481="",0,Y481),"0")</f>
        <v>0.15225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53</v>
      </c>
      <c r="X483" s="364">
        <f>IFERROR(SUM(X479:X481),"0")</f>
        <v>54.6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63</v>
      </c>
      <c r="X505" s="363">
        <f>IFERROR(IF(W505="",0,CEILING((W505/$H505),1)*$H505),"")</f>
        <v>63</v>
      </c>
      <c r="Y505" s="36">
        <f>IFERROR(IF(X505=0,"",ROUNDUP(X505/H505,0)*0.00753),"")</f>
        <v>0.11295000000000001</v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83</v>
      </c>
      <c r="X507" s="363">
        <f>IFERROR(IF(W507="",0,CEILING((W507/$H507),1)*$H507),"")</f>
        <v>84</v>
      </c>
      <c r="Y507" s="36">
        <f>IFERROR(IF(X507=0,"",ROUNDUP(X507/H507,0)*0.00753),"")</f>
        <v>0.15060000000000001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34.761904761904759</v>
      </c>
      <c r="X510" s="364">
        <f>IFERROR(X505/H505,"0")+IFERROR(X506/H506,"0")+IFERROR(X507/H507,"0")+IFERROR(X508/H508,"0")+IFERROR(X509/H509,"0")</f>
        <v>35</v>
      </c>
      <c r="Y510" s="364">
        <f>IFERROR(IF(Y505="",0,Y505),"0")+IFERROR(IF(Y506="",0,Y506),"0")+IFERROR(IF(Y507="",0,Y507),"0")+IFERROR(IF(Y508="",0,Y508),"0")+IFERROR(IF(Y509="",0,Y509),"0")</f>
        <v>0.26355000000000001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146</v>
      </c>
      <c r="X511" s="364">
        <f>IFERROR(SUM(X505:X509),"0")</f>
        <v>147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172</v>
      </c>
      <c r="X513" s="363">
        <f>IFERROR(IF(W513="",0,CEILING((W513/$H513),1)*$H513),"")</f>
        <v>179.4</v>
      </c>
      <c r="Y513" s="36">
        <f>IFERROR(IF(X513=0,"",ROUNDUP(X513/H513,0)*0.02175),"")</f>
        <v>0.50024999999999997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22.051282051282051</v>
      </c>
      <c r="X518" s="364">
        <f>IFERROR(X513/H513,"0")+IFERROR(X514/H514,"0")+IFERROR(X515/H515,"0")+IFERROR(X516/H516,"0")+IFERROR(X517/H517,"0")</f>
        <v>23</v>
      </c>
      <c r="Y518" s="364">
        <f>IFERROR(IF(Y513="",0,Y513),"0")+IFERROR(IF(Y514="",0,Y514),"0")+IFERROR(IF(Y515="",0,Y515),"0")+IFERROR(IF(Y516="",0,Y516),"0")+IFERROR(IF(Y517="",0,Y517),"0")</f>
        <v>0.50024999999999997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172</v>
      </c>
      <c r="X519" s="364">
        <f>IFERROR(SUM(X513:X517),"0")</f>
        <v>179.4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3309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3430.48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3540.1959539215577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3669.11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7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7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3715.1959539215577</v>
      </c>
      <c r="X528" s="364">
        <f>GrossWeightTotalR+PalletQtyTotalR*25</f>
        <v>3844.11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662.4088183527839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681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8.2686600000000006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162.4</v>
      </c>
      <c r="F535" s="46">
        <f>IFERROR(X132*1,"0")+IFERROR(X133*1,"0")+IFERROR(X134*1,"0")+IFERROR(X135*1,"0")+IFERROR(X136*1,"0")</f>
        <v>75.600000000000009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731.4</v>
      </c>
      <c r="J535" s="46">
        <f>IFERROR(X207*1,"0")+IFERROR(X208*1,"0")+IFERROR(X209*1,"0")+IFERROR(X210*1,"0")+IFERROR(X211*1,"0")+IFERROR(X212*1,"0")+IFERROR(X216*1,"0")+IFERROR(X217*1,"0")</f>
        <v>179.2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50.400000000000006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50.400000000000006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483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210.6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142.80000000000001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84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799.08000000000015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326.39999999999998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