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877FA6E-9E15-4BA8-8277-21C32D79C9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Y338" i="1" s="1"/>
  <c r="X332" i="1"/>
  <c r="O332" i="1"/>
  <c r="X331" i="1"/>
  <c r="Y331" i="1" s="1"/>
  <c r="O331" i="1"/>
  <c r="Y330" i="1"/>
  <c r="X330" i="1"/>
  <c r="Q535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Y315" i="1" s="1"/>
  <c r="O315" i="1"/>
  <c r="Y314" i="1"/>
  <c r="Y317" i="1" s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Y301" i="1" s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9" i="1" s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X177" i="1" s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I535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H535" i="1" s="1"/>
  <c r="O149" i="1"/>
  <c r="W146" i="1"/>
  <c r="W145" i="1"/>
  <c r="X144" i="1"/>
  <c r="Y144" i="1" s="1"/>
  <c r="O144" i="1"/>
  <c r="Y143" i="1"/>
  <c r="X143" i="1"/>
  <c r="O143" i="1"/>
  <c r="X142" i="1"/>
  <c r="G53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8" i="1" s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18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X88" i="1"/>
  <c r="X92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5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5" i="1" s="1"/>
  <c r="O56" i="1"/>
  <c r="W53" i="1"/>
  <c r="W52" i="1"/>
  <c r="X51" i="1"/>
  <c r="X53" i="1" s="1"/>
  <c r="O51" i="1"/>
  <c r="Y50" i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3" i="1" s="1"/>
  <c r="O27" i="1"/>
  <c r="Y26" i="1"/>
  <c r="X26" i="1"/>
  <c r="X34" i="1" s="1"/>
  <c r="O26" i="1"/>
  <c r="W24" i="1"/>
  <c r="W525" i="1" s="1"/>
  <c r="X23" i="1"/>
  <c r="W23" i="1"/>
  <c r="Y22" i="1"/>
  <c r="Y23" i="1" s="1"/>
  <c r="X22" i="1"/>
  <c r="O22" i="1"/>
  <c r="H10" i="1"/>
  <c r="A9" i="1"/>
  <c r="F10" i="1" s="1"/>
  <c r="D7" i="1"/>
  <c r="P6" i="1"/>
  <c r="O2" i="1"/>
  <c r="Y92" i="1" l="1"/>
  <c r="Y203" i="1"/>
  <c r="H9" i="1"/>
  <c r="A10" i="1"/>
  <c r="B535" i="1"/>
  <c r="X527" i="1"/>
  <c r="X526" i="1"/>
  <c r="W529" i="1"/>
  <c r="X24" i="1"/>
  <c r="Y27" i="1"/>
  <c r="Y33" i="1" s="1"/>
  <c r="C535" i="1"/>
  <c r="Y51" i="1"/>
  <c r="Y52" i="1" s="1"/>
  <c r="X52" i="1"/>
  <c r="Y56" i="1"/>
  <c r="Y60" i="1" s="1"/>
  <c r="X60" i="1"/>
  <c r="Y64" i="1"/>
  <c r="Y85" i="1" s="1"/>
  <c r="X85" i="1"/>
  <c r="X93" i="1"/>
  <c r="X103" i="1"/>
  <c r="X119" i="1"/>
  <c r="X129" i="1"/>
  <c r="X138" i="1"/>
  <c r="X146" i="1"/>
  <c r="X159" i="1"/>
  <c r="X164" i="1"/>
  <c r="X170" i="1"/>
  <c r="X176" i="1"/>
  <c r="X196" i="1"/>
  <c r="X204" i="1"/>
  <c r="X213" i="1"/>
  <c r="X219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F9" i="1"/>
  <c r="J9" i="1"/>
  <c r="X61" i="1"/>
  <c r="X86" i="1"/>
  <c r="Y95" i="1"/>
  <c r="Y103" i="1" s="1"/>
  <c r="Y106" i="1"/>
  <c r="Y118" i="1" s="1"/>
  <c r="Y121" i="1"/>
  <c r="Y128" i="1" s="1"/>
  <c r="Y132" i="1"/>
  <c r="Y137" i="1" s="1"/>
  <c r="X137" i="1"/>
  <c r="X529" i="1" s="1"/>
  <c r="Y142" i="1"/>
  <c r="Y145" i="1" s="1"/>
  <c r="X145" i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L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U535" i="1"/>
  <c r="X463" i="1"/>
  <c r="X477" i="1"/>
  <c r="X482" i="1"/>
  <c r="Y479" i="1"/>
  <c r="Y482" i="1" s="1"/>
  <c r="X483" i="1"/>
  <c r="X511" i="1"/>
  <c r="X518" i="1"/>
  <c r="Y513" i="1"/>
  <c r="Y518" i="1" s="1"/>
  <c r="X519" i="1"/>
  <c r="X301" i="1"/>
  <c r="P535" i="1"/>
  <c r="X312" i="1"/>
  <c r="X338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530" i="1" l="1"/>
  <c r="X525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<sst xmlns="http://schemas.openxmlformats.org/spreadsheetml/2006/main" count="2243" uniqueCount="735">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</sst>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0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0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0</v>
      </c>
      <c r="X197" s="364">
        <f>IFERROR(SUM(X179:X195),"0")</f>
        <v>0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500</v>
      </c>
      <c r="X331" s="363">
        <f t="shared" si="17"/>
        <v>510</v>
      </c>
      <c r="Y331" s="36">
        <f>IFERROR(IF(X331=0,"",ROUNDUP(X331/H331,0)*0.02175),"")</f>
        <v>0.73949999999999994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0</v>
      </c>
      <c r="X334" s="363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33.333333333333336</v>
      </c>
      <c r="X338" s="364">
        <f>IFERROR(X330/H330,"0")+IFERROR(X331/H331,"0")+IFERROR(X332/H332,"0")+IFERROR(X333/H333,"0")+IFERROR(X334/H334,"0")+IFERROR(X335/H335,"0")+IFERROR(X336/H336,"0")+IFERROR(X337/H337,"0")</f>
        <v>34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0.73949999999999994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500</v>
      </c>
      <c r="X339" s="364">
        <f>IFERROR(SUM(X330:X337),"0")</f>
        <v>510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0</v>
      </c>
      <c r="X341" s="36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0</v>
      </c>
      <c r="X344" s="364">
        <f>IFERROR(X341/H341,"0")+IFERROR(X342/H342,"0")+IFERROR(X343/H343,"0")</f>
        <v>0</v>
      </c>
      <c r="Y344" s="364">
        <f>IFERROR(IF(Y341="",0,Y341),"0")+IFERROR(IF(Y342="",0,Y342),"0")+IFERROR(IF(Y343="",0,Y343),"0")</f>
        <v>0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0</v>
      </c>
      <c r="X345" s="364">
        <f>IFERROR(SUM(X341:X343),"0")</f>
        <v>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500</v>
      </c>
      <c r="X370" s="363">
        <f>IFERROR(IF(W370="",0,CEILING((W370/$H370),1)*$H370),"")</f>
        <v>507</v>
      </c>
      <c r="Y370" s="36">
        <f>IFERROR(IF(X370=0,"",ROUNDUP(X370/H370,0)*0.02175),"")</f>
        <v>1.4137499999999998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64.102564102564102</v>
      </c>
      <c r="X374" s="364">
        <f>IFERROR(X370/H370,"0")+IFERROR(X371/H371,"0")+IFERROR(X372/H372,"0")+IFERROR(X373/H373,"0")</f>
        <v>65</v>
      </c>
      <c r="Y374" s="364">
        <f>IFERROR(IF(Y370="",0,Y370),"0")+IFERROR(IF(Y371="",0,Y371),"0")+IFERROR(IF(Y372="",0,Y372),"0")+IFERROR(IF(Y373="",0,Y373),"0")</f>
        <v>1.4137499999999998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500</v>
      </c>
      <c r="X375" s="364">
        <f>IFERROR(SUM(X370:X373),"0")</f>
        <v>507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500</v>
      </c>
      <c r="X455" s="363">
        <f t="shared" si="21"/>
        <v>501.6</v>
      </c>
      <c r="Y455" s="36">
        <f t="shared" si="22"/>
        <v>1.1362000000000001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94.696969696969688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95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1.1362000000000001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500</v>
      </c>
      <c r="X463" s="364">
        <f>IFERROR(SUM(X451:X461),"0")</f>
        <v>501.6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1500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1518.6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1586.2447552447552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1605.78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1661.2447552447552</v>
      </c>
      <c r="X528" s="364">
        <f>GrossWeightTotalR+PalletQtyTotalR*25</f>
        <v>1680.78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192.13286713286712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194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3.28945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0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510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507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501.6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2024-04-19T09:14:58Z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