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М ЗПФ Сочи\"/>
    </mc:Choice>
  </mc:AlternateContent>
  <xr:revisionPtr revIDLastSave="0" documentId="13_ncr:1_{8EE2DA34-0062-4ED0-86E9-1D1C500CD5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1" l="1"/>
  <c r="U47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6" i="1"/>
  <c r="U6" i="1" s="1"/>
  <c r="P36" i="1" l="1"/>
  <c r="P55" i="1"/>
  <c r="AF55" i="1" s="1"/>
  <c r="P27" i="1"/>
  <c r="P11" i="1"/>
  <c r="AF11" i="1" s="1"/>
  <c r="P19" i="1"/>
  <c r="AD19" i="1" s="1"/>
  <c r="P31" i="1"/>
  <c r="AF31" i="1" s="1"/>
  <c r="P45" i="1"/>
  <c r="P17" i="1"/>
  <c r="AF17" i="1" s="1"/>
  <c r="P21" i="1"/>
  <c r="P35" i="1"/>
  <c r="AF35" i="1" s="1"/>
  <c r="P53" i="1"/>
  <c r="AD53" i="1" s="1"/>
  <c r="P56" i="1"/>
  <c r="AD56" i="1" s="1"/>
  <c r="P18" i="1"/>
  <c r="AD18" i="1" s="1"/>
  <c r="P14" i="1"/>
  <c r="AD14" i="1" s="1"/>
  <c r="P39" i="1"/>
  <c r="AD39" i="1" s="1"/>
  <c r="P9" i="1"/>
  <c r="AD9" i="1" s="1"/>
  <c r="P48" i="1"/>
  <c r="P40" i="1"/>
  <c r="AF40" i="1" s="1"/>
  <c r="AG40" i="1" s="1"/>
  <c r="P23" i="1"/>
  <c r="AD23" i="1" s="1"/>
  <c r="P50" i="1"/>
  <c r="AF50" i="1" s="1"/>
  <c r="P16" i="1"/>
  <c r="AD16" i="1" s="1"/>
  <c r="P46" i="1"/>
  <c r="AD46" i="1" s="1"/>
  <c r="P32" i="1"/>
  <c r="AD32" i="1" s="1"/>
  <c r="P10" i="1"/>
  <c r="AD10" i="1" s="1"/>
  <c r="P12" i="1"/>
  <c r="AF12" i="1" s="1"/>
  <c r="P20" i="1"/>
  <c r="AD20" i="1" s="1"/>
  <c r="AD48" i="1"/>
  <c r="P8" i="1"/>
  <c r="AF8" i="1" s="1"/>
  <c r="P24" i="1"/>
  <c r="AD24" i="1" s="1"/>
  <c r="AD45" i="1"/>
  <c r="AD37" i="1"/>
  <c r="AD41" i="1"/>
  <c r="AD49" i="1"/>
  <c r="AD57" i="1"/>
  <c r="T6" i="1"/>
  <c r="AD13" i="1"/>
  <c r="AF21" i="1"/>
  <c r="AF25" i="1"/>
  <c r="AD27" i="1"/>
  <c r="AF30" i="1"/>
  <c r="AD36" i="1"/>
  <c r="AD44" i="1"/>
  <c r="AD52" i="1"/>
  <c r="T34" i="1"/>
  <c r="T28" i="1"/>
  <c r="T33" i="1"/>
  <c r="T7" i="1"/>
  <c r="AF58" i="1"/>
  <c r="AJ58" i="1" s="1"/>
  <c r="AD58" i="1"/>
  <c r="W58" i="1"/>
  <c r="V58" i="1"/>
  <c r="Q58" i="1"/>
  <c r="T58" i="1" s="1"/>
  <c r="K58" i="1"/>
  <c r="AF57" i="1"/>
  <c r="AJ57" i="1" s="1"/>
  <c r="W57" i="1"/>
  <c r="V57" i="1"/>
  <c r="K57" i="1"/>
  <c r="W56" i="1"/>
  <c r="V56" i="1"/>
  <c r="K56" i="1"/>
  <c r="W55" i="1"/>
  <c r="V55" i="1"/>
  <c r="K55" i="1"/>
  <c r="AF54" i="1"/>
  <c r="AJ54" i="1" s="1"/>
  <c r="AD54" i="1"/>
  <c r="W54" i="1"/>
  <c r="V54" i="1"/>
  <c r="Q54" i="1"/>
  <c r="T54" i="1" s="1"/>
  <c r="K54" i="1"/>
  <c r="W53" i="1"/>
  <c r="V53" i="1"/>
  <c r="K53" i="1"/>
  <c r="AF52" i="1"/>
  <c r="AG52" i="1" s="1"/>
  <c r="K52" i="1"/>
  <c r="AF51" i="1"/>
  <c r="AJ51" i="1" s="1"/>
  <c r="AD51" i="1"/>
  <c r="W51" i="1"/>
  <c r="K51" i="1"/>
  <c r="W50" i="1"/>
  <c r="V50" i="1"/>
  <c r="K50" i="1"/>
  <c r="AF49" i="1"/>
  <c r="AG49" i="1" s="1"/>
  <c r="W49" i="1"/>
  <c r="V49" i="1"/>
  <c r="K49" i="1"/>
  <c r="W48" i="1"/>
  <c r="V48" i="1"/>
  <c r="K48" i="1"/>
  <c r="AF47" i="1"/>
  <c r="AG47" i="1" s="1"/>
  <c r="AD47" i="1"/>
  <c r="W47" i="1"/>
  <c r="V47" i="1"/>
  <c r="Q47" i="1"/>
  <c r="T47" i="1" s="1"/>
  <c r="K47" i="1"/>
  <c r="W46" i="1"/>
  <c r="V46" i="1"/>
  <c r="K46" i="1"/>
  <c r="W45" i="1"/>
  <c r="V45" i="1"/>
  <c r="K45" i="1"/>
  <c r="W44" i="1"/>
  <c r="V44" i="1"/>
  <c r="K44" i="1"/>
  <c r="AF43" i="1"/>
  <c r="AG43" i="1" s="1"/>
  <c r="AD43" i="1"/>
  <c r="W43" i="1"/>
  <c r="V43" i="1"/>
  <c r="Q43" i="1"/>
  <c r="T43" i="1" s="1"/>
  <c r="K43" i="1"/>
  <c r="AF42" i="1"/>
  <c r="AG42" i="1" s="1"/>
  <c r="AD42" i="1"/>
  <c r="W42" i="1"/>
  <c r="V42" i="1"/>
  <c r="Q42" i="1"/>
  <c r="T42" i="1" s="1"/>
  <c r="K42" i="1"/>
  <c r="AF41" i="1"/>
  <c r="AG41" i="1" s="1"/>
  <c r="W41" i="1"/>
  <c r="V41" i="1"/>
  <c r="K41" i="1"/>
  <c r="W40" i="1"/>
  <c r="V40" i="1"/>
  <c r="K40" i="1"/>
  <c r="W39" i="1"/>
  <c r="V39" i="1"/>
  <c r="K39" i="1"/>
  <c r="AF38" i="1"/>
  <c r="AG38" i="1" s="1"/>
  <c r="AD38" i="1"/>
  <c r="W38" i="1"/>
  <c r="V38" i="1"/>
  <c r="Q38" i="1"/>
  <c r="T38" i="1" s="1"/>
  <c r="K38" i="1"/>
  <c r="AF37" i="1"/>
  <c r="AG37" i="1" s="1"/>
  <c r="W37" i="1"/>
  <c r="V37" i="1"/>
  <c r="K37" i="1"/>
  <c r="W36" i="1"/>
  <c r="V36" i="1"/>
  <c r="K36" i="1"/>
  <c r="W35" i="1"/>
  <c r="V35" i="1"/>
  <c r="K35" i="1"/>
  <c r="V34" i="1"/>
  <c r="K34" i="1"/>
  <c r="K33" i="1"/>
  <c r="W32" i="1"/>
  <c r="V32" i="1"/>
  <c r="K32" i="1"/>
  <c r="W31" i="1"/>
  <c r="V31" i="1"/>
  <c r="K31" i="1"/>
  <c r="AD30" i="1"/>
  <c r="K30" i="1"/>
  <c r="AF29" i="1"/>
  <c r="AJ29" i="1" s="1"/>
  <c r="AD29" i="1"/>
  <c r="V29" i="1"/>
  <c r="K29" i="1"/>
  <c r="V28" i="1"/>
  <c r="K28" i="1"/>
  <c r="W27" i="1"/>
  <c r="V27" i="1"/>
  <c r="K27" i="1"/>
  <c r="AF26" i="1"/>
  <c r="AG26" i="1" s="1"/>
  <c r="AD26" i="1"/>
  <c r="W26" i="1"/>
  <c r="V26" i="1"/>
  <c r="Q26" i="1"/>
  <c r="T26" i="1" s="1"/>
  <c r="K26" i="1"/>
  <c r="AD25" i="1"/>
  <c r="W25" i="1"/>
  <c r="V25" i="1"/>
  <c r="K25" i="1"/>
  <c r="W24" i="1"/>
  <c r="V24" i="1"/>
  <c r="K24" i="1"/>
  <c r="W23" i="1"/>
  <c r="V23" i="1"/>
  <c r="K23" i="1"/>
  <c r="AF22" i="1"/>
  <c r="AG22" i="1" s="1"/>
  <c r="AD22" i="1"/>
  <c r="W22" i="1"/>
  <c r="V22" i="1"/>
  <c r="Q22" i="1"/>
  <c r="T22" i="1" s="1"/>
  <c r="K22" i="1"/>
  <c r="W21" i="1"/>
  <c r="V21" i="1"/>
  <c r="K21" i="1"/>
  <c r="W20" i="1"/>
  <c r="V20" i="1"/>
  <c r="K20" i="1"/>
  <c r="W19" i="1"/>
  <c r="V19" i="1"/>
  <c r="K19" i="1"/>
  <c r="K18" i="1"/>
  <c r="W17" i="1"/>
  <c r="V17" i="1"/>
  <c r="K17" i="1"/>
  <c r="W16" i="1"/>
  <c r="V16" i="1"/>
  <c r="K16" i="1"/>
  <c r="AF15" i="1"/>
  <c r="AG15" i="1" s="1"/>
  <c r="AD15" i="1"/>
  <c r="W15" i="1"/>
  <c r="K15" i="1"/>
  <c r="W14" i="1"/>
  <c r="V14" i="1"/>
  <c r="K14" i="1"/>
  <c r="AF13" i="1"/>
  <c r="AJ13" i="1" s="1"/>
  <c r="W13" i="1"/>
  <c r="V13" i="1"/>
  <c r="K13" i="1"/>
  <c r="W12" i="1"/>
  <c r="V12" i="1"/>
  <c r="K12" i="1"/>
  <c r="W11" i="1"/>
  <c r="V11" i="1"/>
  <c r="K11" i="1"/>
  <c r="W10" i="1"/>
  <c r="V10" i="1"/>
  <c r="K10" i="1"/>
  <c r="W9" i="1"/>
  <c r="V9" i="1"/>
  <c r="K9" i="1"/>
  <c r="W8" i="1"/>
  <c r="V8" i="1"/>
  <c r="K8" i="1"/>
  <c r="V7" i="1"/>
  <c r="K7" i="1"/>
  <c r="K6" i="1"/>
  <c r="AB5" i="1"/>
  <c r="AA5" i="1"/>
  <c r="Z5" i="1"/>
  <c r="Y5" i="1"/>
  <c r="X5" i="1"/>
  <c r="R5" i="1"/>
  <c r="O5" i="1"/>
  <c r="N5" i="1"/>
  <c r="M5" i="1"/>
  <c r="L5" i="1"/>
  <c r="J5" i="1"/>
  <c r="F5" i="1"/>
  <c r="E5" i="1"/>
  <c r="AF9" i="1" l="1"/>
  <c r="AJ9" i="1" s="1"/>
  <c r="AF10" i="1"/>
  <c r="AJ10" i="1" s="1"/>
  <c r="AF23" i="1"/>
  <c r="AG23" i="1" s="1"/>
  <c r="AF24" i="1"/>
  <c r="AG24" i="1" s="1"/>
  <c r="AD8" i="1"/>
  <c r="Q10" i="1"/>
  <c r="T10" i="1" s="1"/>
  <c r="AF16" i="1"/>
  <c r="AG16" i="1" s="1"/>
  <c r="AF19" i="1"/>
  <c r="AG19" i="1" s="1"/>
  <c r="AD40" i="1"/>
  <c r="AF18" i="1"/>
  <c r="AG18" i="1" s="1"/>
  <c r="Q23" i="1"/>
  <c r="T23" i="1" s="1"/>
  <c r="AD17" i="1"/>
  <c r="AD50" i="1"/>
  <c r="AJ8" i="1"/>
  <c r="Q8" i="1"/>
  <c r="T8" i="1" s="1"/>
  <c r="AF14" i="1"/>
  <c r="AJ14" i="1" s="1"/>
  <c r="AD31" i="1"/>
  <c r="AF32" i="1"/>
  <c r="AJ32" i="1" s="1"/>
  <c r="AF53" i="1"/>
  <c r="AJ53" i="1" s="1"/>
  <c r="AF27" i="1"/>
  <c r="AJ27" i="1" s="1"/>
  <c r="Q32" i="1"/>
  <c r="T32" i="1" s="1"/>
  <c r="AF46" i="1"/>
  <c r="AJ46" i="1" s="1"/>
  <c r="AG50" i="1"/>
  <c r="Q50" i="1"/>
  <c r="T50" i="1" s="1"/>
  <c r="AD55" i="1"/>
  <c r="AF56" i="1"/>
  <c r="AJ56" i="1" s="1"/>
  <c r="AF39" i="1"/>
  <c r="AG39" i="1" s="1"/>
  <c r="Q40" i="1"/>
  <c r="T40" i="1" s="1"/>
  <c r="AF45" i="1"/>
  <c r="AG45" i="1" s="1"/>
  <c r="AD11" i="1"/>
  <c r="AD12" i="1"/>
  <c r="Q14" i="1"/>
  <c r="T14" i="1" s="1"/>
  <c r="AF20" i="1"/>
  <c r="AJ20" i="1" s="1"/>
  <c r="AD21" i="1"/>
  <c r="AD35" i="1"/>
  <c r="AF36" i="1"/>
  <c r="AG36" i="1" s="1"/>
  <c r="AJ11" i="1"/>
  <c r="Q11" i="1"/>
  <c r="T11" i="1" s="1"/>
  <c r="AJ55" i="1"/>
  <c r="Q55" i="1"/>
  <c r="T55" i="1" s="1"/>
  <c r="AG35" i="1"/>
  <c r="Q35" i="1"/>
  <c r="T35" i="1" s="1"/>
  <c r="AJ12" i="1"/>
  <c r="Q12" i="1"/>
  <c r="T12" i="1" s="1"/>
  <c r="Q13" i="1"/>
  <c r="T13" i="1" s="1"/>
  <c r="Q41" i="1"/>
  <c r="T41" i="1" s="1"/>
  <c r="AF44" i="1"/>
  <c r="AF48" i="1"/>
  <c r="Q52" i="1"/>
  <c r="T52" i="1" s="1"/>
  <c r="Q37" i="1"/>
  <c r="T37" i="1" s="1"/>
  <c r="Q49" i="1"/>
  <c r="T49" i="1" s="1"/>
  <c r="Q57" i="1"/>
  <c r="T57" i="1" s="1"/>
  <c r="AJ30" i="1"/>
  <c r="Q30" i="1"/>
  <c r="T30" i="1" s="1"/>
  <c r="AG25" i="1"/>
  <c r="Q25" i="1"/>
  <c r="T25" i="1" s="1"/>
  <c r="AG21" i="1"/>
  <c r="Q21" i="1"/>
  <c r="T21" i="1" s="1"/>
  <c r="AG17" i="1"/>
  <c r="Q17" i="1"/>
  <c r="T17" i="1" s="1"/>
  <c r="AJ31" i="1"/>
  <c r="Q31" i="1"/>
  <c r="T31" i="1" s="1"/>
  <c r="P5" i="1"/>
  <c r="Q51" i="1"/>
  <c r="T51" i="1" s="1"/>
  <c r="V5" i="1"/>
  <c r="AG51" i="1"/>
  <c r="Q29" i="1"/>
  <c r="T29" i="1" s="1"/>
  <c r="AG29" i="1"/>
  <c r="AG55" i="1"/>
  <c r="K5" i="1"/>
  <c r="AG8" i="1"/>
  <c r="AG12" i="1"/>
  <c r="AG31" i="1"/>
  <c r="AG57" i="1"/>
  <c r="W5" i="1"/>
  <c r="AG9" i="1"/>
  <c r="AG11" i="1"/>
  <c r="AG13" i="1"/>
  <c r="AG30" i="1"/>
  <c r="AG54" i="1"/>
  <c r="AG58" i="1"/>
  <c r="AJ23" i="1"/>
  <c r="AJ17" i="1"/>
  <c r="AJ21" i="1"/>
  <c r="AJ22" i="1"/>
  <c r="AJ25" i="1"/>
  <c r="AJ26" i="1"/>
  <c r="AJ35" i="1"/>
  <c r="AJ37" i="1"/>
  <c r="AJ38" i="1"/>
  <c r="AJ40" i="1"/>
  <c r="AJ41" i="1"/>
  <c r="AJ42" i="1"/>
  <c r="AJ43" i="1"/>
  <c r="AJ47" i="1"/>
  <c r="AJ49" i="1"/>
  <c r="AJ50" i="1"/>
  <c r="Q15" i="1"/>
  <c r="AJ39" i="1" l="1"/>
  <c r="AJ16" i="1"/>
  <c r="Q56" i="1"/>
  <c r="T56" i="1" s="1"/>
  <c r="Q9" i="1"/>
  <c r="T9" i="1" s="1"/>
  <c r="Q16" i="1"/>
  <c r="T16" i="1" s="1"/>
  <c r="AJ24" i="1"/>
  <c r="AG32" i="1"/>
  <c r="AG10" i="1"/>
  <c r="AG14" i="1"/>
  <c r="Q24" i="1"/>
  <c r="T24" i="1" s="1"/>
  <c r="AJ18" i="1"/>
  <c r="AJ19" i="1"/>
  <c r="Q19" i="1"/>
  <c r="T19" i="1" s="1"/>
  <c r="Q18" i="1"/>
  <c r="T18" i="1" s="1"/>
  <c r="AG56" i="1"/>
  <c r="AG53" i="1"/>
  <c r="Q36" i="1"/>
  <c r="T36" i="1" s="1"/>
  <c r="Q53" i="1"/>
  <c r="T53" i="1" s="1"/>
  <c r="AG46" i="1"/>
  <c r="Q46" i="1"/>
  <c r="T46" i="1" s="1"/>
  <c r="AG27" i="1"/>
  <c r="Q27" i="1"/>
  <c r="T27" i="1" s="1"/>
  <c r="AJ45" i="1"/>
  <c r="AJ36" i="1"/>
  <c r="Q45" i="1"/>
  <c r="T45" i="1" s="1"/>
  <c r="Q39" i="1"/>
  <c r="T39" i="1" s="1"/>
  <c r="AD5" i="1"/>
  <c r="AG20" i="1"/>
  <c r="Q20" i="1"/>
  <c r="T20" i="1" s="1"/>
  <c r="AG48" i="1"/>
  <c r="Q48" i="1"/>
  <c r="T48" i="1" s="1"/>
  <c r="AG44" i="1"/>
  <c r="Q44" i="1"/>
  <c r="T44" i="1" s="1"/>
  <c r="AJ48" i="1"/>
  <c r="AJ44" i="1"/>
  <c r="AF5" i="1"/>
  <c r="T15" i="1"/>
  <c r="Q5" i="1" l="1"/>
  <c r="AG5" i="1"/>
  <c r="AJ5" i="1"/>
</calcChain>
</file>

<file path=xl/sharedStrings.xml><?xml version="1.0" encoding="utf-8"?>
<sst xmlns="http://schemas.openxmlformats.org/spreadsheetml/2006/main" count="171" uniqueCount="101">
  <si>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</si>
  <si>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</si>
  <si>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</si>
  <si>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</si>
  <si>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</si>
  <si>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</si>
  <si>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</si>
  <si>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</si>
  <si>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</si>
  <si>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</si>
  <si>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</si>
  <si>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</si>
  <si>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</si>
  <si>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</si>
  <si>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</si>
  <si>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</si>
  <si>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</si>
  <si>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</si>
  <si>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</si>
  <si>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</si>
  <si>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</si>
  <si>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</si>
  <si>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</si>
  <si>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</si>
  <si>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</si>
  <si>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</si>
  <si>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</si>
  <si>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</si>
  <si>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</si>
  <si>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</si>
  <si>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</si>
  <si>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25,12,</t>
  </si>
  <si>
    <t>18,12,</t>
  </si>
  <si>
    <t>11,12,</t>
  </si>
  <si>
    <t>21,11,</t>
  </si>
  <si>
    <t>14,11,</t>
  </si>
  <si>
    <t>07,11,</t>
  </si>
  <si>
    <t>14,10,</t>
  </si>
  <si>
    <t>07,10,</t>
  </si>
  <si>
    <t>БОНУС_Пельмени Бульмени с говядиной и свининой Горячая штучка 0,43  ПОКОМ</t>
  </si>
  <si>
    <t>шт</t>
  </si>
  <si>
    <t>бонус</t>
  </si>
  <si>
    <t>БОНУС_Пельмени Бульмени с говядиной и свининой ТМ Горячая штучка. флоу-пак сфера 0,4 кг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</si>
  <si>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</si>
  <si>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</si>
  <si>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нужно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</si>
  <si>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</si>
  <si>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</si>
  <si>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</si>
  <si>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</si>
  <si>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</si>
  <si>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</si>
  <si>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</si>
  <si>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нет в бланке / 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</si>
  <si>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</si>
  <si>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</si>
  <si>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</si>
  <si>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</si>
  <si>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</si>
  <si>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</si>
  <si>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</si>
  <si>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</si>
  <si>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</si>
  <si>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</si>
  <si>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</si>
  <si>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</si>
  <si>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</si>
  <si>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</si>
  <si>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</si>
  <si>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</si>
  <si>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</si>
  <si>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</si>
  <si>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</si>
  <si>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</si>
  <si>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</si>
  <si>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</si>
  <si>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</si>
  <si>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</si>
  <si>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</si>
  <si>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</si>
  <si>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</si>
  <si>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</si>
  <si>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</si>
  <si>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</si>
  <si>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</si>
  <si>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</si>
  <si>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</si>
  <si>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</si>
  <si>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</si>
  <si>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</si>
  <si>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</si>
  <si>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</si>
  <si>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</si>
  <si>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</si>
  <si>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</si>
  <si>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</si>
  <si>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</si>
  <si>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</si>
  <si>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</si>
  <si>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t>ротация на 0,4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</si>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</sst>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12,12,24-18,12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05,12,24-11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12.12.2024 - 18.12.2024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29.823</v>
          </cell>
          <cell r="F7">
            <v>29.823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4.0999999999999996</v>
          </cell>
          <cell r="F8">
            <v>4.0999999999999996</v>
          </cell>
        </row>
        <row r="9">
          <cell r="A9" t="str">
            <v xml:space="preserve"> 022  Колбаса Вязанка со шпиком, вектор 0,5кг, ПОКОМ</v>
          </cell>
          <cell r="D9">
            <v>11.5</v>
          </cell>
          <cell r="F9">
            <v>23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46.4</v>
          </cell>
          <cell r="F10">
            <v>116</v>
          </cell>
        </row>
        <row r="11">
          <cell r="A11" t="str">
            <v xml:space="preserve"> 029  Сосиски Венские, Вязанка NDX МГС, 0.5кг, ПОКОМ</v>
          </cell>
          <cell r="D11">
            <v>4</v>
          </cell>
          <cell r="F11">
            <v>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51.75</v>
          </cell>
          <cell r="F12">
            <v>115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6</v>
          </cell>
          <cell r="F14">
            <v>12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5.2</v>
          </cell>
          <cell r="F15">
            <v>13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1.53</v>
          </cell>
          <cell r="F16">
            <v>9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D17">
            <v>0.45</v>
          </cell>
          <cell r="F17">
            <v>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3.3</v>
          </cell>
          <cell r="F18">
            <v>11</v>
          </cell>
        </row>
        <row r="19">
          <cell r="A19" t="str">
            <v xml:space="preserve"> 079  Колбаса Сервелат Кремлевский,  0.35 кг, ПОКОМ</v>
          </cell>
          <cell r="D19">
            <v>6.65</v>
          </cell>
          <cell r="F19">
            <v>19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4.25</v>
          </cell>
          <cell r="F20">
            <v>25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2.4500000000000002</v>
          </cell>
          <cell r="F21">
            <v>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0.7</v>
          </cell>
          <cell r="F22">
            <v>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4.55</v>
          </cell>
          <cell r="F23">
            <v>13</v>
          </cell>
        </row>
        <row r="24">
          <cell r="A24" t="str">
            <v xml:space="preserve"> 201  Ветчина Нежная ТМ Особый рецепт, (2,5кг), ПОКОМ</v>
          </cell>
          <cell r="D24">
            <v>93.224999999999994</v>
          </cell>
          <cell r="F24">
            <v>93.224999999999994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34.377000000000002</v>
          </cell>
          <cell r="F25">
            <v>34.377000000000002</v>
          </cell>
        </row>
        <row r="26">
          <cell r="A26" t="str">
            <v xml:space="preserve"> 253  Сосиски Ганноверские   ПОКОМ</v>
          </cell>
          <cell r="D26">
            <v>213.61799999999999</v>
          </cell>
          <cell r="F26">
            <v>213.61799999999999</v>
          </cell>
        </row>
        <row r="27">
          <cell r="A27" t="str">
            <v xml:space="preserve"> 255  Сосиски Молочные для завтрака ТМ Особый рецепт, п/а МГС, ВЕС, ТМ Стародворье  ПОКОМ</v>
          </cell>
          <cell r="D27">
            <v>1.444</v>
          </cell>
          <cell r="F27">
            <v>1.444</v>
          </cell>
        </row>
        <row r="28">
          <cell r="A28" t="str">
            <v xml:space="preserve"> 272  Колбаса Сервелат Филедворский, фиброуз, в/у 0,35 кг срез,  ПОКОМ</v>
          </cell>
          <cell r="D28">
            <v>6.3</v>
          </cell>
          <cell r="F28">
            <v>18</v>
          </cell>
        </row>
        <row r="29">
          <cell r="A29" t="str">
            <v xml:space="preserve"> 273  Сосиски Сочинки с сочной грудинкой, МГС 0.4кг,   ПОКОМ</v>
          </cell>
          <cell r="D29">
            <v>30.8</v>
          </cell>
          <cell r="F29">
            <v>77</v>
          </cell>
        </row>
        <row r="30">
          <cell r="A30" t="str">
            <v xml:space="preserve"> 276  Колбаса Сливушка ТМ Вязанка в оболочке полиамид 0,45 кг  ПОКОМ</v>
          </cell>
          <cell r="D30">
            <v>59.85</v>
          </cell>
          <cell r="F30">
            <v>133</v>
          </cell>
        </row>
        <row r="31">
          <cell r="A31" t="str">
            <v xml:space="preserve"> 278  Сосиски Сочинки с сочным окороком, МГС 0.4кг,   ПОКОМ</v>
          </cell>
          <cell r="D31">
            <v>36.4</v>
          </cell>
          <cell r="F31">
            <v>91</v>
          </cell>
        </row>
        <row r="32">
          <cell r="A32" t="str">
            <v xml:space="preserve"> 279  Колбаса Докторский гарант, Вязанка вектор, 0,4 кг.  ПОКОМ</v>
          </cell>
          <cell r="D32">
            <v>35.200000000000003</v>
          </cell>
          <cell r="F32">
            <v>88</v>
          </cell>
        </row>
        <row r="33">
          <cell r="A33" t="str">
            <v xml:space="preserve"> 281  Сосиски Молочные для завтрака ТМ Особый рецепт, 0,4кг  ПОКОМ</v>
          </cell>
          <cell r="D33">
            <v>4</v>
          </cell>
          <cell r="F33">
            <v>10</v>
          </cell>
        </row>
        <row r="34">
          <cell r="A34" t="str">
            <v xml:space="preserve"> 285  Паштет печеночный со слив.маслом ТМ Стародворье ламистер 0,1 кг  ПОКОМ</v>
          </cell>
          <cell r="D34">
            <v>4.0999999999999996</v>
          </cell>
          <cell r="F34">
            <v>41</v>
          </cell>
        </row>
        <row r="35">
          <cell r="A35" t="str">
            <v xml:space="preserve"> 296  Колбаса Мясорубская с рубленой грудинкой 0,35кг срез ТМ Стародворье  ПОКОМ</v>
          </cell>
          <cell r="D35">
            <v>14.7</v>
          </cell>
          <cell r="F35">
            <v>42</v>
          </cell>
        </row>
        <row r="36">
          <cell r="A36" t="str">
            <v xml:space="preserve"> 301  Сосиски Сочинки по-баварски с сыром,  0.4кг, ТМ Стародворье  ПОКОМ</v>
          </cell>
          <cell r="D36">
            <v>9.1999999999999993</v>
          </cell>
          <cell r="F36">
            <v>23</v>
          </cell>
        </row>
        <row r="37">
          <cell r="A37" t="str">
            <v xml:space="preserve"> 302  Сосиски Сочинки по-баварски,  0.4кг, ТМ Стародворье  ПОКОМ</v>
          </cell>
          <cell r="D37">
            <v>7.6</v>
          </cell>
          <cell r="F37">
            <v>19</v>
          </cell>
        </row>
        <row r="38">
          <cell r="A38" t="str">
            <v xml:space="preserve"> 307  Колбаса Сервелат Мясорубский с мелкорубленным окороком 0,35 кг срез ТМ Стародворье   Поком</v>
          </cell>
          <cell r="D38">
            <v>28</v>
          </cell>
          <cell r="F38">
            <v>80</v>
          </cell>
        </row>
        <row r="39">
          <cell r="A39" t="str">
            <v xml:space="preserve"> 312  Ветчина Филейская ВЕС ТМ  Вязанка ТС Столичная  ПОКОМ</v>
          </cell>
          <cell r="D39">
            <v>12.505000000000001</v>
          </cell>
          <cell r="F39">
            <v>12.505000000000001</v>
          </cell>
        </row>
        <row r="40">
          <cell r="A40" t="str">
            <v xml:space="preserve"> 315  Колбаса вареная Молокуша ТМ Вязанка ВЕС, ПОКОМ</v>
          </cell>
          <cell r="D40">
            <v>1.49</v>
          </cell>
          <cell r="F40">
            <v>1.49</v>
          </cell>
        </row>
        <row r="41">
          <cell r="A41" t="str">
            <v xml:space="preserve"> 319  Колбаса вареная Филейская ТМ Вязанка ТС Классическая, 0,45 кг. ПОКОМ</v>
          </cell>
          <cell r="D41">
            <v>54.45</v>
          </cell>
          <cell r="F41">
            <v>121</v>
          </cell>
        </row>
        <row r="42">
          <cell r="A42" t="str">
            <v xml:space="preserve"> 322  Колбаса вареная Молокуша 0,45кг ТМ Вязанка  ПОКОМ</v>
          </cell>
          <cell r="D42">
            <v>85.05</v>
          </cell>
          <cell r="F42">
            <v>189</v>
          </cell>
        </row>
        <row r="43">
          <cell r="A43" t="str">
            <v xml:space="preserve"> 324  Ветчина Филейская ТМ Вязанка Столичная 0,45 кг ПОКОМ</v>
          </cell>
          <cell r="D43">
            <v>38.25</v>
          </cell>
          <cell r="F43">
            <v>85</v>
          </cell>
        </row>
        <row r="44">
          <cell r="A44" t="str">
            <v xml:space="preserve"> 328  Сардельки Сочинки Стародворье ТМ  0,4 кг ПОКОМ</v>
          </cell>
          <cell r="D44">
            <v>0.4</v>
          </cell>
          <cell r="F44">
            <v>1</v>
          </cell>
        </row>
        <row r="45">
          <cell r="A45" t="str">
            <v xml:space="preserve"> 330  Колбаса вареная Филейская ТМ Вязанка ТС Классическая ВЕС  ПОКОМ</v>
          </cell>
          <cell r="D45">
            <v>14.805999999999999</v>
          </cell>
          <cell r="F45">
            <v>14.805999999999999</v>
          </cell>
        </row>
        <row r="46">
          <cell r="A46" t="str">
            <v xml:space="preserve"> 334  Паштет Любительский ТМ Стародворье ламистер 0,1 кг  ПОКОМ</v>
          </cell>
          <cell r="D46">
            <v>4.4000000000000004</v>
          </cell>
          <cell r="F46">
            <v>44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D47">
            <v>24.792000000000002</v>
          </cell>
          <cell r="F47">
            <v>24.792000000000002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D48">
            <v>2.444</v>
          </cell>
          <cell r="F48">
            <v>2.444</v>
          </cell>
        </row>
        <row r="49">
          <cell r="A49" t="str">
            <v xml:space="preserve"> 353  Колбаса Салями запеченная ТМ Стародворье ТС Дугушка. 0,6 кг ПОКОМ</v>
          </cell>
          <cell r="D49">
            <v>16.2</v>
          </cell>
          <cell r="F49">
            <v>27</v>
          </cell>
        </row>
        <row r="50">
          <cell r="A50" t="str">
            <v xml:space="preserve"> 354  Колбаса Рубленая запеченная ТМ Стародворье,ТС Дугушка  0,6 кг ПОКОМ</v>
          </cell>
          <cell r="D50">
            <v>10.199999999999999</v>
          </cell>
          <cell r="F50">
            <v>17</v>
          </cell>
        </row>
        <row r="51">
          <cell r="A51" t="str">
            <v xml:space="preserve"> 355  Колбаса Сервелат запеченный ТМ Стародворье ТС Дугушка. 0,6 кг. ПОКОМ</v>
          </cell>
          <cell r="D51">
            <v>7.2</v>
          </cell>
          <cell r="F51">
            <v>12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10.4</v>
          </cell>
          <cell r="F52">
            <v>26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1.98</v>
          </cell>
          <cell r="F53">
            <v>6</v>
          </cell>
        </row>
        <row r="54">
          <cell r="A54" t="str">
            <v xml:space="preserve"> 392  Колбаса Докторская Дугушка ТМ Стародворье ТС Дугушка 0,6 кг. ПОКОМ</v>
          </cell>
          <cell r="D54">
            <v>11.4</v>
          </cell>
          <cell r="F54">
            <v>19</v>
          </cell>
        </row>
        <row r="55">
          <cell r="A55" t="str">
            <v xml:space="preserve"> 394 Колбаса полукопченая Аль-Ислами халяль ТМ Вязанка оболочка фиброуз в в/у 0,35 кг  ПОКОМ</v>
          </cell>
          <cell r="D55">
            <v>19.600000000000001</v>
          </cell>
          <cell r="F55">
            <v>56</v>
          </cell>
        </row>
        <row r="56">
          <cell r="A56" t="str">
            <v xml:space="preserve"> 410  Сосиски Баварские с сыром ТМ Стародворье 0,35 кг. ПОКОМ</v>
          </cell>
          <cell r="D56">
            <v>11.55</v>
          </cell>
          <cell r="F56">
            <v>33</v>
          </cell>
        </row>
        <row r="57">
          <cell r="A57" t="str">
            <v xml:space="preserve"> 412  Сосиски Баварские ТМ Стародворье 0,35 кг ПОКОМ</v>
          </cell>
          <cell r="D57">
            <v>32.9</v>
          </cell>
          <cell r="F57">
            <v>94</v>
          </cell>
        </row>
        <row r="58">
          <cell r="A58" t="str">
            <v xml:space="preserve"> 413  Ветчина Сливушка с индейкой ТМ Вязанка  0,3 кг. ПОКОМ</v>
          </cell>
          <cell r="D58">
            <v>4.5</v>
          </cell>
          <cell r="F58">
            <v>15</v>
          </cell>
        </row>
        <row r="59">
          <cell r="A59" t="str">
            <v xml:space="preserve"> 414  Колбаса Филейбургская с филе сочного окорока 0,11 кг.с/к. ТМ Баварушка ПОКОМ</v>
          </cell>
          <cell r="D59">
            <v>0.22</v>
          </cell>
          <cell r="F59">
            <v>2</v>
          </cell>
        </row>
        <row r="60">
          <cell r="A60" t="str">
            <v xml:space="preserve"> 419  Колбаса Филейбургская зернистая 0,06 кг нарезка ТМ Баварушка  ПОКОМ</v>
          </cell>
          <cell r="D60">
            <v>1.5</v>
          </cell>
          <cell r="F60">
            <v>25</v>
          </cell>
        </row>
        <row r="61">
          <cell r="A61" t="str">
            <v xml:space="preserve"> 422  Деликатесы Бекон Балыкбургский ТМ Баварушка  0,15 кг.ПОКОМ</v>
          </cell>
          <cell r="D61">
            <v>0.75</v>
          </cell>
          <cell r="F61">
            <v>5</v>
          </cell>
        </row>
        <row r="62">
          <cell r="A62" t="str">
            <v xml:space="preserve"> 430  Колбаса Стародворская с окороком 0,4 кг. ТМ Стародворье в оболочке полиамид  ПОКОМ</v>
          </cell>
          <cell r="D62">
            <v>-0.8</v>
          </cell>
          <cell r="F62">
            <v>-2</v>
          </cell>
        </row>
        <row r="63">
          <cell r="A63" t="str">
            <v xml:space="preserve"> 435  Колбаса Молочная Стародворская  с молоком в оболочке полиамид 0,4 кг.ТМ Стародворье ПОКОМ</v>
          </cell>
          <cell r="D63">
            <v>5.6</v>
          </cell>
          <cell r="F63">
            <v>14</v>
          </cell>
        </row>
        <row r="64">
          <cell r="A64" t="str">
            <v xml:space="preserve"> 437  Шпикачки Сочинки в оболочке черева в модифицированной газовой среде.ТМ Стародворье ВЕС ПОКОМ</v>
          </cell>
          <cell r="D64">
            <v>1.601</v>
          </cell>
          <cell r="F64">
            <v>1.601</v>
          </cell>
        </row>
        <row r="65">
          <cell r="A65" t="str">
            <v xml:space="preserve"> 450  Сосиски Молочные ТМ Вязанка в оболочке целлофан. 0,3 кг ПОКОМ</v>
          </cell>
          <cell r="D65">
            <v>0.6</v>
          </cell>
          <cell r="F65">
            <v>2</v>
          </cell>
        </row>
        <row r="66">
          <cell r="A66" t="str">
            <v xml:space="preserve"> 451 Сосиски Филейские ТМ Вязанка в оболочке целлофан 0,3 кг. ПОКОМ</v>
          </cell>
          <cell r="D66">
            <v>0.3</v>
          </cell>
          <cell r="F66">
            <v>1</v>
          </cell>
        </row>
        <row r="67">
          <cell r="A67" t="str">
            <v xml:space="preserve"> 452  Колбаса Со шпиком ВЕС большой батон ТМ Особый рецепт  ПОКОМ</v>
          </cell>
          <cell r="D67">
            <v>51.08</v>
          </cell>
          <cell r="F67">
            <v>51.08</v>
          </cell>
        </row>
        <row r="68">
          <cell r="A68" t="str">
            <v xml:space="preserve"> 456  Колбаса Филейная ТМ Особый рецепт ВЕС большой батон  ПОКОМ</v>
          </cell>
          <cell r="D68">
            <v>80.52</v>
          </cell>
          <cell r="F68">
            <v>80.52</v>
          </cell>
        </row>
        <row r="69">
          <cell r="A69" t="str">
            <v xml:space="preserve"> 457  Колбаса Молочная ТМ Особый рецепт ВЕС большой батон  ПОКОМ</v>
          </cell>
          <cell r="D69">
            <v>12.9</v>
          </cell>
          <cell r="F69">
            <v>12.9</v>
          </cell>
        </row>
        <row r="70">
          <cell r="A70" t="str">
            <v xml:space="preserve"> 462  Колбаса Со шпиком ТМ Особый рецепт в оболочке полиамид 0,5 кг. ПОКОМ</v>
          </cell>
          <cell r="D70">
            <v>3</v>
          </cell>
          <cell r="F70">
            <v>6</v>
          </cell>
        </row>
        <row r="71">
          <cell r="A71" t="str">
            <v xml:space="preserve"> 466  Сосиски Ганноверские в оболочке амицел в модиф. газовой среде 0,5 кг ТМ Стародворье. ПОКОМ</v>
          </cell>
          <cell r="D71">
            <v>22</v>
          </cell>
          <cell r="F71">
            <v>44</v>
          </cell>
        </row>
        <row r="72">
          <cell r="A72" t="str">
            <v xml:space="preserve"> 467  Колбаса Филейная 0,5кг ТМ Особый рецепт  ПОКОМ</v>
          </cell>
          <cell r="D72">
            <v>6</v>
          </cell>
          <cell r="F72">
            <v>12</v>
          </cell>
        </row>
        <row r="73">
          <cell r="A73" t="str">
            <v xml:space="preserve"> 468  Колбаса Стародворская Традиционная ТМ Стародворье в оболочке полиамид 0,4 кг. ПОКОМ</v>
          </cell>
          <cell r="D73">
            <v>7.6</v>
          </cell>
          <cell r="F73">
            <v>19</v>
          </cell>
        </row>
        <row r="74">
          <cell r="A74" t="str">
            <v xml:space="preserve"> 484  Колбаса Филедворская по-стародворски ТМ Стародворье в оболочке полиамид 0,4 кг. ПОКОМ </v>
          </cell>
          <cell r="D74">
            <v>4.8</v>
          </cell>
          <cell r="F74">
            <v>12</v>
          </cell>
        </row>
        <row r="75">
          <cell r="A75" t="str">
            <v xml:space="preserve"> 496  Колбаса Сочинка по-фински с сочным окроком 0,3кг ТМ Стародворье  ПОКОМ</v>
          </cell>
          <cell r="D75">
            <v>11.1</v>
          </cell>
          <cell r="F75">
            <v>37</v>
          </cell>
        </row>
        <row r="76">
          <cell r="A76" t="str">
            <v>3215 ВЕТЧ.МЯСНАЯ Папа может п/о 0.4кг 8шт.    ОСТАНКИНО</v>
          </cell>
          <cell r="D76">
            <v>9.6</v>
          </cell>
          <cell r="F76">
            <v>24</v>
          </cell>
        </row>
        <row r="77">
          <cell r="A77" t="str">
            <v>5015 БУРГУНДИЯ с/к в/у 1/250 ОСТАНКИНО</v>
          </cell>
          <cell r="D77">
            <v>1.25</v>
          </cell>
          <cell r="F77">
            <v>5</v>
          </cell>
        </row>
        <row r="78">
          <cell r="A78" t="str">
            <v>5483 ЭКСТРА Папа может с/к в/у 1/250 8шт.   ОСТАНКИНО</v>
          </cell>
          <cell r="D78">
            <v>6.5</v>
          </cell>
          <cell r="F78">
            <v>26</v>
          </cell>
        </row>
        <row r="79">
          <cell r="A79" t="str">
            <v>5679 САЛЯМИ ИТАЛЬЯНСКАЯ с/к в/у 1/150_60с ОСТАНКИНО</v>
          </cell>
          <cell r="D79">
            <v>8.25</v>
          </cell>
          <cell r="F79">
            <v>55</v>
          </cell>
        </row>
        <row r="80">
          <cell r="A80" t="str">
            <v>5682 САЛЯМИ МЕЛКОЗЕРНЕНАЯ с/к в/у 1/120_60с   ОСТАНКИНО</v>
          </cell>
          <cell r="D80">
            <v>7.44</v>
          </cell>
          <cell r="F80">
            <v>62</v>
          </cell>
        </row>
        <row r="81">
          <cell r="A81" t="str">
            <v>5706 АРОМАТНАЯ Папа может с/к в/у 1/250 8шт.  ОСТАНКИНО</v>
          </cell>
          <cell r="D81">
            <v>6.25</v>
          </cell>
          <cell r="F81">
            <v>25</v>
          </cell>
        </row>
        <row r="82">
          <cell r="A82" t="str">
            <v>6208 ДЫМОВИЦА ИЗ ЛОПАТКИ ПМ к/в с/н в/у 1/150 ОСТАНКИНО</v>
          </cell>
          <cell r="D82">
            <v>6.45</v>
          </cell>
          <cell r="F82">
            <v>43</v>
          </cell>
        </row>
        <row r="83">
          <cell r="A83" t="str">
            <v>6222 ИТАЛЬЯНСКОЕ АССОРТИ с/в с/н мгс 1/90 ОСТАНКИНО</v>
          </cell>
          <cell r="D83">
            <v>1.8</v>
          </cell>
          <cell r="F83">
            <v>20</v>
          </cell>
        </row>
        <row r="84">
          <cell r="A84" t="str">
            <v>6223 БАЛЫК И ШЕЙКА с/в с/н мгс 1/90 10 шт ОСТАНКИНО</v>
          </cell>
          <cell r="D84">
            <v>0.09</v>
          </cell>
          <cell r="F84">
            <v>1</v>
          </cell>
        </row>
        <row r="85">
          <cell r="A85" t="str">
            <v>6228 МЯСНОЕ АССОРТИ к/з с/н мгс 1/90 10шт.  ОСТАНКИНО</v>
          </cell>
          <cell r="D85">
            <v>1.89</v>
          </cell>
          <cell r="F85">
            <v>21</v>
          </cell>
        </row>
        <row r="86">
          <cell r="A86" t="str">
            <v>6279 КОРЕЙКА ПО-ОСТ.к/в в/с с/н в/у 1/150_45с  ОСТАНКИНО</v>
          </cell>
          <cell r="D86">
            <v>-1.8</v>
          </cell>
          <cell r="F86">
            <v>-12</v>
          </cell>
        </row>
        <row r="87">
          <cell r="A87" t="str">
            <v>6303 МЯСНЫЕ Папа может сос п/о мгс 1.5*3  ОСТАНКИНО</v>
          </cell>
          <cell r="D87">
            <v>3.24</v>
          </cell>
          <cell r="F87">
            <v>3.24</v>
          </cell>
        </row>
        <row r="88">
          <cell r="A88" t="str">
            <v>6325 ДОКТОРСКАЯ ПРЕМИУМ вар п/о 0.4кг 8шт.  ОСТАНКИНО</v>
          </cell>
          <cell r="D88">
            <v>17.2</v>
          </cell>
          <cell r="F88">
            <v>43</v>
          </cell>
        </row>
        <row r="89">
          <cell r="A89" t="str">
            <v>6333 МЯСНАЯ Папа может вар п/о 0.4кг 8шт.  ОСТАНКИНО</v>
          </cell>
          <cell r="D89">
            <v>18.399999999999999</v>
          </cell>
          <cell r="F89">
            <v>46</v>
          </cell>
        </row>
        <row r="90">
          <cell r="A90" t="str">
            <v>6337 МЯСНАЯ СО ШПИКОМ вар п/о 0,5кг 8шт ОСТАНКИНО</v>
          </cell>
          <cell r="D90">
            <v>7</v>
          </cell>
          <cell r="F90">
            <v>14</v>
          </cell>
        </row>
        <row r="91">
          <cell r="A91" t="str">
            <v>6340 ДОМАШНИЙ РЕЦЕПТ Коровино 0.5кг 8шт.  ОСТАНКИНО</v>
          </cell>
          <cell r="D91">
            <v>8</v>
          </cell>
          <cell r="F91">
            <v>16</v>
          </cell>
        </row>
        <row r="92">
          <cell r="A92" t="str">
            <v>6353 ЭКСТРА Папа может вар п/о 0.4кг 8шт.  ОСТАНКИНО</v>
          </cell>
          <cell r="D92">
            <v>12.8</v>
          </cell>
          <cell r="F92">
            <v>32</v>
          </cell>
        </row>
        <row r="93">
          <cell r="A93" t="str">
            <v>6392 ФИЛЕЙНАЯ Папа может вар п/о 0.4кг. ОСТАНКИНО</v>
          </cell>
          <cell r="D93">
            <v>11.2</v>
          </cell>
          <cell r="F93">
            <v>28</v>
          </cell>
        </row>
        <row r="94">
          <cell r="A94" t="str">
            <v>6453 ЭКСТРА Папа может с/к с/н в/у 1/100 14шт.   ОСТАНКИНО</v>
          </cell>
          <cell r="D94">
            <v>5.2</v>
          </cell>
          <cell r="F94">
            <v>52</v>
          </cell>
        </row>
        <row r="95">
          <cell r="A95" t="str">
            <v>6454 АРОМАТНАЯ с/к с/н в/у 1/100 10шт ОСТАНКИНО</v>
          </cell>
          <cell r="D95">
            <v>6.7</v>
          </cell>
          <cell r="F95">
            <v>67</v>
          </cell>
        </row>
        <row r="96">
          <cell r="A96" t="str">
            <v>6459 СЕРВЕЛАТ ШВЕЙЦАРСКИЙ в/к с/н в/у 1/100  ОСТАНКИНО</v>
          </cell>
          <cell r="D96">
            <v>-0.3</v>
          </cell>
          <cell r="F96">
            <v>-3</v>
          </cell>
        </row>
        <row r="97">
          <cell r="A97" t="str">
            <v>6500 КАРБОНАД к/в в/с с/н в/у 1/150 8шт.  ОСТАНКИНО</v>
          </cell>
          <cell r="D97">
            <v>7.95</v>
          </cell>
          <cell r="F97">
            <v>53</v>
          </cell>
        </row>
        <row r="98">
          <cell r="A98" t="str">
            <v>6665 БАЛЫКОВАЯ Папа Может п/к в/у 0,31кг 8шт ОСТАНКИНО</v>
          </cell>
          <cell r="D98">
            <v>3.72</v>
          </cell>
          <cell r="F98">
            <v>12</v>
          </cell>
        </row>
        <row r="99">
          <cell r="A99" t="str">
            <v>6676 ЧЕСНОЧНАЯ Папа может п/к в/у 0.35кг 8шт.   ОСТАНКИНО</v>
          </cell>
          <cell r="D99">
            <v>11.55</v>
          </cell>
          <cell r="F99">
            <v>33</v>
          </cell>
        </row>
        <row r="100">
          <cell r="A100" t="str">
            <v>6683 СЕРВЕЛАТ ЗЕРНИСТЫЙ ПМ в/к в/у 0,35кг  ОСТАНКИНО</v>
          </cell>
          <cell r="D100">
            <v>8.0500000000000007</v>
          </cell>
          <cell r="F100">
            <v>23</v>
          </cell>
        </row>
        <row r="101">
          <cell r="A101" t="str">
            <v>6684 СЕРВЕЛАТ КАРЕЛЬСКИЙ ПМ в/к в/у 0.28кг  ОСТАНКИНО</v>
          </cell>
          <cell r="D101">
            <v>7.28</v>
          </cell>
          <cell r="F101">
            <v>26</v>
          </cell>
        </row>
        <row r="102">
          <cell r="A102" t="str">
            <v>6689 СЕРВЕЛАТ ОХОТНИЧИЙ ПМ в/к в/у 0,35кг 8шт  ОСТАНКИНО</v>
          </cell>
          <cell r="D102">
            <v>15.4</v>
          </cell>
          <cell r="F102">
            <v>44</v>
          </cell>
        </row>
        <row r="103">
          <cell r="A103" t="str">
            <v>6697 СЕРВЕЛАТ ФИНСКИЙ ПМ в/к в/у 0,35кг 8шт.  ОСТАНКИНО</v>
          </cell>
          <cell r="D103">
            <v>14.35</v>
          </cell>
          <cell r="F103">
            <v>41</v>
          </cell>
        </row>
        <row r="104">
          <cell r="A104" t="str">
            <v>6713 СОЧНЫЙ ГРИЛЬ ПМ сос п/о мгс 0,41 кг 8 шт ОСТАНКИНО</v>
          </cell>
          <cell r="D104">
            <v>17.22</v>
          </cell>
          <cell r="F104">
            <v>42</v>
          </cell>
        </row>
        <row r="105">
          <cell r="A105" t="str">
            <v>6722 СОЧНЫЕ ПМ сос п/о мгс 0,41кг 10шт.  ОСТАНКИНО</v>
          </cell>
          <cell r="D105">
            <v>11.07</v>
          </cell>
          <cell r="F105">
            <v>27</v>
          </cell>
        </row>
        <row r="106">
          <cell r="A106" t="str">
            <v>6726 СЛИВОЧНЫЕ ПМ сос п/о мгс 0.41кг 10шт.  ОСТАНКИНО</v>
          </cell>
          <cell r="D106">
            <v>16.809999999999999</v>
          </cell>
          <cell r="F106">
            <v>41</v>
          </cell>
        </row>
        <row r="107">
          <cell r="A107" t="str">
            <v>6754 БАЛЫК И ШЕЙКА с/в с/н мгс 1/90 8 шт ОСТАНКИНО</v>
          </cell>
          <cell r="D107">
            <v>0.27</v>
          </cell>
          <cell r="F107">
            <v>3</v>
          </cell>
        </row>
        <row r="108">
          <cell r="A108" t="str">
            <v>6765 РУБЛЕНЫЕ сос ц/о мгс 0.36кг 6шт.  ОСТАНКИНО</v>
          </cell>
          <cell r="D108">
            <v>10.44</v>
          </cell>
          <cell r="F108">
            <v>29</v>
          </cell>
        </row>
        <row r="109">
          <cell r="A109" t="str">
            <v>6776 ХОТ-ДОГ Папа может сос п/о мгс 0.35кг  ОСТАНКИНО</v>
          </cell>
          <cell r="D109">
            <v>0.7</v>
          </cell>
          <cell r="F109">
            <v>2</v>
          </cell>
        </row>
        <row r="110">
          <cell r="A110" t="str">
            <v>6777 МЯСНЫЕ С ГОВЯДИНОЙ ПМ сос п/о мгс 0.4кг  ОСТАНКИНО</v>
          </cell>
          <cell r="D110">
            <v>21.6</v>
          </cell>
          <cell r="F110">
            <v>54</v>
          </cell>
        </row>
        <row r="111">
          <cell r="A111" t="str">
            <v>6785 ВЕНСКАЯ САЛЯМИ п/к в/у 0.33кг 8шт.  ОСТАНКИНО</v>
          </cell>
          <cell r="D111">
            <v>4.29</v>
          </cell>
          <cell r="F111">
            <v>13</v>
          </cell>
        </row>
        <row r="112">
          <cell r="A112" t="str">
            <v>6787 СЕРВЕЛАТ КРЕМЛЕВСКИЙ в/к в/у 0,33кг 8шт.  ОСТАНКИНО</v>
          </cell>
          <cell r="D112">
            <v>5.94</v>
          </cell>
          <cell r="F112">
            <v>18</v>
          </cell>
        </row>
        <row r="113">
          <cell r="A113" t="str">
            <v>6793 БАЛЫКОВАЯ в/к в/у 0,33кг 8шт.  ОСТАНКИНО</v>
          </cell>
          <cell r="D113">
            <v>7.26</v>
          </cell>
          <cell r="F113">
            <v>22</v>
          </cell>
        </row>
        <row r="114">
          <cell r="A114" t="str">
            <v>6795 ОСТАНКИНСКАЯ в/к в/у 0,33кг 8шт.  ОСТАНКИНО</v>
          </cell>
          <cell r="D114">
            <v>-0.33</v>
          </cell>
          <cell r="F114">
            <v>-1</v>
          </cell>
        </row>
        <row r="115">
          <cell r="A115" t="str">
            <v>6801 ОСТАНКИНСКАЯ вар п/о 0.4кг 8шт.  ОСТАНКИНО</v>
          </cell>
          <cell r="D115">
            <v>6.4</v>
          </cell>
          <cell r="F115">
            <v>16</v>
          </cell>
        </row>
        <row r="116">
          <cell r="A116" t="str">
            <v>6807 СЕРВЕЛАТ ЕВРОПЕЙСКИЙ в/к в/у 0,33кг 8шт.  ОСТАНКИНО</v>
          </cell>
          <cell r="D116">
            <v>5.61</v>
          </cell>
          <cell r="F116">
            <v>17</v>
          </cell>
        </row>
        <row r="117">
          <cell r="A117" t="str">
            <v>6852 МОЛОЧНЫЕ ПРЕМИУМ ПМ сос п/о в/ у 1/350  ОСТАНКИНО</v>
          </cell>
          <cell r="D117">
            <v>16.45</v>
          </cell>
          <cell r="F117">
            <v>47</v>
          </cell>
        </row>
        <row r="118">
          <cell r="A118" t="str">
            <v>6909 ДЛЯ ДЕТЕЙ сос п/о мгс 0.33кг 8шт.  ОСТАНКИНО</v>
          </cell>
          <cell r="D118">
            <v>7.26</v>
          </cell>
          <cell r="F118">
            <v>22</v>
          </cell>
        </row>
        <row r="119">
          <cell r="A119" t="str">
            <v>6919 БЕКОН с/к с/н в/у 1/180 10шт.  ОСТАНКИНО</v>
          </cell>
          <cell r="D119">
            <v>8.64</v>
          </cell>
          <cell r="F119">
            <v>48</v>
          </cell>
        </row>
        <row r="120">
          <cell r="A120" t="str">
            <v>6937 САЛЯМИ Папа может с/к в/у 1/250 8шт ОСТАНКИНО</v>
          </cell>
          <cell r="D120">
            <v>3.5</v>
          </cell>
          <cell r="F120">
            <v>14</v>
          </cell>
        </row>
        <row r="121">
          <cell r="A121" t="str">
            <v>6955 СОЧНЫЕ Папа может сос п/о мгс1.5*4_А Останкино</v>
          </cell>
          <cell r="D121">
            <v>1.5569999999999999</v>
          </cell>
          <cell r="F121">
            <v>1.5569999999999999</v>
          </cell>
        </row>
        <row r="122">
          <cell r="A122" t="str">
            <v>6967 БУРГУНДИЯ Папа может с/к в/у 1/250 8 шт ОСТАНКИНО</v>
          </cell>
          <cell r="D122">
            <v>2.75</v>
          </cell>
          <cell r="F122">
            <v>11</v>
          </cell>
        </row>
        <row r="123">
          <cell r="A123" t="str">
            <v>БОНУС_435 Колбаса Молочная Стародворская  с молоком в оболочке полиамид 0,4 кг.ТМ Стародворье ПОКОМ</v>
          </cell>
          <cell r="D123">
            <v>14.4</v>
          </cell>
          <cell r="F123">
            <v>36</v>
          </cell>
        </row>
        <row r="124">
          <cell r="A124" t="str">
            <v>БОНУС_Колбаса Сервелат Филедворский, фиброуз, в/у 0,35 кг срез,  ПОКОМ</v>
          </cell>
          <cell r="D124">
            <v>5.25</v>
          </cell>
          <cell r="F124">
            <v>15</v>
          </cell>
        </row>
        <row r="125">
          <cell r="A125" t="str">
            <v>БОНУС_Пельмени Бульмени с говядиной и свининой ТМ Горячая штучка. флоу-пак сфера 0,4 кг ПОКОМ</v>
          </cell>
          <cell r="D125">
            <v>0.8</v>
          </cell>
          <cell r="F125">
            <v>2</v>
          </cell>
        </row>
        <row r="126">
          <cell r="A126" t="str">
            <v>БОНУС_Сосиски Сочинки с сочной грудинкой, МГС 0.4кг,   ПОКОМ</v>
          </cell>
          <cell r="D126">
            <v>16.399999999999999</v>
          </cell>
          <cell r="F126">
            <v>41</v>
          </cell>
        </row>
        <row r="127">
          <cell r="A127" t="str">
            <v>Готовые бельмеши сочные с мясом ТМ Горячая штучка 0,3кг зам  ПОКОМ</v>
          </cell>
          <cell r="D127">
            <v>13.2</v>
          </cell>
          <cell r="F127">
            <v>44</v>
          </cell>
        </row>
        <row r="128">
          <cell r="A128" t="str">
            <v>Готовые чебупели острые с мясом Горячая штучка 0,3 кг зам  ПОКОМ</v>
          </cell>
          <cell r="D128">
            <v>15.6</v>
          </cell>
          <cell r="F128">
            <v>52</v>
          </cell>
        </row>
        <row r="129">
          <cell r="A129" t="str">
            <v>Готовые чебупели с ветчиной и сыром Горячая штучка 0,3кг зам  ПОКОМ</v>
          </cell>
          <cell r="D129">
            <v>20.399999999999999</v>
          </cell>
          <cell r="F129">
            <v>68</v>
          </cell>
        </row>
        <row r="130">
          <cell r="A130" t="str">
            <v>Готовые чебупели с мясом ТМ Горячая штучка Без свинины 0,3 кг ПОКОМ</v>
          </cell>
          <cell r="D130">
            <v>8.4</v>
          </cell>
          <cell r="F130">
            <v>28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24.6</v>
          </cell>
          <cell r="F131">
            <v>82</v>
          </cell>
        </row>
        <row r="132">
          <cell r="A132" t="str">
            <v>Готовые чебуреки с мясом ТМ Горячая штучка 0,09 кг флоу-пак ПОКОМ</v>
          </cell>
          <cell r="D132">
            <v>1.62</v>
          </cell>
          <cell r="F132">
            <v>18</v>
          </cell>
        </row>
        <row r="133">
          <cell r="A133" t="str">
            <v>Готовые чебуреки со свининой и говядиной Гор.шт.0,36 кг зам.  ПОКОМ</v>
          </cell>
          <cell r="D133">
            <v>12.24</v>
          </cell>
          <cell r="F133">
            <v>34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17.25</v>
          </cell>
          <cell r="F134">
            <v>69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11</v>
          </cell>
          <cell r="F135">
            <v>44</v>
          </cell>
        </row>
        <row r="136">
          <cell r="A136" t="str">
            <v>Наггетсы из печи 0,25кг ТМ Вязанка ТС Няняггетсы Сливушки замор.  ПОКОМ</v>
          </cell>
          <cell r="D136">
            <v>13.5</v>
          </cell>
          <cell r="F136">
            <v>54</v>
          </cell>
        </row>
        <row r="137">
          <cell r="A137" t="str">
            <v>Наггетсы Нагетосы Сочная курочка в хрустящей панировке ТМ Горячая штучка 0,25 кг зам  ПОКОМ</v>
          </cell>
          <cell r="D137">
            <v>6.75</v>
          </cell>
          <cell r="F137">
            <v>27</v>
          </cell>
        </row>
        <row r="138">
          <cell r="A138" t="str">
            <v>Наггетсы Нагетосы Сочная курочка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с индейкой 0,25кг ТМ Вязанка ТС Няняггетсы Сливушки НД2 замор.  ПОКОМ</v>
          </cell>
          <cell r="D139">
            <v>7.75</v>
          </cell>
          <cell r="F139">
            <v>31</v>
          </cell>
        </row>
        <row r="140">
          <cell r="A140" t="str">
            <v>Наггетсы с куриным филе и сыром ТМ Вязанка 0,25 кг ПОКОМ</v>
          </cell>
          <cell r="D140">
            <v>6.5</v>
          </cell>
          <cell r="F140">
            <v>26</v>
          </cell>
        </row>
        <row r="141">
          <cell r="A141" t="str">
            <v>Наггетсы хрустящие п/ф ВЕС ПОКОМ</v>
          </cell>
          <cell r="D141">
            <v>12</v>
          </cell>
          <cell r="F141">
            <v>12</v>
          </cell>
        </row>
        <row r="142">
          <cell r="A142" t="str">
            <v>Пекерсы с индейкой в сливочном соусе ТМ Горячая штучка 0,25 кг зам  ПОКОМ</v>
          </cell>
          <cell r="D142">
            <v>3.5</v>
          </cell>
          <cell r="F142">
            <v>14</v>
          </cell>
        </row>
        <row r="143">
          <cell r="A143" t="str">
            <v>Пельмени Бигбули с мясом ТМ Горячая штучка. флоу-пак сфера 0,4 кг. ПОКОМ</v>
          </cell>
          <cell r="D143">
            <v>4.4000000000000004</v>
          </cell>
          <cell r="F143">
            <v>11</v>
          </cell>
        </row>
        <row r="144">
          <cell r="A144" t="str">
            <v>Пельмени Бигбули с мясом ТМ Горячая штучка. флоу-пак сфера 0,7 кг ПОКОМ</v>
          </cell>
          <cell r="D144">
            <v>14.7</v>
          </cell>
          <cell r="F144">
            <v>21</v>
          </cell>
        </row>
        <row r="145">
          <cell r="A145" t="str">
            <v>Пельмени Бигбули с мясом, Горячая штучка 0,43кг  ПОКОМ</v>
          </cell>
          <cell r="D145">
            <v>6.45</v>
          </cell>
          <cell r="F145">
            <v>15</v>
          </cell>
        </row>
        <row r="146">
          <cell r="A146" t="str">
            <v>Пельмени Бульмени с говядиной и свининой 2,7кг Наваристые Горячая штучка ВЕС  ПОКОМ</v>
          </cell>
          <cell r="D146">
            <v>2.7</v>
          </cell>
          <cell r="F146">
            <v>2.7</v>
          </cell>
        </row>
        <row r="147">
          <cell r="A147" t="str">
            <v>Пельмени Бульмени с говядиной и свининой ТМ Горячая штучка. флоу-пак сфера 0,4 кг ПОКОМ</v>
          </cell>
          <cell r="D147">
            <v>16.8</v>
          </cell>
          <cell r="F147">
            <v>42</v>
          </cell>
        </row>
        <row r="148">
          <cell r="A148" t="str">
            <v>Пельмени Бульмени с говядиной и свининой ТМ Горячая штучка. флоу-пак сфера 0,7 кг ПОКОМ</v>
          </cell>
          <cell r="D148">
            <v>45.5</v>
          </cell>
          <cell r="F148">
            <v>65</v>
          </cell>
        </row>
        <row r="149">
          <cell r="A149" t="str">
            <v>Пельмени Бульмени со сливочным маслом ТМ Горячая шт. 0,43 кг  ПОКОМ</v>
          </cell>
          <cell r="D149">
            <v>1.29</v>
          </cell>
          <cell r="F149">
            <v>3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24.4</v>
          </cell>
          <cell r="F150">
            <v>61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47.6</v>
          </cell>
          <cell r="F151">
            <v>68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2.4</v>
          </cell>
          <cell r="F152">
            <v>6</v>
          </cell>
        </row>
        <row r="153">
          <cell r="A153" t="str">
            <v>Пельмени Медвежьи ушки с фермерскими сливками 0,7кг  ПОКОМ</v>
          </cell>
          <cell r="D153">
            <v>0.7</v>
          </cell>
          <cell r="F153">
            <v>1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20.3</v>
          </cell>
          <cell r="F154">
            <v>29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12.6</v>
          </cell>
          <cell r="F155">
            <v>14</v>
          </cell>
        </row>
        <row r="156">
          <cell r="A156" t="str">
            <v>Пельмени Отборные с говядиной 0,43 кг ТМ Стародворье ТС Медвежье ушко</v>
          </cell>
          <cell r="D156">
            <v>0.86</v>
          </cell>
          <cell r="F156">
            <v>2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5.4</v>
          </cell>
          <cell r="F157">
            <v>6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D158">
            <v>5.59</v>
          </cell>
          <cell r="F158">
            <v>13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D159">
            <v>20</v>
          </cell>
          <cell r="F159">
            <v>20</v>
          </cell>
        </row>
        <row r="160">
          <cell r="A160" t="str">
            <v>Пельмени Со свининой и говядиной ТМ Особый рецепт Любимая ложка 1,0 кг  ПОКОМ</v>
          </cell>
          <cell r="D160">
            <v>16</v>
          </cell>
          <cell r="F160">
            <v>16</v>
          </cell>
        </row>
        <row r="161">
          <cell r="A161" t="str">
            <v>Пирожки с мясом 3,7кг ВЕС ТМ Зареченские  ПОКОМ</v>
          </cell>
          <cell r="D161">
            <v>3.7</v>
          </cell>
          <cell r="F161">
            <v>3.7</v>
          </cell>
        </row>
        <row r="162">
          <cell r="A162" t="str">
            <v>Сыр Боккончини копченый 40% 100/8шт</v>
          </cell>
          <cell r="D162">
            <v>2</v>
          </cell>
          <cell r="F162">
            <v>20</v>
          </cell>
        </row>
        <row r="163">
          <cell r="A163" t="str">
            <v>Сыр Гауда 45% тм Папа Может, нарезанные ломтики 125г (МИНИ)  Останкино</v>
          </cell>
          <cell r="D163">
            <v>1.75</v>
          </cell>
          <cell r="F163">
            <v>14</v>
          </cell>
        </row>
        <row r="164">
          <cell r="A164" t="str">
            <v>Сыр ПАПА МОЖЕТ "Гауда Голд" 45% 180 г  ОСТАНКИНО</v>
          </cell>
          <cell r="D164">
            <v>4.1399999999999997</v>
          </cell>
          <cell r="F164">
            <v>23</v>
          </cell>
        </row>
        <row r="165">
          <cell r="A165" t="str">
            <v>Сыр ПАПА МОЖЕТ "Голландский традиционный" 45% 180 г  ОСТАНКИНО</v>
          </cell>
          <cell r="D165">
            <v>5.04</v>
          </cell>
          <cell r="F165">
            <v>28</v>
          </cell>
        </row>
        <row r="166">
          <cell r="A166" t="str">
            <v>Сыр ПАПА МОЖЕТ "Российский традиционный" 45% 180 г  ОСТАНКИНО</v>
          </cell>
          <cell r="D166">
            <v>6.3</v>
          </cell>
          <cell r="F166">
            <v>35</v>
          </cell>
        </row>
        <row r="167">
          <cell r="A167" t="str">
            <v>Сыр ПАПА МОЖЕТ "Тильзитер" 45% 180 г  ОСТАНКИНО</v>
          </cell>
          <cell r="D167">
            <v>4.32</v>
          </cell>
          <cell r="F167">
            <v>24</v>
          </cell>
        </row>
        <row r="168">
          <cell r="A168" t="str">
            <v>Сыр Папа Может Голландский 45%, нарез, 125г (9 шт)  Останкино</v>
          </cell>
          <cell r="D168">
            <v>-0.375</v>
          </cell>
          <cell r="F168">
            <v>-3</v>
          </cell>
        </row>
        <row r="169">
          <cell r="A169" t="str">
            <v>Сыр рассольный жирный Чечил 45% 100/6шт</v>
          </cell>
          <cell r="D169">
            <v>1.9</v>
          </cell>
          <cell r="F169">
            <v>19</v>
          </cell>
        </row>
        <row r="170">
          <cell r="A170" t="str">
            <v>Сыр рассольный жирный Чечил копченый 45% 100/6шт</v>
          </cell>
          <cell r="D170">
            <v>2.2999999999999998</v>
          </cell>
          <cell r="F170">
            <v>23</v>
          </cell>
        </row>
        <row r="171">
          <cell r="A171" t="str">
            <v>Сыр Скаморца свежий 100г/8шт</v>
          </cell>
          <cell r="D171">
            <v>1.6</v>
          </cell>
          <cell r="F171">
            <v>16</v>
          </cell>
        </row>
        <row r="172">
          <cell r="A172" t="str">
            <v>Сыр Тильзитер 45% ТМ Папа Может, нарезанные ломтики 125г (МИНИ)  ОСТАНКИНО</v>
          </cell>
          <cell r="D172">
            <v>2.75</v>
          </cell>
          <cell r="F172">
            <v>22</v>
          </cell>
        </row>
        <row r="173">
          <cell r="A173" t="str">
            <v>Хотстеры ТМ Горячая штучка ТС Хотстеры 0,25 кг зам  ПОКОМ</v>
          </cell>
          <cell r="D173">
            <v>23.5</v>
          </cell>
          <cell r="F173">
            <v>94</v>
          </cell>
        </row>
        <row r="174">
          <cell r="A174" t="str">
            <v>Хрустящие крылышки острые к пиву ТМ Горячая штучка 0,3кг зам  ПОКОМ</v>
          </cell>
          <cell r="D174">
            <v>9.9</v>
          </cell>
          <cell r="F174">
            <v>33</v>
          </cell>
        </row>
        <row r="175">
          <cell r="A175" t="str">
            <v>Хрустящие крылышки ТМ Горячая штучка 0,3 кг зам  ПОКОМ</v>
          </cell>
          <cell r="D175">
            <v>7.2</v>
          </cell>
          <cell r="F175">
            <v>24</v>
          </cell>
        </row>
        <row r="176">
          <cell r="A176" t="str">
            <v>Хрустящие крылышки ТМ Зареченские ТС Зареченские продукты. ВЕС ПОКОМ</v>
          </cell>
          <cell r="D176">
            <v>7.2</v>
          </cell>
          <cell r="F176">
            <v>7.2</v>
          </cell>
        </row>
        <row r="177">
          <cell r="A177" t="str">
            <v>Чебупели Курочка гриль ТМ Горячая штучка, 0,3 кг зам  ПОКОМ</v>
          </cell>
          <cell r="D177">
            <v>3.9</v>
          </cell>
          <cell r="F177">
            <v>13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33</v>
          </cell>
          <cell r="F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37</v>
          </cell>
          <cell r="F179">
            <v>148</v>
          </cell>
        </row>
        <row r="180">
          <cell r="A180" t="str">
            <v>Чебуреки Мясные вес 2,7  ПОКОМ</v>
          </cell>
          <cell r="D180">
            <v>13.5</v>
          </cell>
          <cell r="F180">
            <v>13.5</v>
          </cell>
        </row>
        <row r="181">
          <cell r="A181" t="str">
            <v>Чебуреки сочные ВЕС ТМ Зареченские  ПОКОМ</v>
          </cell>
          <cell r="D181">
            <v>10</v>
          </cell>
          <cell r="F181">
            <v>10</v>
          </cell>
        </row>
        <row r="182">
          <cell r="A182" t="str">
            <v>Чебуречище ТМ Горячая штучка .0,14 кг зам. ПОКОМ</v>
          </cell>
          <cell r="D182">
            <v>2.38</v>
          </cell>
          <cell r="F182">
            <v>17</v>
          </cell>
        </row>
        <row r="183">
          <cell r="A183" t="str">
            <v>Итого</v>
          </cell>
          <cell r="D183">
            <v>2389.5569999999998</v>
          </cell>
          <cell r="F183">
            <v>5677.6220000000003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05.12.2024 - 11.12.2024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/>
          <cell r="E3"/>
          <cell r="F3"/>
          <cell r="G3"/>
          <cell r="H3"/>
          <cell r="I3"/>
          <cell r="J3"/>
          <cell r="K3"/>
          <cell r="L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11.670999999999999</v>
          </cell>
          <cell r="E7"/>
          <cell r="F7">
            <v>11.670999999999999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12.295999999999999</v>
          </cell>
          <cell r="E8"/>
          <cell r="F8">
            <v>12.295999999999999</v>
          </cell>
        </row>
        <row r="9">
          <cell r="A9" t="str">
            <v xml:space="preserve"> 022  Колбаса Вязанка со шпиком, вектор 0,5кг, ПОКОМ</v>
          </cell>
          <cell r="B9"/>
          <cell r="C9"/>
          <cell r="D9">
            <v>9.5</v>
          </cell>
          <cell r="E9"/>
          <cell r="F9">
            <v>19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>
            <v>93.6</v>
          </cell>
          <cell r="E10"/>
          <cell r="F10">
            <v>234</v>
          </cell>
        </row>
        <row r="11">
          <cell r="A11" t="str">
            <v xml:space="preserve"> 029  Сосиски Венские, Вязанка NDX МГС, 0.5кг, ПОКОМ</v>
          </cell>
          <cell r="B11"/>
          <cell r="C11"/>
          <cell r="D11">
            <v>-0.5</v>
          </cell>
          <cell r="E11"/>
          <cell r="F11">
            <v>-1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/>
          <cell r="C12"/>
          <cell r="D12">
            <v>64.349999999999994</v>
          </cell>
          <cell r="E12"/>
          <cell r="F12">
            <v>143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/>
          <cell r="C13"/>
          <cell r="D13">
            <v>64.8</v>
          </cell>
          <cell r="E13"/>
          <cell r="F13">
            <v>144</v>
          </cell>
        </row>
        <row r="14">
          <cell r="A14" t="str">
            <v xml:space="preserve"> 034  Сосиски Рубленые, Вязанка вискофан МГС, 0.5кг, ПОКОМ</v>
          </cell>
          <cell r="B14"/>
          <cell r="C14"/>
          <cell r="D14">
            <v>6.5</v>
          </cell>
          <cell r="E14"/>
          <cell r="F14">
            <v>13</v>
          </cell>
        </row>
        <row r="15">
          <cell r="A15" t="str">
            <v xml:space="preserve"> 043  Ветчина Нежная ТМ Особый рецепт, п/а, 0,4кг    ПОКОМ</v>
          </cell>
          <cell r="B15"/>
          <cell r="C15"/>
          <cell r="D15">
            <v>3.6</v>
          </cell>
          <cell r="E15"/>
          <cell r="F15">
            <v>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/>
          <cell r="C16"/>
          <cell r="D16">
            <v>1.36</v>
          </cell>
          <cell r="E16"/>
          <cell r="F16">
            <v>8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/>
          <cell r="C17"/>
          <cell r="D17">
            <v>1.8</v>
          </cell>
          <cell r="E17"/>
          <cell r="F17">
            <v>4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/>
          <cell r="C18"/>
          <cell r="D18">
            <v>5.0999999999999996</v>
          </cell>
          <cell r="E18"/>
          <cell r="F18">
            <v>17</v>
          </cell>
        </row>
        <row r="19">
          <cell r="A19" t="str">
            <v xml:space="preserve"> 079  Колбаса Сервелат Кремлевский,  0.35 кг, ПОКОМ</v>
          </cell>
          <cell r="B19"/>
          <cell r="C19"/>
          <cell r="D19">
            <v>14</v>
          </cell>
          <cell r="E19"/>
          <cell r="F19">
            <v>40</v>
          </cell>
        </row>
        <row r="20">
          <cell r="A20" t="str">
            <v xml:space="preserve"> 083  Колбаса Швейцарская 0,17 кг., ШТ., сырокопченая   ПОКОМ</v>
          </cell>
          <cell r="B20"/>
          <cell r="C20"/>
          <cell r="D20">
            <v>4.59</v>
          </cell>
          <cell r="E20"/>
          <cell r="F20">
            <v>27</v>
          </cell>
        </row>
        <row r="21">
          <cell r="A21" t="str">
            <v xml:space="preserve"> 090  Мини-салями со вкусом бекона,  0.05кг, ядрена копоть   ПОКОМ</v>
          </cell>
          <cell r="B21"/>
          <cell r="C21"/>
          <cell r="D21">
            <v>-0.25</v>
          </cell>
          <cell r="E21"/>
          <cell r="F21">
            <v>-5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/>
          <cell r="C22"/>
          <cell r="D22">
            <v>4.2</v>
          </cell>
          <cell r="E22"/>
          <cell r="F22">
            <v>12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/>
          <cell r="C23"/>
          <cell r="D23">
            <v>1.75</v>
          </cell>
          <cell r="E23"/>
          <cell r="F23">
            <v>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/>
          <cell r="C24"/>
          <cell r="D24">
            <v>-4.2</v>
          </cell>
          <cell r="E24"/>
          <cell r="F24">
            <v>-12</v>
          </cell>
        </row>
        <row r="25">
          <cell r="A25" t="str">
            <v xml:space="preserve"> 201  Ветчина Нежная ТМ Особый рецепт, (2,5кг), ПОКОМ</v>
          </cell>
          <cell r="B25"/>
          <cell r="C25"/>
          <cell r="D25">
            <v>278.685</v>
          </cell>
          <cell r="E25"/>
          <cell r="F25">
            <v>278.685</v>
          </cell>
        </row>
        <row r="26">
          <cell r="A26" t="str">
            <v xml:space="preserve"> 230  Колбаса Молочная Особая ТМ Особый рецепт, п/а, ВЕС. ПОКОМ</v>
          </cell>
          <cell r="B26"/>
          <cell r="C26"/>
          <cell r="D26">
            <v>-0.52</v>
          </cell>
          <cell r="E26"/>
          <cell r="F26">
            <v>-0.52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/>
          <cell r="C27"/>
          <cell r="D27">
            <v>6.3479999999999999</v>
          </cell>
          <cell r="E27"/>
          <cell r="F27">
            <v>6.3479999999999999</v>
          </cell>
        </row>
        <row r="28">
          <cell r="A28" t="str">
            <v xml:space="preserve"> 251  Сосиски Баварские, ВЕС.  ПОКОМ</v>
          </cell>
          <cell r="B28"/>
          <cell r="C28"/>
          <cell r="D28">
            <v>-0.97</v>
          </cell>
          <cell r="E28"/>
          <cell r="F28">
            <v>-0.97</v>
          </cell>
        </row>
        <row r="29">
          <cell r="A29" t="str">
            <v xml:space="preserve"> 253  Сосиски Ганноверские   ПОКОМ</v>
          </cell>
          <cell r="B29"/>
          <cell r="C29"/>
          <cell r="D29">
            <v>271.58699999999999</v>
          </cell>
          <cell r="E29"/>
          <cell r="F29">
            <v>271.58699999999999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B30"/>
          <cell r="C30"/>
          <cell r="D30">
            <v>7.2160000000000002</v>
          </cell>
          <cell r="E30"/>
          <cell r="F30">
            <v>7.2160000000000002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B31"/>
          <cell r="C31"/>
          <cell r="D31">
            <v>7</v>
          </cell>
          <cell r="E31"/>
          <cell r="F31">
            <v>20</v>
          </cell>
        </row>
        <row r="32">
          <cell r="A32" t="str">
            <v xml:space="preserve"> 273  Сосиски Сочинки с сочной грудинкой, МГС 0.4кг,   ПОКОМ</v>
          </cell>
          <cell r="B32"/>
          <cell r="C32"/>
          <cell r="D32">
            <v>31.6</v>
          </cell>
          <cell r="E32"/>
          <cell r="F32">
            <v>79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/>
          <cell r="C33"/>
          <cell r="D33">
            <v>54.45</v>
          </cell>
          <cell r="E33"/>
          <cell r="F33">
            <v>121</v>
          </cell>
        </row>
        <row r="34">
          <cell r="A34" t="str">
            <v xml:space="preserve"> 278  Сосиски Сочинки с сочным окороком, МГС 0.4кг,   ПОКОМ</v>
          </cell>
          <cell r="B34"/>
          <cell r="C34"/>
          <cell r="D34">
            <v>34</v>
          </cell>
          <cell r="E34"/>
          <cell r="F34">
            <v>85</v>
          </cell>
        </row>
        <row r="35">
          <cell r="A35" t="str">
            <v xml:space="preserve"> 279  Колбаса Докторский гарант, Вязанка вектор, 0,4 кг.  ПОКОМ</v>
          </cell>
          <cell r="B35"/>
          <cell r="C35"/>
          <cell r="D35">
            <v>38.4</v>
          </cell>
          <cell r="E35"/>
          <cell r="F35">
            <v>96</v>
          </cell>
        </row>
        <row r="36">
          <cell r="A36" t="str">
            <v xml:space="preserve"> 281  Сосиски Молочные для завтрака ТМ Особый рецепт, 0,4кг  ПОКОМ</v>
          </cell>
          <cell r="B36"/>
          <cell r="C36"/>
          <cell r="D36">
            <v>0.4</v>
          </cell>
          <cell r="E36"/>
          <cell r="F36">
            <v>1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B37"/>
          <cell r="C37"/>
          <cell r="D37">
            <v>6</v>
          </cell>
          <cell r="E37"/>
          <cell r="F37">
            <v>60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B38"/>
          <cell r="C38"/>
          <cell r="D38">
            <v>16.8</v>
          </cell>
          <cell r="E38"/>
          <cell r="F38">
            <v>48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/>
          <cell r="C39"/>
          <cell r="D39">
            <v>4.8</v>
          </cell>
          <cell r="E39"/>
          <cell r="F39">
            <v>12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/>
          <cell r="C40"/>
          <cell r="D40">
            <v>12.8</v>
          </cell>
          <cell r="E40"/>
          <cell r="F40">
            <v>32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B41"/>
          <cell r="C41"/>
          <cell r="D41">
            <v>17.149999999999999</v>
          </cell>
          <cell r="E41"/>
          <cell r="F41">
            <v>49</v>
          </cell>
        </row>
        <row r="42">
          <cell r="A42" t="str">
            <v xml:space="preserve"> 312  Ветчина Филейская ВЕС ТМ  Вязанка ТС Столичная  ПОКОМ</v>
          </cell>
          <cell r="B42"/>
          <cell r="C42"/>
          <cell r="D42">
            <v>5.42</v>
          </cell>
          <cell r="E42"/>
          <cell r="F42">
            <v>5.42</v>
          </cell>
        </row>
        <row r="43">
          <cell r="A43" t="str">
            <v xml:space="preserve"> 315  Колбаса вареная Молокуша ТМ Вязанка ВЕС, ПОКОМ</v>
          </cell>
          <cell r="B43"/>
          <cell r="C43"/>
          <cell r="D43">
            <v>5.81</v>
          </cell>
          <cell r="E43"/>
          <cell r="F43">
            <v>5.81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B44"/>
          <cell r="C44"/>
          <cell r="D44">
            <v>119.7</v>
          </cell>
          <cell r="E44"/>
          <cell r="F44">
            <v>266</v>
          </cell>
        </row>
        <row r="45">
          <cell r="A45" t="str">
            <v xml:space="preserve"> 322  Колбаса вареная Молокуша 0,45кг ТМ Вязанка  ПОКОМ</v>
          </cell>
          <cell r="B45"/>
          <cell r="C45"/>
          <cell r="D45">
            <v>79.650000000000006</v>
          </cell>
          <cell r="E45"/>
          <cell r="F45">
            <v>177</v>
          </cell>
        </row>
        <row r="46">
          <cell r="A46" t="str">
            <v xml:space="preserve"> 324  Ветчина Филейская ТМ Вязанка Столичная 0,45 кг ПОКОМ</v>
          </cell>
          <cell r="B46"/>
          <cell r="C46"/>
          <cell r="D46">
            <v>38.700000000000003</v>
          </cell>
          <cell r="E46"/>
          <cell r="F46">
            <v>86</v>
          </cell>
        </row>
        <row r="47">
          <cell r="A47" t="str">
            <v xml:space="preserve"> 328  Сардельки Сочинки Стародворье ТМ  0,4 кг ПОКОМ</v>
          </cell>
          <cell r="B47"/>
          <cell r="C47"/>
          <cell r="D47">
            <v>7.2</v>
          </cell>
          <cell r="E47"/>
          <cell r="F47">
            <v>18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B48"/>
          <cell r="C48"/>
          <cell r="D48">
            <v>16.123000000000001</v>
          </cell>
          <cell r="E48"/>
          <cell r="F48">
            <v>16.123000000000001</v>
          </cell>
        </row>
        <row r="49">
          <cell r="A49" t="str">
            <v xml:space="preserve"> 334  Паштет Любительский ТМ Стародворье ламистер 0,1 кг  ПОКОМ</v>
          </cell>
          <cell r="B49"/>
          <cell r="C49"/>
          <cell r="D49">
            <v>4.3</v>
          </cell>
          <cell r="E49"/>
          <cell r="F49">
            <v>43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B50"/>
          <cell r="C50"/>
          <cell r="D50">
            <v>6.476</v>
          </cell>
          <cell r="E50"/>
          <cell r="F50">
            <v>6.476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B51"/>
          <cell r="C51"/>
          <cell r="D51">
            <v>12.14</v>
          </cell>
          <cell r="E51"/>
          <cell r="F51">
            <v>12.14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B52"/>
          <cell r="C52"/>
          <cell r="D52">
            <v>1.8</v>
          </cell>
          <cell r="E52"/>
          <cell r="F52">
            <v>3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B53"/>
          <cell r="C53"/>
          <cell r="D53">
            <v>4.2</v>
          </cell>
          <cell r="E53"/>
          <cell r="F53">
            <v>7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B54"/>
          <cell r="C54"/>
          <cell r="D54">
            <v>13.2</v>
          </cell>
          <cell r="E54"/>
          <cell r="F54">
            <v>22</v>
          </cell>
        </row>
        <row r="55">
          <cell r="A55" t="str">
            <v xml:space="preserve"> 387  Колбаса вареная Мусульманская Халяль ТМ Вязанка, 0,4 кг ПОКОМ</v>
          </cell>
          <cell r="B55"/>
          <cell r="C55"/>
          <cell r="D55">
            <v>26.4</v>
          </cell>
          <cell r="E55"/>
          <cell r="F55">
            <v>66</v>
          </cell>
        </row>
        <row r="56">
          <cell r="A56" t="str">
            <v xml:space="preserve"> 388  Сосиски Восточные Халяль ТМ Вязанка 0,33 кг АК. ПОКОМ</v>
          </cell>
          <cell r="B56"/>
          <cell r="C56"/>
          <cell r="D56">
            <v>7.26</v>
          </cell>
          <cell r="E56"/>
          <cell r="F56">
            <v>22</v>
          </cell>
        </row>
        <row r="57">
          <cell r="A57" t="str">
            <v xml:space="preserve"> 392  Колбаса Докторская Дугушка ТМ Стародворье ТС Дугушка 0,6 кг. ПОКОМ</v>
          </cell>
          <cell r="B57"/>
          <cell r="C57"/>
          <cell r="D57">
            <v>9</v>
          </cell>
          <cell r="E57"/>
          <cell r="F57">
            <v>15</v>
          </cell>
        </row>
        <row r="58">
          <cell r="A58" t="str">
            <v xml:space="preserve"> 394 Колбаса полукопченая Аль-Ислами халяль ТМ Вязанка оболочка фиброуз в в/у 0,35 кг  ПОКОМ</v>
          </cell>
          <cell r="B58"/>
          <cell r="C58"/>
          <cell r="D58">
            <v>12.6</v>
          </cell>
          <cell r="E58"/>
          <cell r="F58">
            <v>36</v>
          </cell>
        </row>
        <row r="59">
          <cell r="A59" t="str">
            <v xml:space="preserve"> 410  Сосиски Баварские с сыром ТМ Стародворье 0,35 кг. ПОКОМ</v>
          </cell>
          <cell r="B59"/>
          <cell r="C59"/>
          <cell r="D59">
            <v>16.100000000000001</v>
          </cell>
          <cell r="E59"/>
          <cell r="F59">
            <v>46</v>
          </cell>
        </row>
        <row r="60">
          <cell r="A60" t="str">
            <v xml:space="preserve"> 412  Сосиски Баварские ТМ Стародворье 0,35 кг ПОКОМ</v>
          </cell>
          <cell r="B60"/>
          <cell r="C60"/>
          <cell r="D60">
            <v>38.5</v>
          </cell>
          <cell r="E60"/>
          <cell r="F60">
            <v>110</v>
          </cell>
        </row>
        <row r="61">
          <cell r="A61" t="str">
            <v xml:space="preserve"> 413  Ветчина Сливушка с индейкой ТМ Вязанка  0,3 кг. ПОКОМ</v>
          </cell>
          <cell r="B61"/>
          <cell r="C61"/>
          <cell r="D61">
            <v>5.7</v>
          </cell>
          <cell r="E61"/>
          <cell r="F61">
            <v>19</v>
          </cell>
        </row>
        <row r="62">
          <cell r="A62" t="str">
            <v xml:space="preserve"> 414  Колбаса Филейбургская с филе сочного окорока 0,11 кг.с/к. ТМ Баварушка ПОКОМ</v>
          </cell>
          <cell r="B62"/>
          <cell r="C62"/>
          <cell r="D62">
            <v>0.55000000000000004</v>
          </cell>
          <cell r="E62"/>
          <cell r="F62">
            <v>5</v>
          </cell>
        </row>
        <row r="63">
          <cell r="A63" t="str">
            <v xml:space="preserve"> 419  Колбаса Филейбургская зернистая 0,06 кг нарезка ТМ Баварушка  ПОКОМ</v>
          </cell>
          <cell r="B63"/>
          <cell r="C63"/>
          <cell r="D63">
            <v>0.78</v>
          </cell>
          <cell r="E63"/>
          <cell r="F63">
            <v>13</v>
          </cell>
        </row>
        <row r="64">
          <cell r="A64" t="str">
            <v xml:space="preserve"> 422  Деликатесы Бекон Балыкбургский ТМ Баварушка  0,15 кг.ПОКОМ</v>
          </cell>
          <cell r="B64"/>
          <cell r="C64"/>
          <cell r="D64">
            <v>1.05</v>
          </cell>
          <cell r="E64"/>
          <cell r="F64">
            <v>7</v>
          </cell>
        </row>
        <row r="65">
          <cell r="A65" t="str">
            <v xml:space="preserve"> 430  Колбаса Стародворская с окороком 0,4 кг. ТМ Стародворье в оболочке полиамид  ПОКОМ</v>
          </cell>
          <cell r="B65"/>
          <cell r="C65"/>
          <cell r="D65">
            <v>-2</v>
          </cell>
          <cell r="E65"/>
          <cell r="F65">
            <v>-5</v>
          </cell>
        </row>
        <row r="66">
          <cell r="A66" t="str">
            <v xml:space="preserve"> 435  Колбаса Молочная Стародворская  с молоком в оболочке полиамид 0,4 кг.ТМ Стародворье ПОКОМ</v>
          </cell>
          <cell r="B66"/>
          <cell r="C66"/>
          <cell r="D66">
            <v>3.6</v>
          </cell>
          <cell r="E66"/>
          <cell r="F66">
            <v>9</v>
          </cell>
        </row>
        <row r="67">
          <cell r="A67" t="str">
            <v xml:space="preserve"> 437  Шпикачки Сочинки в оболочке черева в модифицированной газовой среде.ТМ Стародворье ВЕС ПОКОМ</v>
          </cell>
          <cell r="B67"/>
          <cell r="C67"/>
          <cell r="D67">
            <v>5.851</v>
          </cell>
          <cell r="E67"/>
          <cell r="F67">
            <v>5.851</v>
          </cell>
        </row>
        <row r="68">
          <cell r="A68" t="str">
            <v xml:space="preserve"> 450  Сосиски Молочные ТМ Вязанка в оболочке целлофан. 0,3 кг ПОКОМ</v>
          </cell>
          <cell r="B68"/>
          <cell r="C68"/>
          <cell r="D68">
            <v>2.1</v>
          </cell>
          <cell r="E68"/>
          <cell r="F68">
            <v>7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B69"/>
          <cell r="C69"/>
          <cell r="D69">
            <v>45.405000000000001</v>
          </cell>
          <cell r="E69"/>
          <cell r="F69">
            <v>45.405000000000001</v>
          </cell>
        </row>
        <row r="70">
          <cell r="A70" t="str">
            <v xml:space="preserve"> 456  Колбаса Филейная ТМ Особый рецепт ВЕС большой батон  ПОКОМ</v>
          </cell>
          <cell r="B70"/>
          <cell r="C70"/>
          <cell r="D70">
            <v>123.74</v>
          </cell>
          <cell r="E70"/>
          <cell r="F70">
            <v>123.74</v>
          </cell>
        </row>
        <row r="71">
          <cell r="A71" t="str">
            <v xml:space="preserve"> 457  Колбаса Молочная ТМ Особый рецепт ВЕС большой батон  ПОКОМ</v>
          </cell>
          <cell r="B71"/>
          <cell r="C71"/>
          <cell r="D71">
            <v>31.4</v>
          </cell>
          <cell r="E71"/>
          <cell r="F71">
            <v>31.4</v>
          </cell>
        </row>
        <row r="72">
          <cell r="A72" t="str">
            <v xml:space="preserve"> 462  Колбаса Со шпиком ТМ Особый рецепт в оболочке полиамид 0,5 кг. ПОКОМ</v>
          </cell>
          <cell r="B72"/>
          <cell r="C72"/>
          <cell r="D72">
            <v>5</v>
          </cell>
          <cell r="E72"/>
          <cell r="F72">
            <v>10</v>
          </cell>
        </row>
        <row r="73">
          <cell r="A73" t="str">
            <v xml:space="preserve"> 466  Сосиски Ганноверские в оболочке амицел в модиф. газовой среде 0,5 кг ТМ Стародворье. ПОКОМ</v>
          </cell>
          <cell r="B73"/>
          <cell r="C73"/>
          <cell r="D73">
            <v>13</v>
          </cell>
          <cell r="E73"/>
          <cell r="F73">
            <v>26</v>
          </cell>
        </row>
        <row r="74">
          <cell r="A74" t="str">
            <v xml:space="preserve"> 467  Колбаса Филейная 0,5кг ТМ Особый рецепт  ПОКОМ</v>
          </cell>
          <cell r="B74"/>
          <cell r="C74"/>
          <cell r="D74">
            <v>8.5</v>
          </cell>
          <cell r="E74"/>
          <cell r="F74">
            <v>17</v>
          </cell>
        </row>
        <row r="75">
          <cell r="A75" t="str">
            <v xml:space="preserve"> 468  Колбаса Стародворская Традиционная ТМ Стародворье в оболочке полиамид 0,4 кг. ПОКОМ</v>
          </cell>
          <cell r="B75"/>
          <cell r="C75"/>
          <cell r="D75">
            <v>5.6</v>
          </cell>
          <cell r="E75"/>
          <cell r="F75">
            <v>14</v>
          </cell>
        </row>
        <row r="76">
          <cell r="A76" t="str">
            <v xml:space="preserve"> 484  Колбаса Филедворская по-стародворски ТМ Стародворье в оболочке полиамид 0,4 кг. ПОКОМ </v>
          </cell>
          <cell r="B76"/>
          <cell r="C76"/>
          <cell r="D76">
            <v>2.8</v>
          </cell>
          <cell r="E76"/>
          <cell r="F76">
            <v>7</v>
          </cell>
        </row>
        <row r="77">
          <cell r="A77" t="str">
            <v xml:space="preserve"> 496  Колбаса Сочинка по-фински с сочным окроком 0,3кг ТМ Стародворье  ПОКОМ</v>
          </cell>
          <cell r="B77"/>
          <cell r="C77"/>
          <cell r="D77">
            <v>11.7</v>
          </cell>
          <cell r="E77"/>
          <cell r="F77">
            <v>39</v>
          </cell>
        </row>
        <row r="78">
          <cell r="A78" t="str">
            <v>3215 ВЕТЧ.МЯСНАЯ Папа может п/о 0.4кг 8шт.    ОСТАНКИНО</v>
          </cell>
          <cell r="B78"/>
          <cell r="C78"/>
          <cell r="D78">
            <v>9.1999999999999993</v>
          </cell>
          <cell r="E78"/>
          <cell r="F78">
            <v>23</v>
          </cell>
        </row>
        <row r="79">
          <cell r="A79" t="str">
            <v>4063 МЯСНАЯ Папа может вар п/о_Л   ОСТАНКИНО</v>
          </cell>
          <cell r="B79"/>
          <cell r="C79"/>
          <cell r="D79">
            <v>4.5170000000000003</v>
          </cell>
          <cell r="E79"/>
          <cell r="F79">
            <v>4.5170000000000003</v>
          </cell>
        </row>
        <row r="80">
          <cell r="A80" t="str">
            <v>5015 БУРГУНДИЯ с/к в/у 1/250 ОСТАНКИНО</v>
          </cell>
          <cell r="B80"/>
          <cell r="C80"/>
          <cell r="D80">
            <v>1.5</v>
          </cell>
          <cell r="E80"/>
          <cell r="F80">
            <v>6</v>
          </cell>
        </row>
        <row r="81">
          <cell r="A81" t="str">
            <v>5483 ЭКСТРА Папа может с/к в/у 1/250 8шт.   ОСТАНКИНО</v>
          </cell>
          <cell r="B81"/>
          <cell r="C81"/>
          <cell r="D81">
            <v>2.5</v>
          </cell>
          <cell r="E81"/>
          <cell r="F81">
            <v>10</v>
          </cell>
        </row>
        <row r="82">
          <cell r="A82" t="str">
            <v>5679 САЛЯМИ ИТАЛЬЯНСКАЯ с/к в/у 1/150_60с ОСТАНКИНО</v>
          </cell>
          <cell r="B82"/>
          <cell r="C82"/>
          <cell r="D82">
            <v>5.25</v>
          </cell>
          <cell r="E82"/>
          <cell r="F82">
            <v>35</v>
          </cell>
        </row>
        <row r="83">
          <cell r="A83" t="str">
            <v>5682 САЛЯМИ МЕЛКОЗЕРНЕНАЯ с/к в/у 1/120_60с   ОСТАНКИНО</v>
          </cell>
          <cell r="B83"/>
          <cell r="C83"/>
          <cell r="D83">
            <v>6.84</v>
          </cell>
          <cell r="E83"/>
          <cell r="F83">
            <v>57</v>
          </cell>
        </row>
        <row r="84">
          <cell r="A84" t="str">
            <v>5706 АРОМАТНАЯ Папа может с/к в/у 1/250 8шт.  ОСТАНКИНО</v>
          </cell>
          <cell r="B84"/>
          <cell r="C84"/>
          <cell r="D84">
            <v>3.75</v>
          </cell>
          <cell r="E84"/>
          <cell r="F84">
            <v>15</v>
          </cell>
        </row>
        <row r="85">
          <cell r="A85" t="str">
            <v>6113 СОЧНЫЕ сос п/о мгс1*6_Ашан ОСТАНКИНО</v>
          </cell>
          <cell r="B85"/>
          <cell r="C85"/>
          <cell r="D85">
            <v>-0.57099999999999995</v>
          </cell>
          <cell r="E85"/>
          <cell r="F85">
            <v>-0.57099999999999995</v>
          </cell>
        </row>
        <row r="86">
          <cell r="A86" t="str">
            <v>6208 ДЫМОВИЦА ИЗ ЛОПАТКИ к/в с/н в/у 1/150*10   ОСТАНКИНО</v>
          </cell>
          <cell r="B86"/>
          <cell r="C86"/>
          <cell r="D86">
            <v>0.33</v>
          </cell>
          <cell r="E86"/>
          <cell r="F86">
            <v>2</v>
          </cell>
        </row>
        <row r="87">
          <cell r="A87" t="str">
            <v>6208 ДЫМОВИЦА ИЗ ЛОПАТКИ ПМ к/в с/н в/у 1/150 ОСТАНКИНО</v>
          </cell>
          <cell r="B87"/>
          <cell r="C87"/>
          <cell r="D87">
            <v>4.6500000000000004</v>
          </cell>
          <cell r="E87"/>
          <cell r="F87">
            <v>31</v>
          </cell>
        </row>
        <row r="88">
          <cell r="A88" t="str">
            <v>6222 ИТАЛЬЯНСКОЕ АССОРТИ с/в с/н мгс 1/90 ОСТАНКИНО</v>
          </cell>
          <cell r="B88"/>
          <cell r="C88"/>
          <cell r="D88">
            <v>1.98</v>
          </cell>
          <cell r="E88"/>
          <cell r="F88">
            <v>22</v>
          </cell>
        </row>
        <row r="89">
          <cell r="A89" t="str">
            <v>6223 БАЛЫК И ШЕЙКА с/в с/н мгс 1/90 10 шт ОСТАНКИНО</v>
          </cell>
          <cell r="B89"/>
          <cell r="C89"/>
          <cell r="D89">
            <v>1.08</v>
          </cell>
          <cell r="E89"/>
          <cell r="F89">
            <v>12</v>
          </cell>
        </row>
        <row r="90">
          <cell r="A90" t="str">
            <v>6228 МЯСНОЕ АССОРТИ к/з с/н мгс 1/90 10шт.  ОСТАНКИНО</v>
          </cell>
          <cell r="B90"/>
          <cell r="C90"/>
          <cell r="D90">
            <v>0.99</v>
          </cell>
          <cell r="E90"/>
          <cell r="F90">
            <v>11</v>
          </cell>
        </row>
        <row r="91">
          <cell r="A91" t="str">
            <v>6303 МЯСНЫЕ Папа может сос п/о мгс 1.5*3  ОСТАНКИНО</v>
          </cell>
          <cell r="B91"/>
          <cell r="C91"/>
          <cell r="D91">
            <v>6.4740000000000002</v>
          </cell>
          <cell r="E91"/>
          <cell r="F91">
            <v>6.4740000000000002</v>
          </cell>
        </row>
        <row r="92">
          <cell r="A92" t="str">
            <v>6325 ДОКТОРСКАЯ ПРЕМИУМ вар п/о 0.4кг 8шт.  ОСТАНКИНО</v>
          </cell>
          <cell r="B92"/>
          <cell r="C92"/>
          <cell r="D92">
            <v>11.2</v>
          </cell>
          <cell r="E92"/>
          <cell r="F92">
            <v>28</v>
          </cell>
        </row>
        <row r="93">
          <cell r="A93" t="str">
            <v>6333 МЯСНАЯ Папа может вар п/о 0.4кг 8шт.  ОСТАНКИНО</v>
          </cell>
          <cell r="B93"/>
          <cell r="C93"/>
          <cell r="D93">
            <v>10</v>
          </cell>
          <cell r="E93"/>
          <cell r="F93">
            <v>25</v>
          </cell>
        </row>
        <row r="94">
          <cell r="A94" t="str">
            <v>6337 МЯСНАЯ СО ШПИКОМ вар п/о 0,5кг 8шт ОСТАНКИНО</v>
          </cell>
          <cell r="B94"/>
          <cell r="C94"/>
          <cell r="D94">
            <v>1.5</v>
          </cell>
          <cell r="E94"/>
          <cell r="F94">
            <v>3</v>
          </cell>
        </row>
        <row r="95">
          <cell r="A95" t="str">
            <v>6340 ДОМАШНИЙ РЕЦЕПТ Коровино 0.5кг 8шт.  ОСТАНКИНО</v>
          </cell>
          <cell r="B95"/>
          <cell r="C95"/>
          <cell r="D95">
            <v>4</v>
          </cell>
          <cell r="E95"/>
          <cell r="F95">
            <v>8</v>
          </cell>
        </row>
        <row r="96">
          <cell r="A96" t="str">
            <v>6353 ЭКСТРА Папа может вар п/о 0.4кг 8шт.  ОСТАНКИНО</v>
          </cell>
          <cell r="B96"/>
          <cell r="C96"/>
          <cell r="D96">
            <v>8.8000000000000007</v>
          </cell>
          <cell r="E96"/>
          <cell r="F96">
            <v>22</v>
          </cell>
        </row>
        <row r="97">
          <cell r="A97" t="str">
            <v>6392 ФИЛЕЙНАЯ Папа может вар п/о 0.4кг. ОСТАНКИНО</v>
          </cell>
          <cell r="B97"/>
          <cell r="C97"/>
          <cell r="D97">
            <v>3.2</v>
          </cell>
          <cell r="E97"/>
          <cell r="F97">
            <v>8</v>
          </cell>
        </row>
        <row r="98">
          <cell r="A98" t="str">
            <v>6453 ЭКСТРА Папа может с/к с/н в/у 1/100 14шт.   ОСТАНКИНО</v>
          </cell>
          <cell r="B98"/>
          <cell r="C98"/>
          <cell r="D98">
            <v>6.4</v>
          </cell>
          <cell r="E98"/>
          <cell r="F98">
            <v>64</v>
          </cell>
        </row>
        <row r="99">
          <cell r="A99" t="str">
            <v>6454 АРОМАТНАЯ с/к с/н в/у 1/100 10шт ОСТАНКИНО</v>
          </cell>
          <cell r="B99"/>
          <cell r="C99"/>
          <cell r="D99">
            <v>6.3</v>
          </cell>
          <cell r="E99"/>
          <cell r="F99">
            <v>63</v>
          </cell>
        </row>
        <row r="100">
          <cell r="A100" t="str">
            <v>6459 СЕРВЕЛАТ ШВЕЙЦАРСКИЙ в/к с/н в/у 1/100  ОСТАНКИНО</v>
          </cell>
          <cell r="B100"/>
          <cell r="C100"/>
          <cell r="D100">
            <v>0.4</v>
          </cell>
          <cell r="E100"/>
          <cell r="F100">
            <v>4</v>
          </cell>
        </row>
        <row r="101">
          <cell r="A101" t="str">
            <v>6500 КАРБОНАД к/в в/с с/н в/у 1/150 8шт.  ОСТАНКИНО</v>
          </cell>
          <cell r="B101"/>
          <cell r="C101"/>
          <cell r="D101">
            <v>2.7</v>
          </cell>
          <cell r="E101"/>
          <cell r="F101">
            <v>18</v>
          </cell>
        </row>
        <row r="102">
          <cell r="A102" t="str">
            <v>6665 БАЛЫКОВАЯ Папа Может п/к в/у 0,31кг 8шт ОСТАНКИНО</v>
          </cell>
          <cell r="B102"/>
          <cell r="C102"/>
          <cell r="D102">
            <v>4.96</v>
          </cell>
          <cell r="E102"/>
          <cell r="F102">
            <v>16</v>
          </cell>
        </row>
        <row r="103">
          <cell r="A103" t="str">
            <v>6676 ЧЕСНОЧНАЯ Папа может п/к в/у 0.35кг 8шт.   ОСТАНКИНО</v>
          </cell>
          <cell r="B103"/>
          <cell r="C103"/>
          <cell r="D103">
            <v>3.15</v>
          </cell>
          <cell r="E103"/>
          <cell r="F103">
            <v>9</v>
          </cell>
        </row>
        <row r="104">
          <cell r="A104" t="str">
            <v>6683 СЕРВЕЛАТ ЗЕРНИСТЫЙ ПМ в/к в/у 0,35кг  ОСТАНКИНО</v>
          </cell>
          <cell r="B104"/>
          <cell r="C104"/>
          <cell r="D104">
            <v>9.8000000000000007</v>
          </cell>
          <cell r="E104"/>
          <cell r="F104">
            <v>28</v>
          </cell>
        </row>
        <row r="105">
          <cell r="A105" t="str">
            <v>6684 СЕРВЕЛАТ КАРЕЛЬСКИЙ ПМ в/к в/у 0.28кг  ОСТАНКИНО</v>
          </cell>
          <cell r="B105"/>
          <cell r="C105"/>
          <cell r="D105">
            <v>2.8</v>
          </cell>
          <cell r="E105"/>
          <cell r="F105">
            <v>10</v>
          </cell>
        </row>
        <row r="106">
          <cell r="A106" t="str">
            <v>6689 СЕРВЕЛАТ ОХОТНИЧИЙ ПМ в/к в/у 0,35кг 8шт  ОСТАНКИНО</v>
          </cell>
          <cell r="B106"/>
          <cell r="C106"/>
          <cell r="D106">
            <v>7.35</v>
          </cell>
          <cell r="E106"/>
          <cell r="F106">
            <v>21</v>
          </cell>
        </row>
        <row r="107">
          <cell r="A107" t="str">
            <v>6697 СЕРВЕЛАТ ФИНСКИЙ ПМ в/к в/у 0,35кг 8шт.  ОСТАНКИНО</v>
          </cell>
          <cell r="B107"/>
          <cell r="C107"/>
          <cell r="D107">
            <v>11.9</v>
          </cell>
          <cell r="E107"/>
          <cell r="F107">
            <v>34</v>
          </cell>
        </row>
        <row r="108">
          <cell r="A108" t="str">
            <v>6713 СОЧНЫЙ ГРИЛЬ ПМ сос п/о мгс 0,41 кг 8 шт ОСТАНКИНО</v>
          </cell>
          <cell r="B108"/>
          <cell r="C108"/>
          <cell r="D108">
            <v>3.69</v>
          </cell>
          <cell r="E108"/>
          <cell r="F108">
            <v>9</v>
          </cell>
        </row>
        <row r="109">
          <cell r="A109" t="str">
            <v>6722 СОЧНЫЕ ПМ сос п/о мгс 0,41кг 10шт.  ОСТАНКИНО</v>
          </cell>
          <cell r="B109"/>
          <cell r="C109"/>
          <cell r="D109">
            <v>15.17</v>
          </cell>
          <cell r="E109"/>
          <cell r="F109">
            <v>37</v>
          </cell>
        </row>
        <row r="110">
          <cell r="A110" t="str">
            <v>6726 СЛИВОЧНЫЕ ПМ сос п/о мгс 0.41кг 10шт.  ОСТАНКИНО</v>
          </cell>
          <cell r="B110"/>
          <cell r="C110"/>
          <cell r="D110">
            <v>14.35</v>
          </cell>
          <cell r="E110"/>
          <cell r="F110">
            <v>35</v>
          </cell>
        </row>
        <row r="111">
          <cell r="A111" t="str">
            <v>6765 РУБЛЕНЫЕ сос ц/о мгс 0.36кг 6шт.  ОСТАНКИНО</v>
          </cell>
          <cell r="B111"/>
          <cell r="C111"/>
          <cell r="D111">
            <v>7.2</v>
          </cell>
          <cell r="E111"/>
          <cell r="F111">
            <v>20</v>
          </cell>
        </row>
        <row r="112">
          <cell r="A112" t="str">
            <v>6776 ХОТ-ДОГ Папа может сос п/о мгс 0.35кг  ОСТАНКИНО</v>
          </cell>
          <cell r="B112"/>
          <cell r="C112"/>
          <cell r="D112">
            <v>2.1</v>
          </cell>
          <cell r="E112"/>
          <cell r="F112">
            <v>6</v>
          </cell>
        </row>
        <row r="113">
          <cell r="A113" t="str">
            <v>6777 МЯСНЫЕ С ГОВЯДИНОЙ ПМ сос п/о мгс 0.4кг  ОСТАНКИНО</v>
          </cell>
          <cell r="B113"/>
          <cell r="C113"/>
          <cell r="D113">
            <v>10.8</v>
          </cell>
          <cell r="E113"/>
          <cell r="F113">
            <v>27</v>
          </cell>
        </row>
        <row r="114">
          <cell r="A114" t="str">
            <v>6785 ВЕНСКАЯ САЛЯМИ п/к в/у 0.33кг 8шт.  ОСТАНКИНО</v>
          </cell>
          <cell r="B114"/>
          <cell r="C114"/>
          <cell r="D114">
            <v>2.31</v>
          </cell>
          <cell r="E114"/>
          <cell r="F114">
            <v>7</v>
          </cell>
        </row>
        <row r="115">
          <cell r="A115" t="str">
            <v>6787 СЕРВЕЛАТ КРЕМЛЕВСКИЙ в/к в/у 0,33кг 8шт.  ОСТАНКИНО</v>
          </cell>
          <cell r="B115"/>
          <cell r="C115"/>
          <cell r="D115">
            <v>1.65</v>
          </cell>
          <cell r="E115"/>
          <cell r="F115">
            <v>5</v>
          </cell>
        </row>
        <row r="116">
          <cell r="A116" t="str">
            <v>6793 БАЛЫКОВАЯ в/к в/у 0,33кг 8шт.  ОСТАНКИНО</v>
          </cell>
          <cell r="B116"/>
          <cell r="C116"/>
          <cell r="D116">
            <v>3.63</v>
          </cell>
          <cell r="E116"/>
          <cell r="F116">
            <v>11</v>
          </cell>
        </row>
        <row r="117">
          <cell r="A117" t="str">
            <v>6795 ОСТАНКИНСКАЯ в/к в/у 0,33кг 8шт.  ОСТАНКИНО</v>
          </cell>
          <cell r="B117"/>
          <cell r="C117"/>
          <cell r="D117">
            <v>-0.99</v>
          </cell>
          <cell r="E117"/>
          <cell r="F117">
            <v>-3</v>
          </cell>
        </row>
        <row r="118">
          <cell r="A118" t="str">
            <v>6801 ОСТАНКИНСКАЯ вар п/о 0.4кг 8шт.  ОСТАНКИНО</v>
          </cell>
          <cell r="B118"/>
          <cell r="C118"/>
          <cell r="D118">
            <v>-0.8</v>
          </cell>
          <cell r="E118"/>
          <cell r="F118">
            <v>-2</v>
          </cell>
        </row>
        <row r="119">
          <cell r="A119" t="str">
            <v>6807 СЕРВЕЛАТ ЕВРОПЕЙСКИЙ в/к в/у 0,33кг 8шт.  ОСТАНКИНО</v>
          </cell>
          <cell r="B119"/>
          <cell r="C119"/>
          <cell r="D119">
            <v>1.32</v>
          </cell>
          <cell r="E119"/>
          <cell r="F119">
            <v>4</v>
          </cell>
        </row>
        <row r="120">
          <cell r="A120" t="str">
            <v>6852 МОЛОЧНЫЕ ПРЕМИУМ ПМ сос п/о в/ у 1/350  ОСТАНКИНО</v>
          </cell>
          <cell r="B120"/>
          <cell r="C120"/>
          <cell r="D120">
            <v>13.65</v>
          </cell>
          <cell r="E120"/>
          <cell r="F120">
            <v>39</v>
          </cell>
        </row>
        <row r="121">
          <cell r="A121" t="str">
            <v>6909 ДЛЯ ДЕТЕЙ сос п/о мгс 0.33кг 8шт.  ОСТАНКИНО</v>
          </cell>
          <cell r="B121"/>
          <cell r="C121"/>
          <cell r="D121">
            <v>5.28</v>
          </cell>
          <cell r="E121"/>
          <cell r="F121">
            <v>16</v>
          </cell>
        </row>
        <row r="122">
          <cell r="A122" t="str">
            <v>6919 БЕКОН с/к с/н в/у 1/180 10шт.  ОСТАНКИНО</v>
          </cell>
          <cell r="B122"/>
          <cell r="C122"/>
          <cell r="D122">
            <v>9.36</v>
          </cell>
          <cell r="E122"/>
          <cell r="F122">
            <v>52</v>
          </cell>
        </row>
        <row r="123">
          <cell r="A123" t="str">
            <v>6937 САЛЯМИ Папа может с/к в/у 1/250 8шт ОСТАНКИНО</v>
          </cell>
          <cell r="B123"/>
          <cell r="C123"/>
          <cell r="D123">
            <v>2.75</v>
          </cell>
          <cell r="E123"/>
          <cell r="F123">
            <v>11</v>
          </cell>
        </row>
        <row r="124">
          <cell r="A124" t="str">
            <v>6967 БУРГУНДИЯ Папа может с/к в/у 1/250 8 шт ОСТАНКИНО</v>
          </cell>
          <cell r="B124"/>
          <cell r="C124"/>
          <cell r="D124">
            <v>0.5</v>
          </cell>
          <cell r="E124"/>
          <cell r="F124">
            <v>2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B125"/>
          <cell r="C125"/>
          <cell r="D125">
            <v>21.2</v>
          </cell>
          <cell r="E125"/>
          <cell r="F125">
            <v>53</v>
          </cell>
        </row>
        <row r="126">
          <cell r="A126" t="str">
            <v>БОНУС_Колбаса Сервелат Филедворский, фиброуз, в/у 0,35 кг срез,  ПОКОМ</v>
          </cell>
          <cell r="B126"/>
          <cell r="C126"/>
          <cell r="D126">
            <v>7.7</v>
          </cell>
          <cell r="E126"/>
          <cell r="F126">
            <v>22</v>
          </cell>
        </row>
        <row r="127">
          <cell r="A127" t="str">
            <v>БОНУС_Сосиски Сочинки с сочной грудинкой, МГС 0.4кг,   ПОКОМ</v>
          </cell>
          <cell r="B127"/>
          <cell r="C127"/>
          <cell r="D127">
            <v>23.6</v>
          </cell>
          <cell r="E127"/>
          <cell r="F127">
            <v>59</v>
          </cell>
        </row>
        <row r="128">
          <cell r="A128" t="str">
            <v>Готовые бельмеши сочные с мясом ТМ Горячая штучка 0,3кг зам  ПОКОМ</v>
          </cell>
          <cell r="B128"/>
          <cell r="C128"/>
          <cell r="D128">
            <v>8.6999999999999993</v>
          </cell>
          <cell r="E128"/>
          <cell r="F128">
            <v>29</v>
          </cell>
        </row>
        <row r="129">
          <cell r="A129" t="str">
            <v>Готовые чебупели острые с мясом Горячая штучка 0,3 кг зам  ПОКОМ</v>
          </cell>
          <cell r="B129"/>
          <cell r="C129"/>
          <cell r="D129">
            <v>26.7</v>
          </cell>
          <cell r="E129"/>
          <cell r="F129">
            <v>89</v>
          </cell>
        </row>
        <row r="130">
          <cell r="A130" t="str">
            <v>Готовые чебупели с ветчиной и сыром Горячая штучка 0,3кг зам  ПОКОМ</v>
          </cell>
          <cell r="B130"/>
          <cell r="C130"/>
          <cell r="D130">
            <v>22.5</v>
          </cell>
          <cell r="E130"/>
          <cell r="F130">
            <v>75</v>
          </cell>
        </row>
        <row r="131">
          <cell r="A131" t="str">
            <v>Готовые чебупели с мясом ТМ Горячая штучка Без свинины 0,3 кг ПОКОМ</v>
          </cell>
          <cell r="B131"/>
          <cell r="C131"/>
          <cell r="D131">
            <v>9.9</v>
          </cell>
          <cell r="E131"/>
          <cell r="F131">
            <v>33</v>
          </cell>
        </row>
        <row r="132">
          <cell r="A132" t="str">
            <v>Готовые чебупели сочные с мясом ТМ Горячая штучка  0,3кг зам  ПОКОМ</v>
          </cell>
          <cell r="B132"/>
          <cell r="C132"/>
          <cell r="D132">
            <v>32.4</v>
          </cell>
          <cell r="E132"/>
          <cell r="F132">
            <v>108</v>
          </cell>
        </row>
        <row r="133">
          <cell r="A133" t="str">
            <v>Готовые чебуреки с мясом ТМ Горячая штучка 0,09 кг флоу-пак ПОКОМ</v>
          </cell>
          <cell r="B133"/>
          <cell r="C133"/>
          <cell r="D133">
            <v>14.31</v>
          </cell>
          <cell r="E133"/>
          <cell r="F133">
            <v>159</v>
          </cell>
        </row>
        <row r="134">
          <cell r="A134" t="str">
            <v>Готовые чебуреки со свининой и говядиной Гор.шт.0,36 кг зам.  ПОКОМ</v>
          </cell>
          <cell r="B134"/>
          <cell r="C134"/>
          <cell r="D134">
            <v>12.6</v>
          </cell>
          <cell r="E134"/>
          <cell r="F134">
            <v>35</v>
          </cell>
        </row>
        <row r="135">
          <cell r="A135" t="str">
            <v>ЖАР-мени ВЕС ТМ Зареченские  ПОКОМ</v>
          </cell>
          <cell r="B135"/>
          <cell r="C135"/>
          <cell r="D135">
            <v>5.5</v>
          </cell>
          <cell r="E135"/>
          <cell r="F135">
            <v>5.5</v>
          </cell>
        </row>
        <row r="136">
          <cell r="A136" t="str">
            <v>Круггетсы с сырным соусом ТМ Горячая штучка 0,25 кг зам  ПОКОМ</v>
          </cell>
          <cell r="B136"/>
          <cell r="C136"/>
          <cell r="D136">
            <v>12.75</v>
          </cell>
          <cell r="E136"/>
          <cell r="F136">
            <v>51</v>
          </cell>
        </row>
        <row r="137">
          <cell r="A137" t="str">
            <v>Круггетсы сочные ТМ Горячая штучка ТС Круггетсы 0,25 кг зам  ПОКОМ</v>
          </cell>
          <cell r="B137"/>
          <cell r="C137"/>
          <cell r="D137">
            <v>11</v>
          </cell>
          <cell r="E137"/>
          <cell r="F137">
            <v>44</v>
          </cell>
        </row>
        <row r="138">
          <cell r="A138" t="str">
            <v>Наггетсы из печи 0,25кг ТМ Вязанка ТС Няняггетсы Сливушки замор.  ПОКОМ</v>
          </cell>
          <cell r="B138"/>
          <cell r="C138"/>
          <cell r="D138">
            <v>8.75</v>
          </cell>
          <cell r="E138"/>
          <cell r="F138">
            <v>35</v>
          </cell>
        </row>
        <row r="139">
          <cell r="A139" t="str">
            <v>Наггетсы Нагетосы Сочная курочка в хрустящей панировке ТМ Горячая штучка 0,25 кг зам  ПОКОМ</v>
          </cell>
          <cell r="B139"/>
          <cell r="C139"/>
          <cell r="D139">
            <v>9.5</v>
          </cell>
          <cell r="E139"/>
          <cell r="F139">
            <v>38</v>
          </cell>
        </row>
        <row r="140">
          <cell r="A140" t="str">
            <v>Наггетсы Нагетосы Сочная курочка ТМ Горячая штучка 0,25 кг зам  ПОКОМ</v>
          </cell>
          <cell r="B140"/>
          <cell r="C140"/>
          <cell r="D140">
            <v>14.25</v>
          </cell>
          <cell r="E140"/>
          <cell r="F140">
            <v>57</v>
          </cell>
        </row>
        <row r="141">
          <cell r="A141" t="str">
            <v>Наггетсы с индейкой 0,25кг ТМ Вязанка ТС Няняггетсы Сливушки НД2 замор.  ПОКОМ</v>
          </cell>
          <cell r="B141"/>
          <cell r="C141"/>
          <cell r="D141">
            <v>5.25</v>
          </cell>
          <cell r="E141"/>
          <cell r="F141">
            <v>21</v>
          </cell>
        </row>
        <row r="142">
          <cell r="A142" t="str">
            <v>Наггетсы с куриным филе и сыром ТМ Вязанка 0,25 кг ПОКОМ</v>
          </cell>
          <cell r="B142"/>
          <cell r="C142"/>
          <cell r="D142">
            <v>3.5</v>
          </cell>
          <cell r="E142"/>
          <cell r="F142">
            <v>14</v>
          </cell>
        </row>
        <row r="143">
          <cell r="A143" t="str">
            <v>Наггетсы хрустящие п/ф ВЕС ПОКОМ</v>
          </cell>
          <cell r="B143"/>
          <cell r="C143"/>
          <cell r="D143">
            <v>18</v>
          </cell>
          <cell r="E143"/>
          <cell r="F143">
            <v>18</v>
          </cell>
        </row>
        <row r="144">
          <cell r="A144" t="str">
            <v>Пекерсы с индейкой в сливочном соусе ТМ Горячая штучка 0,25 кг зам  ПОКОМ</v>
          </cell>
          <cell r="B144"/>
          <cell r="C144"/>
          <cell r="D144">
            <v>9.75</v>
          </cell>
          <cell r="E144"/>
          <cell r="F144">
            <v>39</v>
          </cell>
        </row>
        <row r="145">
          <cell r="A145" t="str">
            <v>Пельмени Бигбули с мясом ТМ Горячая штучка. флоу-пак сфера 0,4 кг. ПОКОМ</v>
          </cell>
          <cell r="B145"/>
          <cell r="C145"/>
          <cell r="D145">
            <v>3.2</v>
          </cell>
          <cell r="E145"/>
          <cell r="F145">
            <v>8</v>
          </cell>
        </row>
        <row r="146">
          <cell r="A146" t="str">
            <v>Пельмени Бигбули с мясом ТМ Горячая штучка. флоу-пак сфера 0,7 кг ПОКОМ</v>
          </cell>
          <cell r="B146"/>
          <cell r="C146"/>
          <cell r="D146">
            <v>12.6</v>
          </cell>
          <cell r="E146"/>
          <cell r="F146">
            <v>18</v>
          </cell>
        </row>
        <row r="147">
          <cell r="A147" t="str">
            <v>Пельмени Бульмени с говядиной и свининой ТМ Горячая штучка. флоу-пак сфера 0,4 кг ПОКОМ</v>
          </cell>
          <cell r="B147"/>
          <cell r="C147"/>
          <cell r="D147">
            <v>13.6</v>
          </cell>
          <cell r="E147"/>
          <cell r="F147">
            <v>34</v>
          </cell>
        </row>
        <row r="148">
          <cell r="A148" t="str">
            <v>Пельмени Бульмени с говядиной и свининой ТМ Горячая штучка. флоу-пак сфера 0,7 кг ПОКОМ</v>
          </cell>
          <cell r="B148"/>
          <cell r="C148"/>
          <cell r="D148">
            <v>46.2</v>
          </cell>
          <cell r="E148"/>
          <cell r="F148">
            <v>66</v>
          </cell>
        </row>
        <row r="149">
          <cell r="A149" t="str">
            <v>Пельмени Бульмени со сливочным маслом ТМ Горячая штучка. флоу-пак сфера 0,4 кг. ПОКОМ</v>
          </cell>
          <cell r="B149"/>
          <cell r="C149"/>
          <cell r="D149">
            <v>12</v>
          </cell>
          <cell r="E149"/>
          <cell r="F149">
            <v>30</v>
          </cell>
        </row>
        <row r="150">
          <cell r="A150" t="str">
            <v>Пельмени Бульмени со сливочным маслом ТМ Горячая штучка.флоу-пак сфера 0,7 кг. ПОКОМ</v>
          </cell>
          <cell r="B150"/>
          <cell r="C150"/>
          <cell r="D150">
            <v>32.9</v>
          </cell>
          <cell r="E150"/>
          <cell r="F150">
            <v>47</v>
          </cell>
        </row>
        <row r="151">
          <cell r="A151" t="str">
            <v>Пельмени Медвежьи ушки с фермерскими сливками 0,4 кг. ТМ Стародворье ПОКОМ</v>
          </cell>
          <cell r="B151"/>
          <cell r="C151"/>
          <cell r="D151">
            <v>1.2</v>
          </cell>
          <cell r="E151"/>
          <cell r="F151">
            <v>3</v>
          </cell>
        </row>
        <row r="152">
          <cell r="A152" t="str">
            <v>Пельмени Медвежьи ушки с фермерскими сливками 0,7кг  ПОКОМ</v>
          </cell>
          <cell r="B152"/>
          <cell r="C152"/>
          <cell r="D152">
            <v>4.9000000000000004</v>
          </cell>
          <cell r="E152"/>
          <cell r="F152">
            <v>7</v>
          </cell>
        </row>
        <row r="153">
          <cell r="A153" t="str">
            <v>Пельмени Мясорубские ТМ Стародворье фоупак равиоли 0,7 кг  ПОКОМ</v>
          </cell>
          <cell r="B153"/>
          <cell r="C153"/>
          <cell r="D153">
            <v>22.4</v>
          </cell>
          <cell r="E153"/>
          <cell r="F153">
            <v>32</v>
          </cell>
        </row>
        <row r="154">
          <cell r="A154" t="str">
            <v>Пельмени Отборные из свинины и говядины 0,9 кг ТМ Стародворье ТС Медвежье ушко  ПОКОМ</v>
          </cell>
          <cell r="B154"/>
          <cell r="C154"/>
          <cell r="D154">
            <v>9</v>
          </cell>
          <cell r="E154"/>
          <cell r="F154">
            <v>10</v>
          </cell>
        </row>
        <row r="155">
          <cell r="A155" t="str">
            <v>Пельмени Отборные с говядиной 0,43 кг ТМ Стародворье ТС Медвежье ушко</v>
          </cell>
          <cell r="B155"/>
          <cell r="C155"/>
          <cell r="D155">
            <v>5.59</v>
          </cell>
          <cell r="E155"/>
          <cell r="F155">
            <v>13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B156"/>
          <cell r="C156"/>
          <cell r="D156">
            <v>6.3</v>
          </cell>
          <cell r="E156"/>
          <cell r="F156">
            <v>7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B157"/>
          <cell r="C157"/>
          <cell r="D157">
            <v>6.02</v>
          </cell>
          <cell r="E157"/>
          <cell r="F157">
            <v>14</v>
          </cell>
        </row>
        <row r="158">
          <cell r="A158" t="str">
            <v>Пельмени С говядиной и свининой, ВЕС, сфера пуговки Мясная Галерея  ПОКОМ</v>
          </cell>
          <cell r="B158"/>
          <cell r="C158"/>
          <cell r="D158">
            <v>15</v>
          </cell>
          <cell r="E158"/>
          <cell r="F158">
            <v>15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B159"/>
          <cell r="C159"/>
          <cell r="D159">
            <v>18</v>
          </cell>
          <cell r="E159"/>
          <cell r="F159">
            <v>18</v>
          </cell>
        </row>
        <row r="160">
          <cell r="A160" t="str">
            <v>Пирожки с мясом 3,7кг ВЕС ТМ Зареченские  ПОКОМ</v>
          </cell>
          <cell r="B160"/>
          <cell r="C160"/>
          <cell r="D160">
            <v>7.4</v>
          </cell>
          <cell r="E160"/>
          <cell r="F160">
            <v>7.4</v>
          </cell>
        </row>
        <row r="161">
          <cell r="A161" t="str">
            <v>Сыр Боккончини копченый 40% 100/8шт</v>
          </cell>
          <cell r="B161"/>
          <cell r="C161"/>
          <cell r="D161">
            <v>1</v>
          </cell>
          <cell r="E161"/>
          <cell r="F161">
            <v>10</v>
          </cell>
        </row>
        <row r="162">
          <cell r="A162" t="str">
            <v>Сыр Гауда 45% тм Папа Может, нарезанные ломтики 125г (МИНИ)  Останкино</v>
          </cell>
          <cell r="B162"/>
          <cell r="C162"/>
          <cell r="D162">
            <v>0.875</v>
          </cell>
          <cell r="E162"/>
          <cell r="F162">
            <v>7</v>
          </cell>
        </row>
        <row r="163">
          <cell r="A163" t="str">
            <v>Сыр ПАПА МОЖЕТ "Гауда Голд" 45% 180 г  ОСТАНКИНО</v>
          </cell>
          <cell r="B163"/>
          <cell r="C163"/>
          <cell r="D163">
            <v>1.8</v>
          </cell>
          <cell r="E163"/>
          <cell r="F163">
            <v>10</v>
          </cell>
        </row>
        <row r="164">
          <cell r="A164" t="str">
            <v>Сыр ПАПА МОЖЕТ "Голландский традиционный" 45% 180 г  ОСТАНКИНО</v>
          </cell>
          <cell r="B164"/>
          <cell r="C164"/>
          <cell r="D164">
            <v>2.16</v>
          </cell>
          <cell r="E164"/>
          <cell r="F164">
            <v>12</v>
          </cell>
        </row>
        <row r="165">
          <cell r="A165" t="str">
            <v>Сыр ПАПА МОЖЕТ "Российский традиционный" 45% 180 г  ОСТАНКИНО</v>
          </cell>
          <cell r="B165"/>
          <cell r="C165"/>
          <cell r="D165">
            <v>2.16</v>
          </cell>
          <cell r="E165"/>
          <cell r="F165">
            <v>12</v>
          </cell>
        </row>
        <row r="166">
          <cell r="A166" t="str">
            <v>Сыр ПАПА МОЖЕТ "Тильзитер" 45% 180 г  ОСТАНКИНО</v>
          </cell>
          <cell r="B166"/>
          <cell r="C166"/>
          <cell r="D166">
            <v>1.62</v>
          </cell>
          <cell r="E166"/>
          <cell r="F166">
            <v>9</v>
          </cell>
        </row>
        <row r="167">
          <cell r="A167" t="str">
            <v>Сыр рассольный жирный Чечил 45% 100/6шт</v>
          </cell>
          <cell r="B167"/>
          <cell r="C167"/>
          <cell r="D167">
            <v>1.2</v>
          </cell>
          <cell r="E167"/>
          <cell r="F167">
            <v>12</v>
          </cell>
        </row>
        <row r="168">
          <cell r="A168" t="str">
            <v>Сыр рассольный жирный Чечил копченый 45% 100/6шт</v>
          </cell>
          <cell r="B168"/>
          <cell r="C168"/>
          <cell r="D168">
            <v>1.3</v>
          </cell>
          <cell r="E168"/>
          <cell r="F168">
            <v>13</v>
          </cell>
        </row>
        <row r="169">
          <cell r="A169" t="str">
            <v>Сыр Российский сливочный 45% тм Папа Может, нарезанные ломтики 125г (МИНИ)  ОСТАНКИНО</v>
          </cell>
          <cell r="B169"/>
          <cell r="C169"/>
          <cell r="D169">
            <v>-0.25</v>
          </cell>
          <cell r="E169"/>
          <cell r="F169">
            <v>-2</v>
          </cell>
        </row>
        <row r="170">
          <cell r="A170" t="str">
            <v>Сыр Скаморца свежий 100г/8шт</v>
          </cell>
          <cell r="B170"/>
          <cell r="C170"/>
          <cell r="D170">
            <v>1.3</v>
          </cell>
          <cell r="E170"/>
          <cell r="F170">
            <v>13</v>
          </cell>
        </row>
        <row r="171">
          <cell r="A171" t="str">
            <v>Сыр Тильзитер 45% ТМ Папа Может, нарезанные ломтики 125г (МИНИ)  ОСТАНКИНО</v>
          </cell>
          <cell r="B171"/>
          <cell r="C171"/>
          <cell r="D171">
            <v>1</v>
          </cell>
          <cell r="E171"/>
          <cell r="F171">
            <v>8</v>
          </cell>
        </row>
        <row r="172">
          <cell r="A172" t="str">
            <v>Хотстеры ТМ Горячая штучка ТС Хотстеры 0,25 кг зам  ПОКОМ</v>
          </cell>
          <cell r="B172"/>
          <cell r="C172"/>
          <cell r="D172">
            <v>36.75</v>
          </cell>
          <cell r="E172"/>
          <cell r="F172">
            <v>147</v>
          </cell>
        </row>
        <row r="173">
          <cell r="A173" t="str">
            <v>Хрустящие крылышки острые к пиву ТМ Горячая штучка 0,3кг зам  ПОКОМ</v>
          </cell>
          <cell r="B173"/>
          <cell r="C173"/>
          <cell r="D173">
            <v>26.7</v>
          </cell>
          <cell r="E173"/>
          <cell r="F173">
            <v>89</v>
          </cell>
        </row>
        <row r="174">
          <cell r="A174" t="str">
            <v>Хрустящие крылышки ТМ Горячая штучка 0,3 кг зам  ПОКОМ</v>
          </cell>
          <cell r="B174"/>
          <cell r="C174"/>
          <cell r="D174">
            <v>16.2</v>
          </cell>
          <cell r="E174"/>
          <cell r="F174">
            <v>54</v>
          </cell>
        </row>
        <row r="175">
          <cell r="A175" t="str">
            <v>Хрустящие крылышки ТМ Зареченские ТС Зареченские продукты. ВЕС ПОКОМ</v>
          </cell>
          <cell r="B175"/>
          <cell r="C175"/>
          <cell r="D175">
            <v>1.8</v>
          </cell>
          <cell r="E175"/>
          <cell r="F175">
            <v>1.8</v>
          </cell>
        </row>
        <row r="176">
          <cell r="A176" t="str">
            <v>Чебупай сочное яблоко ТМ Горячая штучка 0,2 кг зам.  ПОКОМ</v>
          </cell>
          <cell r="B176"/>
          <cell r="C176"/>
          <cell r="D176">
            <v>0.6</v>
          </cell>
          <cell r="E176"/>
          <cell r="F176">
            <v>3</v>
          </cell>
        </row>
        <row r="177">
          <cell r="A177" t="str">
            <v>Чебупели Курочка гриль ТМ Горячая штучка, 0,3 кг зам  ПОКОМ</v>
          </cell>
          <cell r="B177"/>
          <cell r="C177"/>
          <cell r="D177">
            <v>298.8</v>
          </cell>
          <cell r="E177"/>
          <cell r="F177">
            <v>996</v>
          </cell>
        </row>
        <row r="178">
          <cell r="A178" t="str">
            <v>Чебупицца курочка по-итальянски Горячая штучка 0,25 кг зам  ПОКОМ</v>
          </cell>
          <cell r="B178"/>
          <cell r="C178"/>
          <cell r="D178">
            <v>47</v>
          </cell>
          <cell r="E178"/>
          <cell r="F178">
            <v>188</v>
          </cell>
        </row>
        <row r="179">
          <cell r="A179" t="str">
            <v>Чебупицца Пепперони ТМ Горячая штучка ТС Чебупицца 0.25кг зам  ПОКОМ</v>
          </cell>
          <cell r="B179"/>
          <cell r="C179"/>
          <cell r="D179">
            <v>57</v>
          </cell>
          <cell r="E179"/>
          <cell r="F179">
            <v>228</v>
          </cell>
        </row>
        <row r="180">
          <cell r="A180" t="str">
            <v>Чебуреки Мясные вес 2,7  ПОКОМ</v>
          </cell>
          <cell r="B180"/>
          <cell r="C180"/>
          <cell r="D180">
            <v>5.4</v>
          </cell>
          <cell r="E180"/>
          <cell r="F180">
            <v>5.4</v>
          </cell>
        </row>
        <row r="181">
          <cell r="A181" t="str">
            <v>Чебуреки сочные ВЕС ТМ Зареченские  ПОКОМ</v>
          </cell>
          <cell r="B181"/>
          <cell r="C181"/>
          <cell r="D181">
            <v>5</v>
          </cell>
          <cell r="E181"/>
          <cell r="F181">
            <v>5</v>
          </cell>
        </row>
        <row r="182">
          <cell r="A182" t="str">
            <v>Чебуречище ТМ Горячая штучка .0,14 кг зам. ПОКОМ</v>
          </cell>
          <cell r="B182"/>
          <cell r="C182"/>
          <cell r="D182">
            <v>21.7</v>
          </cell>
          <cell r="E182"/>
          <cell r="F182">
            <v>155</v>
          </cell>
        </row>
        <row r="183">
          <cell r="A183" t="str">
            <v>Итого</v>
          </cell>
          <cell r="B183"/>
          <cell r="C183"/>
          <cell r="D183">
            <v>3029.473</v>
          </cell>
          <cell r="E183"/>
          <cell r="F183">
            <v>7345.1980000000003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0.85546875" customWidth="1"/>
    <col min="10" max="11" width="7" customWidth="1"/>
    <col min="12" max="14" width="0.5703125" customWidth="1"/>
    <col min="15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8" width="6" customWidth="1"/>
    <col min="29" max="29" width="25" customWidth="1"/>
    <col min="30" max="30" width="7" customWidth="1"/>
    <col min="31" max="31" width="7" style="10" customWidth="1"/>
    <col min="32" max="32" width="7" style="14" customWidth="1"/>
    <col min="33" max="35" width="7" customWidth="1"/>
    <col min="36" max="36" width="7" style="14" customWidth="1"/>
    <col min="37" max="51" width="3" customWidth="1"/>
  </cols>
  <sheetData>
    <row r="1" spans="1:5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8"/>
      <c r="AF1" s="11"/>
      <c r="AG1" s="5"/>
      <c r="AH1" s="5"/>
      <c r="AI1" s="5"/>
      <c r="AJ1" s="11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8"/>
      <c r="AF2" s="11"/>
      <c r="AG2" s="5"/>
      <c r="AH2" s="5"/>
      <c r="AI2" s="5"/>
      <c r="AJ2" s="11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22</v>
      </c>
      <c r="AD3" s="1" t="s">
        <v>23</v>
      </c>
      <c r="AE3" s="9" t="s">
        <v>24</v>
      </c>
      <c r="AF3" s="12" t="s">
        <v>25</v>
      </c>
      <c r="AG3" s="1" t="s">
        <v>26</v>
      </c>
      <c r="AH3" s="1" t="s">
        <v>27</v>
      </c>
      <c r="AI3" s="1" t="s">
        <v>28</v>
      </c>
      <c r="AJ3" s="12" t="s">
        <v>29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 t="s">
        <v>30</v>
      </c>
      <c r="O4" s="5" t="s">
        <v>31</v>
      </c>
      <c r="P4" s="5"/>
      <c r="Q4" s="5"/>
      <c r="R4" s="5"/>
      <c r="S4" s="5"/>
      <c r="T4" s="5"/>
      <c r="U4" s="5"/>
      <c r="V4" s="5" t="s">
        <v>32</v>
      </c>
      <c r="W4" s="5" t="s">
        <v>33</v>
      </c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/>
      <c r="AD4" s="5"/>
      <c r="AE4" s="8"/>
      <c r="AF4" s="11"/>
      <c r="AG4" s="5"/>
      <c r="AH4" s="5"/>
      <c r="AI4" s="5"/>
      <c r="AJ4" s="11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5"/>
      <c r="B5" s="5"/>
      <c r="C5" s="5"/>
      <c r="D5" s="5"/>
      <c r="E5" s="3">
        <f>SUM(E6:E493)</f>
        <v>4739.9000000000005</v>
      </c>
      <c r="F5" s="3">
        <f>SUM(F6:F493)</f>
        <v>16223.599999999999</v>
      </c>
      <c r="G5" s="8"/>
      <c r="H5" s="5"/>
      <c r="I5" s="5"/>
      <c r="J5" s="3">
        <f t="shared" ref="J5:R5" si="0">SUM(J6:J493)</f>
        <v>5158.2999999999993</v>
      </c>
      <c r="K5" s="3">
        <f t="shared" si="0"/>
        <v>-418.4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947.98</v>
      </c>
      <c r="P5" s="3">
        <f t="shared" si="0"/>
        <v>11325.3</v>
      </c>
      <c r="Q5" s="3">
        <f t="shared" si="0"/>
        <v>11815.2</v>
      </c>
      <c r="R5" s="3">
        <f t="shared" si="0"/>
        <v>0</v>
      </c>
      <c r="S5" s="5"/>
      <c r="T5" s="5"/>
      <c r="U5" s="5"/>
      <c r="V5" s="3">
        <f t="shared" ref="V5:AB5" si="1">SUM(V6:V493)</f>
        <v>304.4199999999999</v>
      </c>
      <c r="W5" s="3">
        <f t="shared" si="1"/>
        <v>610.42000000000007</v>
      </c>
      <c r="X5" s="3">
        <f t="shared" si="1"/>
        <v>319.45999999999992</v>
      </c>
      <c r="Y5" s="3">
        <f t="shared" si="1"/>
        <v>579.98000000000013</v>
      </c>
      <c r="Z5" s="3">
        <f t="shared" si="1"/>
        <v>606.19999999999993</v>
      </c>
      <c r="AA5" s="3">
        <f t="shared" si="1"/>
        <v>515.06000000000006</v>
      </c>
      <c r="AB5" s="3">
        <f t="shared" si="1"/>
        <v>788.08</v>
      </c>
      <c r="AC5" s="5"/>
      <c r="AD5" s="3">
        <f>SUM(AD6:AD493)</f>
        <v>4000.5099999999993</v>
      </c>
      <c r="AE5" s="8"/>
      <c r="AF5" s="13">
        <f>SUM(AF6:AF493)</f>
        <v>1138</v>
      </c>
      <c r="AG5" s="3">
        <f>SUM(AG6:AG493)</f>
        <v>4253.8000000000011</v>
      </c>
      <c r="AH5" s="5"/>
      <c r="AI5" s="5"/>
      <c r="AJ5" s="13">
        <f>SUM(AJ6:AJ493)</f>
        <v>13.858730158730157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20" t="s">
        <v>39</v>
      </c>
      <c r="B6" s="20" t="s">
        <v>40</v>
      </c>
      <c r="C6" s="20">
        <v>-15</v>
      </c>
      <c r="D6" s="20">
        <v>15</v>
      </c>
      <c r="E6" s="20"/>
      <c r="F6" s="20"/>
      <c r="G6" s="21">
        <v>0</v>
      </c>
      <c r="H6" s="20" t="e">
        <v>#N/A</v>
      </c>
      <c r="I6" s="20"/>
      <c r="J6" s="20"/>
      <c r="K6" s="20">
        <f t="shared" ref="K6:K37" si="2">E6-J6</f>
        <v>0</v>
      </c>
      <c r="L6" s="20"/>
      <c r="M6" s="20"/>
      <c r="N6" s="20"/>
      <c r="O6" s="20">
        <f>E6/5</f>
        <v>0</v>
      </c>
      <c r="P6" s="22"/>
      <c r="Q6" s="22"/>
      <c r="R6" s="22"/>
      <c r="S6" s="20"/>
      <c r="T6" s="20" t="e">
        <f>(F6+Q6)/O6</f>
        <v>#DIV/0!</v>
      </c>
      <c r="U6" s="20" t="e">
        <f>F6/O6</f>
        <v>#DIV/0!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0.6</v>
      </c>
      <c r="AB6" s="20">
        <v>0</v>
      </c>
      <c r="AC6" s="20" t="s">
        <v>41</v>
      </c>
      <c r="AD6" s="20"/>
      <c r="AE6" s="21"/>
      <c r="AF6" s="23"/>
      <c r="AG6" s="20"/>
      <c r="AH6" s="20"/>
      <c r="AI6" s="20"/>
      <c r="AJ6" s="23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20" t="s">
        <v>42</v>
      </c>
      <c r="B7" s="20" t="s">
        <v>40</v>
      </c>
      <c r="C7" s="20">
        <v>-1</v>
      </c>
      <c r="D7" s="20">
        <v>3</v>
      </c>
      <c r="E7" s="20">
        <v>2</v>
      </c>
      <c r="F7" s="20"/>
      <c r="G7" s="21">
        <v>0</v>
      </c>
      <c r="H7" s="20" t="e">
        <v>#N/A</v>
      </c>
      <c r="I7" s="20"/>
      <c r="J7" s="20">
        <v>2</v>
      </c>
      <c r="K7" s="20">
        <f t="shared" si="2"/>
        <v>0</v>
      </c>
      <c r="L7" s="20"/>
      <c r="M7" s="20"/>
      <c r="N7" s="20"/>
      <c r="O7" s="20">
        <f t="shared" ref="O7:O58" si="3">E7/5</f>
        <v>0.4</v>
      </c>
      <c r="P7" s="22"/>
      <c r="Q7" s="22"/>
      <c r="R7" s="22"/>
      <c r="S7" s="20"/>
      <c r="T7" s="20">
        <f t="shared" ref="T7:T58" si="4">(F7+Q7)/O7</f>
        <v>0</v>
      </c>
      <c r="U7" s="20">
        <f t="shared" ref="U7:U58" si="5">F7/O7</f>
        <v>0</v>
      </c>
      <c r="V7" s="20">
        <f>VLOOKUP(A7,[1]TDSheet!$A:$L,6,0)/5</f>
        <v>0.4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 t="s">
        <v>41</v>
      </c>
      <c r="AD7" s="20"/>
      <c r="AE7" s="21"/>
      <c r="AF7" s="23"/>
      <c r="AG7" s="20"/>
      <c r="AH7" s="20"/>
      <c r="AI7" s="20"/>
      <c r="AJ7" s="23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5" t="s">
        <v>43</v>
      </c>
      <c r="B8" s="5" t="s">
        <v>40</v>
      </c>
      <c r="C8" s="5">
        <v>731</v>
      </c>
      <c r="D8" s="5">
        <v>2</v>
      </c>
      <c r="E8" s="5">
        <v>145</v>
      </c>
      <c r="F8" s="5">
        <v>555</v>
      </c>
      <c r="G8" s="8">
        <v>0.3</v>
      </c>
      <c r="H8" s="5">
        <v>180</v>
      </c>
      <c r="I8" s="5"/>
      <c r="J8" s="5">
        <v>145</v>
      </c>
      <c r="K8" s="5">
        <f t="shared" si="2"/>
        <v>0</v>
      </c>
      <c r="L8" s="5"/>
      <c r="M8" s="5"/>
      <c r="N8" s="5"/>
      <c r="O8" s="5">
        <f t="shared" si="3"/>
        <v>29</v>
      </c>
      <c r="P8" s="4">
        <f>25*O8-F8</f>
        <v>170</v>
      </c>
      <c r="Q8" s="4">
        <f t="shared" ref="Q8:Q27" si="6">AE8*AF8</f>
        <v>168</v>
      </c>
      <c r="R8" s="4"/>
      <c r="S8" s="5"/>
      <c r="T8" s="5">
        <f t="shared" si="4"/>
        <v>24.931034482758619</v>
      </c>
      <c r="U8" s="5">
        <f t="shared" si="5"/>
        <v>19.137931034482758</v>
      </c>
      <c r="V8" s="5">
        <f>VLOOKUP(A8,[1]TDSheet!$A:$L,6,0)/5</f>
        <v>8.8000000000000007</v>
      </c>
      <c r="W8" s="5">
        <f>VLOOKUP(A8,[2]TDSheet!$A:$L,6,0)/5</f>
        <v>5.8</v>
      </c>
      <c r="X8" s="5">
        <v>4.4000000000000004</v>
      </c>
      <c r="Y8" s="5">
        <v>5.2</v>
      </c>
      <c r="Z8" s="5">
        <v>6.8</v>
      </c>
      <c r="AA8" s="5">
        <v>13.8</v>
      </c>
      <c r="AB8" s="5">
        <v>7.6</v>
      </c>
      <c r="AC8" s="5"/>
      <c r="AD8" s="5">
        <f t="shared" ref="AD8:AD27" si="7">G8*P8</f>
        <v>51</v>
      </c>
      <c r="AE8" s="8">
        <v>12</v>
      </c>
      <c r="AF8" s="11">
        <f t="shared" ref="AF8:AF27" si="8">MROUND(P8, AE8*AH8)/AE8</f>
        <v>14</v>
      </c>
      <c r="AG8" s="5">
        <f t="shared" ref="AG8:AG27" si="9">AF8*AE8*G8</f>
        <v>50.4</v>
      </c>
      <c r="AH8" s="5">
        <v>14</v>
      </c>
      <c r="AI8" s="5">
        <v>70</v>
      </c>
      <c r="AJ8" s="11">
        <f t="shared" ref="AJ8:AJ27" si="10">AF8/AI8</f>
        <v>0.2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44</v>
      </c>
      <c r="B9" s="5" t="s">
        <v>40</v>
      </c>
      <c r="C9" s="5">
        <v>370</v>
      </c>
      <c r="D9" s="5">
        <v>2</v>
      </c>
      <c r="E9" s="5">
        <v>208</v>
      </c>
      <c r="F9" s="5">
        <v>124</v>
      </c>
      <c r="G9" s="8">
        <v>0.3</v>
      </c>
      <c r="H9" s="5">
        <v>180</v>
      </c>
      <c r="I9" s="5"/>
      <c r="J9" s="5">
        <v>208</v>
      </c>
      <c r="K9" s="5">
        <f t="shared" si="2"/>
        <v>0</v>
      </c>
      <c r="L9" s="5"/>
      <c r="M9" s="5"/>
      <c r="N9" s="5"/>
      <c r="O9" s="5">
        <f t="shared" si="3"/>
        <v>41.6</v>
      </c>
      <c r="P9" s="4">
        <f t="shared" ref="P9:P27" si="11">20*O9-F9</f>
        <v>708</v>
      </c>
      <c r="Q9" s="4">
        <f t="shared" si="6"/>
        <v>672</v>
      </c>
      <c r="R9" s="4"/>
      <c r="S9" s="5"/>
      <c r="T9" s="5">
        <f t="shared" si="4"/>
        <v>19.134615384615383</v>
      </c>
      <c r="U9" s="5">
        <f t="shared" si="5"/>
        <v>2.9807692307692308</v>
      </c>
      <c r="V9" s="5">
        <f>VLOOKUP(A9,[1]TDSheet!$A:$L,6,0)/5</f>
        <v>10.4</v>
      </c>
      <c r="W9" s="5">
        <f>VLOOKUP(A9,[2]TDSheet!$A:$L,6,0)/5</f>
        <v>17.8</v>
      </c>
      <c r="X9" s="5">
        <v>7.4</v>
      </c>
      <c r="Y9" s="5">
        <v>23</v>
      </c>
      <c r="Z9" s="5">
        <v>7.4</v>
      </c>
      <c r="AA9" s="5">
        <v>19.600000000000001</v>
      </c>
      <c r="AB9" s="5">
        <v>13.6</v>
      </c>
      <c r="AC9" s="5"/>
      <c r="AD9" s="5">
        <f t="shared" si="7"/>
        <v>212.4</v>
      </c>
      <c r="AE9" s="8">
        <v>12</v>
      </c>
      <c r="AF9" s="11">
        <f t="shared" si="8"/>
        <v>56</v>
      </c>
      <c r="AG9" s="5">
        <f t="shared" si="9"/>
        <v>201.6</v>
      </c>
      <c r="AH9" s="5">
        <v>14</v>
      </c>
      <c r="AI9" s="5">
        <v>70</v>
      </c>
      <c r="AJ9" s="11">
        <f t="shared" si="10"/>
        <v>0.8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A10" s="5" t="s">
        <v>46</v>
      </c>
      <c r="B10" s="5" t="s">
        <v>40</v>
      </c>
      <c r="C10" s="5">
        <v>200</v>
      </c>
      <c r="D10" s="5">
        <v>5</v>
      </c>
      <c r="E10" s="5">
        <v>188</v>
      </c>
      <c r="F10" s="5">
        <v>4</v>
      </c>
      <c r="G10" s="8">
        <v>0.3</v>
      </c>
      <c r="H10" s="5">
        <v>180</v>
      </c>
      <c r="I10" s="5"/>
      <c r="J10" s="5">
        <v>222</v>
      </c>
      <c r="K10" s="5">
        <f t="shared" si="2"/>
        <v>-34</v>
      </c>
      <c r="L10" s="5"/>
      <c r="M10" s="5"/>
      <c r="N10" s="5"/>
      <c r="O10" s="5">
        <f t="shared" si="3"/>
        <v>37.6</v>
      </c>
      <c r="P10" s="4">
        <f t="shared" si="11"/>
        <v>748</v>
      </c>
      <c r="Q10" s="4">
        <f t="shared" si="6"/>
        <v>672</v>
      </c>
      <c r="R10" s="4"/>
      <c r="S10" s="5"/>
      <c r="T10" s="5">
        <f t="shared" si="4"/>
        <v>17.978723404255319</v>
      </c>
      <c r="U10" s="5">
        <f t="shared" si="5"/>
        <v>0.10638297872340426</v>
      </c>
      <c r="V10" s="5">
        <f>VLOOKUP(A10,[1]TDSheet!$A:$L,6,0)/5</f>
        <v>13.6</v>
      </c>
      <c r="W10" s="5">
        <f>VLOOKUP(A10,[2]TDSheet!$A:$L,6,0)/5</f>
        <v>15</v>
      </c>
      <c r="X10" s="5">
        <v>12.4</v>
      </c>
      <c r="Y10" s="5">
        <v>20.6</v>
      </c>
      <c r="Z10" s="5">
        <v>14</v>
      </c>
      <c r="AA10" s="5">
        <v>30</v>
      </c>
      <c r="AB10" s="5">
        <v>9.4</v>
      </c>
      <c r="AC10" s="5"/>
      <c r="AD10" s="5">
        <f t="shared" si="7"/>
        <v>224.4</v>
      </c>
      <c r="AE10" s="8">
        <v>12</v>
      </c>
      <c r="AF10" s="11">
        <f t="shared" si="8"/>
        <v>56</v>
      </c>
      <c r="AG10" s="5">
        <f t="shared" si="9"/>
        <v>201.6</v>
      </c>
      <c r="AH10" s="5">
        <v>14</v>
      </c>
      <c r="AI10" s="5">
        <v>70</v>
      </c>
      <c r="AJ10" s="11">
        <f t="shared" si="10"/>
        <v>0.8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A11" s="5" t="s">
        <v>47</v>
      </c>
      <c r="B11" s="5" t="s">
        <v>40</v>
      </c>
      <c r="C11" s="5">
        <v>146</v>
      </c>
      <c r="D11" s="5">
        <v>2</v>
      </c>
      <c r="E11" s="5">
        <v>56</v>
      </c>
      <c r="F11" s="5">
        <v>89</v>
      </c>
      <c r="G11" s="8">
        <v>0.3</v>
      </c>
      <c r="H11" s="5">
        <v>180</v>
      </c>
      <c r="I11" s="5"/>
      <c r="J11" s="5">
        <v>61</v>
      </c>
      <c r="K11" s="5">
        <f t="shared" si="2"/>
        <v>-5</v>
      </c>
      <c r="L11" s="5"/>
      <c r="M11" s="5"/>
      <c r="N11" s="5"/>
      <c r="O11" s="5">
        <f t="shared" si="3"/>
        <v>11.2</v>
      </c>
      <c r="P11" s="4">
        <f>25*O11-F11</f>
        <v>191</v>
      </c>
      <c r="Q11" s="4">
        <f t="shared" si="6"/>
        <v>168</v>
      </c>
      <c r="R11" s="4"/>
      <c r="S11" s="5"/>
      <c r="T11" s="5">
        <f t="shared" si="4"/>
        <v>22.946428571428573</v>
      </c>
      <c r="U11" s="5">
        <f t="shared" si="5"/>
        <v>7.9464285714285721</v>
      </c>
      <c r="V11" s="5">
        <f>VLOOKUP(A11,[1]TDSheet!$A:$L,6,0)/5</f>
        <v>5.6</v>
      </c>
      <c r="W11" s="5">
        <f>VLOOKUP(A11,[2]TDSheet!$A:$L,6,0)/5</f>
        <v>6.6</v>
      </c>
      <c r="X11" s="5">
        <v>7.8</v>
      </c>
      <c r="Y11" s="5">
        <v>4.5999999999999996</v>
      </c>
      <c r="Z11" s="5">
        <v>5</v>
      </c>
      <c r="AA11" s="5">
        <v>0</v>
      </c>
      <c r="AB11" s="5">
        <v>0</v>
      </c>
      <c r="AC11" s="5"/>
      <c r="AD11" s="5">
        <f t="shared" si="7"/>
        <v>57.3</v>
      </c>
      <c r="AE11" s="8">
        <v>12</v>
      </c>
      <c r="AF11" s="11">
        <f t="shared" si="8"/>
        <v>14</v>
      </c>
      <c r="AG11" s="5">
        <f t="shared" si="9"/>
        <v>50.4</v>
      </c>
      <c r="AH11" s="5">
        <v>14</v>
      </c>
      <c r="AI11" s="5">
        <v>70</v>
      </c>
      <c r="AJ11" s="11">
        <f t="shared" si="10"/>
        <v>0.2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A12" s="5" t="s">
        <v>48</v>
      </c>
      <c r="B12" s="5" t="s">
        <v>40</v>
      </c>
      <c r="C12" s="5">
        <v>139</v>
      </c>
      <c r="D12" s="5"/>
      <c r="E12" s="5">
        <v>113</v>
      </c>
      <c r="F12" s="5"/>
      <c r="G12" s="8">
        <v>0.3</v>
      </c>
      <c r="H12" s="5">
        <v>180</v>
      </c>
      <c r="I12" s="5"/>
      <c r="J12" s="5">
        <v>175</v>
      </c>
      <c r="K12" s="5">
        <f t="shared" si="2"/>
        <v>-62</v>
      </c>
      <c r="L12" s="5"/>
      <c r="M12" s="5"/>
      <c r="N12" s="5"/>
      <c r="O12" s="5">
        <f t="shared" si="3"/>
        <v>22.6</v>
      </c>
      <c r="P12" s="4">
        <f t="shared" si="11"/>
        <v>452</v>
      </c>
      <c r="Q12" s="4">
        <f t="shared" si="6"/>
        <v>504</v>
      </c>
      <c r="R12" s="4"/>
      <c r="S12" s="5"/>
      <c r="T12" s="5">
        <f t="shared" si="4"/>
        <v>22.30088495575221</v>
      </c>
      <c r="U12" s="5">
        <f t="shared" si="5"/>
        <v>0</v>
      </c>
      <c r="V12" s="5">
        <f>VLOOKUP(A12,[1]TDSheet!$A:$L,6,0)/5</f>
        <v>16.399999999999999</v>
      </c>
      <c r="W12" s="5">
        <f>VLOOKUP(A12,[2]TDSheet!$A:$L,6,0)/5</f>
        <v>21.6</v>
      </c>
      <c r="X12" s="5">
        <v>20</v>
      </c>
      <c r="Y12" s="5">
        <v>15</v>
      </c>
      <c r="Z12" s="5">
        <v>13</v>
      </c>
      <c r="AA12" s="5">
        <v>10.8</v>
      </c>
      <c r="AB12" s="5">
        <v>25</v>
      </c>
      <c r="AC12" s="5"/>
      <c r="AD12" s="5">
        <f t="shared" si="7"/>
        <v>135.6</v>
      </c>
      <c r="AE12" s="8">
        <v>12</v>
      </c>
      <c r="AF12" s="11">
        <f t="shared" si="8"/>
        <v>42</v>
      </c>
      <c r="AG12" s="5">
        <f t="shared" si="9"/>
        <v>151.19999999999999</v>
      </c>
      <c r="AH12" s="5">
        <v>14</v>
      </c>
      <c r="AI12" s="5">
        <v>70</v>
      </c>
      <c r="AJ12" s="11">
        <f t="shared" si="10"/>
        <v>0.6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A13" s="5" t="s">
        <v>49</v>
      </c>
      <c r="B13" s="5" t="s">
        <v>40</v>
      </c>
      <c r="C13" s="5">
        <v>1778</v>
      </c>
      <c r="D13" s="5"/>
      <c r="E13" s="5">
        <v>112</v>
      </c>
      <c r="F13" s="5">
        <v>1666</v>
      </c>
      <c r="G13" s="8">
        <v>0.09</v>
      </c>
      <c r="H13" s="5">
        <v>180</v>
      </c>
      <c r="I13" s="5"/>
      <c r="J13" s="5">
        <v>112</v>
      </c>
      <c r="K13" s="5">
        <f t="shared" si="2"/>
        <v>0</v>
      </c>
      <c r="L13" s="5"/>
      <c r="M13" s="5"/>
      <c r="N13" s="5"/>
      <c r="O13" s="5">
        <f t="shared" si="3"/>
        <v>22.4</v>
      </c>
      <c r="P13" s="4"/>
      <c r="Q13" s="4">
        <f t="shared" si="6"/>
        <v>0</v>
      </c>
      <c r="R13" s="4"/>
      <c r="S13" s="5"/>
      <c r="T13" s="5">
        <f t="shared" si="4"/>
        <v>74.375</v>
      </c>
      <c r="U13" s="5">
        <f t="shared" si="5"/>
        <v>74.375</v>
      </c>
      <c r="V13" s="5">
        <f>VLOOKUP(A13,[1]TDSheet!$A:$L,6,0)/5</f>
        <v>3.6</v>
      </c>
      <c r="W13" s="5">
        <f>VLOOKUP(A13,[2]TDSheet!$A:$L,6,0)/5</f>
        <v>31.8</v>
      </c>
      <c r="X13" s="5">
        <v>0.6</v>
      </c>
      <c r="Y13" s="5">
        <v>24.2</v>
      </c>
      <c r="Z13" s="5">
        <v>50.6</v>
      </c>
      <c r="AA13" s="5">
        <v>25</v>
      </c>
      <c r="AB13" s="5">
        <v>32</v>
      </c>
      <c r="AC13" s="29" t="s">
        <v>100</v>
      </c>
      <c r="AD13" s="5">
        <f t="shared" si="7"/>
        <v>0</v>
      </c>
      <c r="AE13" s="8">
        <v>24</v>
      </c>
      <c r="AF13" s="11">
        <f t="shared" si="8"/>
        <v>0</v>
      </c>
      <c r="AG13" s="5">
        <f t="shared" si="9"/>
        <v>0</v>
      </c>
      <c r="AH13" s="5">
        <v>14</v>
      </c>
      <c r="AI13" s="5">
        <v>126</v>
      </c>
      <c r="AJ13" s="11">
        <f t="shared" si="10"/>
        <v>0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A14" s="5" t="s">
        <v>50</v>
      </c>
      <c r="B14" s="5" t="s">
        <v>40</v>
      </c>
      <c r="C14" s="5">
        <v>103</v>
      </c>
      <c r="D14" s="5">
        <v>2</v>
      </c>
      <c r="E14" s="5">
        <v>27</v>
      </c>
      <c r="F14" s="5">
        <v>76</v>
      </c>
      <c r="G14" s="8">
        <v>0.36</v>
      </c>
      <c r="H14" s="5">
        <v>180</v>
      </c>
      <c r="I14" s="5"/>
      <c r="J14" s="5">
        <v>54</v>
      </c>
      <c r="K14" s="5">
        <f t="shared" si="2"/>
        <v>-27</v>
      </c>
      <c r="L14" s="5"/>
      <c r="M14" s="5"/>
      <c r="N14" s="5"/>
      <c r="O14" s="5">
        <f t="shared" si="3"/>
        <v>5.4</v>
      </c>
      <c r="P14" s="4">
        <f>30*O14-F14</f>
        <v>86</v>
      </c>
      <c r="Q14" s="4">
        <f t="shared" si="6"/>
        <v>140</v>
      </c>
      <c r="R14" s="4"/>
      <c r="S14" s="5"/>
      <c r="T14" s="5">
        <f t="shared" si="4"/>
        <v>40</v>
      </c>
      <c r="U14" s="5">
        <f t="shared" si="5"/>
        <v>14.074074074074073</v>
      </c>
      <c r="V14" s="5">
        <f>VLOOKUP(A14,[1]TDSheet!$A:$L,6,0)/5</f>
        <v>6.8</v>
      </c>
      <c r="W14" s="5">
        <f>VLOOKUP(A14,[2]TDSheet!$A:$L,6,0)/5</f>
        <v>7</v>
      </c>
      <c r="X14" s="5">
        <v>8.4</v>
      </c>
      <c r="Y14" s="5">
        <v>3.2</v>
      </c>
      <c r="Z14" s="5">
        <v>5.8</v>
      </c>
      <c r="AA14" s="5">
        <v>10</v>
      </c>
      <c r="AB14" s="5">
        <v>6.6</v>
      </c>
      <c r="AC14" s="5"/>
      <c r="AD14" s="5">
        <f t="shared" si="7"/>
        <v>30.959999999999997</v>
      </c>
      <c r="AE14" s="8">
        <v>10</v>
      </c>
      <c r="AF14" s="11">
        <f t="shared" si="8"/>
        <v>14</v>
      </c>
      <c r="AG14" s="5">
        <f t="shared" si="9"/>
        <v>50.4</v>
      </c>
      <c r="AH14" s="5">
        <v>14</v>
      </c>
      <c r="AI14" s="5">
        <v>70</v>
      </c>
      <c r="AJ14" s="11">
        <f t="shared" si="10"/>
        <v>0.2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A15" s="7" t="s">
        <v>51</v>
      </c>
      <c r="B15" s="5" t="s">
        <v>52</v>
      </c>
      <c r="C15" s="5">
        <v>68.5</v>
      </c>
      <c r="D15" s="5"/>
      <c r="E15" s="5">
        <v>5.5</v>
      </c>
      <c r="F15" s="5">
        <v>63</v>
      </c>
      <c r="G15" s="8">
        <v>1</v>
      </c>
      <c r="H15" s="5">
        <v>180</v>
      </c>
      <c r="I15" s="5"/>
      <c r="J15" s="5">
        <v>5.5</v>
      </c>
      <c r="K15" s="5">
        <f t="shared" si="2"/>
        <v>0</v>
      </c>
      <c r="L15" s="5"/>
      <c r="M15" s="5"/>
      <c r="N15" s="5"/>
      <c r="O15" s="5">
        <f t="shared" si="3"/>
        <v>1.1000000000000001</v>
      </c>
      <c r="P15" s="4"/>
      <c r="Q15" s="4">
        <f t="shared" si="6"/>
        <v>0</v>
      </c>
      <c r="R15" s="4"/>
      <c r="S15" s="5"/>
      <c r="T15" s="5">
        <f t="shared" si="4"/>
        <v>57.272727272727266</v>
      </c>
      <c r="U15" s="5">
        <f t="shared" si="5"/>
        <v>57.272727272727266</v>
      </c>
      <c r="V15" s="5">
        <v>0</v>
      </c>
      <c r="W15" s="5">
        <f>VLOOKUP(A15,[2]TDSheet!$A:$L,6,0)/5</f>
        <v>1.1000000000000001</v>
      </c>
      <c r="X15" s="5">
        <v>2.1</v>
      </c>
      <c r="Y15" s="5">
        <v>0</v>
      </c>
      <c r="Z15" s="5">
        <v>1.1000000000000001</v>
      </c>
      <c r="AA15" s="5">
        <v>1.1000000000000001</v>
      </c>
      <c r="AB15" s="5">
        <v>1.1000000000000001</v>
      </c>
      <c r="AC15" s="24" t="s">
        <v>53</v>
      </c>
      <c r="AD15" s="5">
        <f t="shared" si="7"/>
        <v>0</v>
      </c>
      <c r="AE15" s="8">
        <v>5.5</v>
      </c>
      <c r="AF15" s="11">
        <f t="shared" si="8"/>
        <v>0</v>
      </c>
      <c r="AG15" s="5">
        <f t="shared" si="9"/>
        <v>0</v>
      </c>
      <c r="AH15" s="5">
        <v>12</v>
      </c>
      <c r="AI15" s="7"/>
      <c r="AJ15" s="1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A16" s="5" t="s">
        <v>54</v>
      </c>
      <c r="B16" s="5" t="s">
        <v>40</v>
      </c>
      <c r="C16" s="5">
        <v>153</v>
      </c>
      <c r="D16" s="5"/>
      <c r="E16" s="5">
        <v>144</v>
      </c>
      <c r="F16" s="5">
        <v>-2</v>
      </c>
      <c r="G16" s="8">
        <v>0.25</v>
      </c>
      <c r="H16" s="5">
        <v>180</v>
      </c>
      <c r="I16" s="5"/>
      <c r="J16" s="5">
        <v>156</v>
      </c>
      <c r="K16" s="5">
        <f t="shared" si="2"/>
        <v>-12</v>
      </c>
      <c r="L16" s="5"/>
      <c r="M16" s="5"/>
      <c r="N16" s="5"/>
      <c r="O16" s="5">
        <f t="shared" si="3"/>
        <v>28.8</v>
      </c>
      <c r="P16" s="4">
        <f t="shared" si="11"/>
        <v>578</v>
      </c>
      <c r="Q16" s="4">
        <f t="shared" si="6"/>
        <v>504</v>
      </c>
      <c r="R16" s="4"/>
      <c r="S16" s="5"/>
      <c r="T16" s="5">
        <f t="shared" si="4"/>
        <v>17.430555555555554</v>
      </c>
      <c r="U16" s="5">
        <f t="shared" si="5"/>
        <v>-6.9444444444444448E-2</v>
      </c>
      <c r="V16" s="5">
        <f>VLOOKUP(A16,[1]TDSheet!$A:$L,6,0)/5</f>
        <v>13.8</v>
      </c>
      <c r="W16" s="5">
        <f>VLOOKUP(A16,[2]TDSheet!$A:$L,6,0)/5</f>
        <v>10.199999999999999</v>
      </c>
      <c r="X16" s="5">
        <v>11.2</v>
      </c>
      <c r="Y16" s="5">
        <v>9.1999999999999993</v>
      </c>
      <c r="Z16" s="5">
        <v>11.4</v>
      </c>
      <c r="AA16" s="5">
        <v>10.8</v>
      </c>
      <c r="AB16" s="5">
        <v>19.2</v>
      </c>
      <c r="AC16" s="5"/>
      <c r="AD16" s="5">
        <f t="shared" si="7"/>
        <v>144.5</v>
      </c>
      <c r="AE16" s="8">
        <v>12</v>
      </c>
      <c r="AF16" s="11">
        <f t="shared" si="8"/>
        <v>42</v>
      </c>
      <c r="AG16" s="5">
        <f t="shared" si="9"/>
        <v>126</v>
      </c>
      <c r="AH16" s="5">
        <v>14</v>
      </c>
      <c r="AI16" s="5">
        <v>70</v>
      </c>
      <c r="AJ16" s="11">
        <f t="shared" si="10"/>
        <v>0.6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5">
      <c r="A17" s="5" t="s">
        <v>55</v>
      </c>
      <c r="B17" s="5" t="s">
        <v>40</v>
      </c>
      <c r="C17" s="5">
        <v>474</v>
      </c>
      <c r="D17" s="5">
        <v>5</v>
      </c>
      <c r="E17" s="5">
        <v>177</v>
      </c>
      <c r="F17" s="5">
        <v>256</v>
      </c>
      <c r="G17" s="8">
        <v>0.25</v>
      </c>
      <c r="H17" s="5">
        <v>180</v>
      </c>
      <c r="I17" s="5"/>
      <c r="J17" s="5">
        <v>180</v>
      </c>
      <c r="K17" s="5">
        <f t="shared" si="2"/>
        <v>-3</v>
      </c>
      <c r="L17" s="5"/>
      <c r="M17" s="5"/>
      <c r="N17" s="5"/>
      <c r="O17" s="5">
        <f t="shared" si="3"/>
        <v>35.4</v>
      </c>
      <c r="P17" s="4">
        <f>25*O17-F17</f>
        <v>629</v>
      </c>
      <c r="Q17" s="4">
        <f t="shared" si="6"/>
        <v>672</v>
      </c>
      <c r="R17" s="4"/>
      <c r="S17" s="5"/>
      <c r="T17" s="5">
        <f t="shared" si="4"/>
        <v>26.214689265536723</v>
      </c>
      <c r="U17" s="5">
        <f t="shared" si="5"/>
        <v>7.231638418079096</v>
      </c>
      <c r="V17" s="5">
        <f>VLOOKUP(A17,[1]TDSheet!$A:$L,6,0)/5</f>
        <v>8.8000000000000007</v>
      </c>
      <c r="W17" s="5">
        <f>VLOOKUP(A17,[2]TDSheet!$A:$L,6,0)/5</f>
        <v>8.8000000000000007</v>
      </c>
      <c r="X17" s="5">
        <v>6.6</v>
      </c>
      <c r="Y17" s="5">
        <v>7.2</v>
      </c>
      <c r="Z17" s="5">
        <v>7.6</v>
      </c>
      <c r="AA17" s="5">
        <v>11.2</v>
      </c>
      <c r="AB17" s="5">
        <v>10.4</v>
      </c>
      <c r="AC17" s="5"/>
      <c r="AD17" s="5">
        <f t="shared" si="7"/>
        <v>157.25</v>
      </c>
      <c r="AE17" s="8">
        <v>12</v>
      </c>
      <c r="AF17" s="11">
        <f t="shared" si="8"/>
        <v>56</v>
      </c>
      <c r="AG17" s="5">
        <f t="shared" si="9"/>
        <v>168</v>
      </c>
      <c r="AH17" s="5">
        <v>14</v>
      </c>
      <c r="AI17" s="5">
        <v>70</v>
      </c>
      <c r="AJ17" s="11">
        <f t="shared" si="10"/>
        <v>0.8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5">
      <c r="A18" s="5" t="s">
        <v>56</v>
      </c>
      <c r="B18" s="5" t="s">
        <v>52</v>
      </c>
      <c r="C18" s="5">
        <v>21</v>
      </c>
      <c r="D18" s="5"/>
      <c r="E18" s="5">
        <v>7.4</v>
      </c>
      <c r="F18" s="5">
        <v>13.6</v>
      </c>
      <c r="G18" s="8">
        <v>1</v>
      </c>
      <c r="H18" s="5">
        <v>180</v>
      </c>
      <c r="I18" s="5"/>
      <c r="J18" s="5">
        <v>7.4</v>
      </c>
      <c r="K18" s="5">
        <f t="shared" si="2"/>
        <v>0</v>
      </c>
      <c r="L18" s="5"/>
      <c r="M18" s="5"/>
      <c r="N18" s="5"/>
      <c r="O18" s="5">
        <f t="shared" si="3"/>
        <v>1.48</v>
      </c>
      <c r="P18" s="4">
        <f>30*O18-F18</f>
        <v>30.799999999999997</v>
      </c>
      <c r="Q18" s="4">
        <f t="shared" si="6"/>
        <v>51.800000000000004</v>
      </c>
      <c r="R18" s="4"/>
      <c r="S18" s="5"/>
      <c r="T18" s="5">
        <f t="shared" si="4"/>
        <v>44.189189189189193</v>
      </c>
      <c r="U18" s="5">
        <f t="shared" si="5"/>
        <v>9.1891891891891895</v>
      </c>
      <c r="V18" s="5">
        <v>0</v>
      </c>
      <c r="W18" s="5">
        <v>0</v>
      </c>
      <c r="X18" s="5">
        <v>1.48</v>
      </c>
      <c r="Y18" s="5">
        <v>0</v>
      </c>
      <c r="Z18" s="5">
        <v>1.48</v>
      </c>
      <c r="AA18" s="5">
        <v>1.48</v>
      </c>
      <c r="AB18" s="5">
        <v>0.74</v>
      </c>
      <c r="AC18" s="5"/>
      <c r="AD18" s="5">
        <f t="shared" si="7"/>
        <v>30.799999999999997</v>
      </c>
      <c r="AE18" s="8">
        <v>3.7</v>
      </c>
      <c r="AF18" s="11">
        <f t="shared" si="8"/>
        <v>14</v>
      </c>
      <c r="AG18" s="5">
        <f t="shared" si="9"/>
        <v>51.800000000000004</v>
      </c>
      <c r="AH18" s="5">
        <v>14</v>
      </c>
      <c r="AI18" s="5">
        <v>126</v>
      </c>
      <c r="AJ18" s="11">
        <f t="shared" si="10"/>
        <v>0.1111111111111111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5">
      <c r="A19" s="5" t="s">
        <v>57</v>
      </c>
      <c r="B19" s="5" t="s">
        <v>40</v>
      </c>
      <c r="C19" s="5">
        <v>529</v>
      </c>
      <c r="D19" s="5">
        <v>8</v>
      </c>
      <c r="E19" s="5">
        <v>172</v>
      </c>
      <c r="F19" s="5">
        <v>313</v>
      </c>
      <c r="G19" s="8">
        <v>0.25</v>
      </c>
      <c r="H19" s="5">
        <v>180</v>
      </c>
      <c r="I19" s="5"/>
      <c r="J19" s="5">
        <v>178</v>
      </c>
      <c r="K19" s="5">
        <f t="shared" si="2"/>
        <v>-6</v>
      </c>
      <c r="L19" s="5"/>
      <c r="M19" s="5"/>
      <c r="N19" s="5"/>
      <c r="O19" s="5">
        <f t="shared" si="3"/>
        <v>34.4</v>
      </c>
      <c r="P19" s="4">
        <f>25*O19-F19</f>
        <v>547</v>
      </c>
      <c r="Q19" s="4">
        <f t="shared" si="6"/>
        <v>588</v>
      </c>
      <c r="R19" s="4"/>
      <c r="S19" s="5"/>
      <c r="T19" s="5">
        <f t="shared" si="4"/>
        <v>26.191860465116282</v>
      </c>
      <c r="U19" s="5">
        <f t="shared" si="5"/>
        <v>9.0988372093023262</v>
      </c>
      <c r="V19" s="5">
        <f>VLOOKUP(A19,[1]TDSheet!$A:$L,6,0)/5</f>
        <v>5.2</v>
      </c>
      <c r="W19" s="5">
        <f>VLOOKUP(A19,[2]TDSheet!$A:$L,6,0)/5</f>
        <v>11.4</v>
      </c>
      <c r="X19" s="5">
        <v>6.6</v>
      </c>
      <c r="Y19" s="5">
        <v>5.4</v>
      </c>
      <c r="Z19" s="5">
        <v>6.6</v>
      </c>
      <c r="AA19" s="5">
        <v>15.8</v>
      </c>
      <c r="AB19" s="5">
        <v>14.8</v>
      </c>
      <c r="AC19" s="5"/>
      <c r="AD19" s="5">
        <f t="shared" si="7"/>
        <v>136.75</v>
      </c>
      <c r="AE19" s="8">
        <v>6</v>
      </c>
      <c r="AF19" s="11">
        <f t="shared" si="8"/>
        <v>98</v>
      </c>
      <c r="AG19" s="5">
        <f t="shared" si="9"/>
        <v>147</v>
      </c>
      <c r="AH19" s="5">
        <v>14</v>
      </c>
      <c r="AI19" s="5">
        <v>140</v>
      </c>
      <c r="AJ19" s="11">
        <f t="shared" si="10"/>
        <v>0.7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5">
      <c r="A20" s="5" t="s">
        <v>58</v>
      </c>
      <c r="B20" s="5" t="s">
        <v>40</v>
      </c>
      <c r="C20" s="5">
        <v>142</v>
      </c>
      <c r="D20" s="5">
        <v>27</v>
      </c>
      <c r="E20" s="5">
        <v>152</v>
      </c>
      <c r="F20" s="5">
        <v>-33</v>
      </c>
      <c r="G20" s="8">
        <v>0.25</v>
      </c>
      <c r="H20" s="5">
        <v>180</v>
      </c>
      <c r="I20" s="5"/>
      <c r="J20" s="5">
        <v>160</v>
      </c>
      <c r="K20" s="5">
        <f t="shared" si="2"/>
        <v>-8</v>
      </c>
      <c r="L20" s="5"/>
      <c r="M20" s="5"/>
      <c r="N20" s="5"/>
      <c r="O20" s="5">
        <f t="shared" si="3"/>
        <v>30.4</v>
      </c>
      <c r="P20" s="4">
        <f t="shared" si="11"/>
        <v>641</v>
      </c>
      <c r="Q20" s="4">
        <f t="shared" si="6"/>
        <v>672</v>
      </c>
      <c r="R20" s="4"/>
      <c r="S20" s="5"/>
      <c r="T20" s="5">
        <f t="shared" si="4"/>
        <v>21.019736842105264</v>
      </c>
      <c r="U20" s="5">
        <f t="shared" si="5"/>
        <v>-1.0855263157894737</v>
      </c>
      <c r="V20" s="5">
        <f>VLOOKUP(A20,[1]TDSheet!$A:$L,6,0)/5</f>
        <v>5.4</v>
      </c>
      <c r="W20" s="5">
        <f>VLOOKUP(A20,[2]TDSheet!$A:$L,6,0)/5</f>
        <v>7.6</v>
      </c>
      <c r="X20" s="5">
        <v>11.4</v>
      </c>
      <c r="Y20" s="5">
        <v>5.2</v>
      </c>
      <c r="Z20" s="5">
        <v>8.4</v>
      </c>
      <c r="AA20" s="5">
        <v>6.4</v>
      </c>
      <c r="AB20" s="5">
        <v>14.2</v>
      </c>
      <c r="AC20" s="5"/>
      <c r="AD20" s="5">
        <f t="shared" si="7"/>
        <v>160.25</v>
      </c>
      <c r="AE20" s="8">
        <v>6</v>
      </c>
      <c r="AF20" s="11">
        <f t="shared" si="8"/>
        <v>112</v>
      </c>
      <c r="AG20" s="5">
        <f t="shared" si="9"/>
        <v>168</v>
      </c>
      <c r="AH20" s="5">
        <v>14</v>
      </c>
      <c r="AI20" s="5">
        <v>140</v>
      </c>
      <c r="AJ20" s="11">
        <f t="shared" si="10"/>
        <v>0.8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5">
      <c r="A21" s="5" t="s">
        <v>59</v>
      </c>
      <c r="B21" s="5" t="s">
        <v>40</v>
      </c>
      <c r="C21" s="5">
        <v>202</v>
      </c>
      <c r="D21" s="5"/>
      <c r="E21" s="5">
        <v>81</v>
      </c>
      <c r="F21" s="5">
        <v>115</v>
      </c>
      <c r="G21" s="8">
        <v>0.25</v>
      </c>
      <c r="H21" s="5">
        <v>180</v>
      </c>
      <c r="I21" s="5"/>
      <c r="J21" s="5">
        <v>84</v>
      </c>
      <c r="K21" s="5">
        <f t="shared" si="2"/>
        <v>-3</v>
      </c>
      <c r="L21" s="5"/>
      <c r="M21" s="5"/>
      <c r="N21" s="5"/>
      <c r="O21" s="5">
        <f t="shared" si="3"/>
        <v>16.2</v>
      </c>
      <c r="P21" s="4">
        <f>25*O21-F21</f>
        <v>290</v>
      </c>
      <c r="Q21" s="4">
        <f t="shared" si="6"/>
        <v>336</v>
      </c>
      <c r="R21" s="4"/>
      <c r="S21" s="5"/>
      <c r="T21" s="5">
        <f t="shared" si="4"/>
        <v>27.839506172839506</v>
      </c>
      <c r="U21" s="5">
        <f t="shared" si="5"/>
        <v>7.0987654320987659</v>
      </c>
      <c r="V21" s="5">
        <f>VLOOKUP(A21,[1]TDSheet!$A:$L,6,0)/5</f>
        <v>10.8</v>
      </c>
      <c r="W21" s="5">
        <f>VLOOKUP(A21,[2]TDSheet!$A:$L,6,0)/5</f>
        <v>7</v>
      </c>
      <c r="X21" s="5">
        <v>16.399999999999999</v>
      </c>
      <c r="Y21" s="5">
        <v>8.4</v>
      </c>
      <c r="Z21" s="5">
        <v>13.8</v>
      </c>
      <c r="AA21" s="5">
        <v>15.2</v>
      </c>
      <c r="AB21" s="5">
        <v>23.2</v>
      </c>
      <c r="AC21" s="5"/>
      <c r="AD21" s="5">
        <f t="shared" si="7"/>
        <v>72.5</v>
      </c>
      <c r="AE21" s="8">
        <v>12</v>
      </c>
      <c r="AF21" s="11">
        <f t="shared" si="8"/>
        <v>28</v>
      </c>
      <c r="AG21" s="5">
        <f t="shared" si="9"/>
        <v>84</v>
      </c>
      <c r="AH21" s="5">
        <v>14</v>
      </c>
      <c r="AI21" s="5">
        <v>70</v>
      </c>
      <c r="AJ21" s="11">
        <f t="shared" si="10"/>
        <v>0.4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x14ac:dyDescent="0.25">
      <c r="A22" s="5" t="s">
        <v>60</v>
      </c>
      <c r="B22" s="5" t="s">
        <v>40</v>
      </c>
      <c r="C22" s="5">
        <v>298</v>
      </c>
      <c r="D22" s="5">
        <v>2</v>
      </c>
      <c r="E22" s="5">
        <v>43</v>
      </c>
      <c r="F22" s="5">
        <v>255</v>
      </c>
      <c r="G22" s="8">
        <v>0.25</v>
      </c>
      <c r="H22" s="5">
        <v>180</v>
      </c>
      <c r="I22" s="5"/>
      <c r="J22" s="5">
        <v>43</v>
      </c>
      <c r="K22" s="5">
        <f t="shared" si="2"/>
        <v>0</v>
      </c>
      <c r="L22" s="5"/>
      <c r="M22" s="5"/>
      <c r="N22" s="5"/>
      <c r="O22" s="5">
        <f t="shared" si="3"/>
        <v>8.6</v>
      </c>
      <c r="P22" s="4"/>
      <c r="Q22" s="4">
        <f t="shared" si="6"/>
        <v>0</v>
      </c>
      <c r="R22" s="4"/>
      <c r="S22" s="5"/>
      <c r="T22" s="5">
        <f t="shared" si="4"/>
        <v>29.651162790697676</v>
      </c>
      <c r="U22" s="5">
        <f t="shared" si="5"/>
        <v>29.651162790697676</v>
      </c>
      <c r="V22" s="5">
        <f>VLOOKUP(A22,[1]TDSheet!$A:$L,6,0)/5</f>
        <v>6.2</v>
      </c>
      <c r="W22" s="5">
        <f>VLOOKUP(A22,[2]TDSheet!$A:$L,6,0)/5</f>
        <v>4.2</v>
      </c>
      <c r="X22" s="5">
        <v>12.2</v>
      </c>
      <c r="Y22" s="5">
        <v>8.1999999999999993</v>
      </c>
      <c r="Z22" s="5">
        <v>10.199999999999999</v>
      </c>
      <c r="AA22" s="5">
        <v>8.1999999999999993</v>
      </c>
      <c r="AB22" s="5">
        <v>10</v>
      </c>
      <c r="AC22" s="25" t="s">
        <v>45</v>
      </c>
      <c r="AD22" s="5">
        <f t="shared" si="7"/>
        <v>0</v>
      </c>
      <c r="AE22" s="8">
        <v>12</v>
      </c>
      <c r="AF22" s="11">
        <f t="shared" si="8"/>
        <v>0</v>
      </c>
      <c r="AG22" s="5">
        <f t="shared" si="9"/>
        <v>0</v>
      </c>
      <c r="AH22" s="5">
        <v>14</v>
      </c>
      <c r="AI22" s="5">
        <v>70</v>
      </c>
      <c r="AJ22" s="11">
        <f t="shared" si="10"/>
        <v>0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5">
      <c r="A23" s="5" t="s">
        <v>61</v>
      </c>
      <c r="B23" s="5" t="s">
        <v>40</v>
      </c>
      <c r="C23" s="5">
        <v>109</v>
      </c>
      <c r="D23" s="5"/>
      <c r="E23" s="5">
        <v>30</v>
      </c>
      <c r="F23" s="5">
        <v>79</v>
      </c>
      <c r="G23" s="8">
        <v>0.25</v>
      </c>
      <c r="H23" s="5">
        <v>180</v>
      </c>
      <c r="I23" s="5"/>
      <c r="J23" s="5">
        <v>30</v>
      </c>
      <c r="K23" s="5">
        <f t="shared" si="2"/>
        <v>0</v>
      </c>
      <c r="L23" s="5"/>
      <c r="M23" s="5"/>
      <c r="N23" s="5"/>
      <c r="O23" s="5">
        <f t="shared" si="3"/>
        <v>6</v>
      </c>
      <c r="P23" s="4">
        <f>30*O23-F23</f>
        <v>101</v>
      </c>
      <c r="Q23" s="4">
        <f t="shared" si="6"/>
        <v>168</v>
      </c>
      <c r="R23" s="4"/>
      <c r="S23" s="5"/>
      <c r="T23" s="5">
        <f t="shared" si="4"/>
        <v>41.166666666666664</v>
      </c>
      <c r="U23" s="5">
        <f t="shared" si="5"/>
        <v>13.166666666666666</v>
      </c>
      <c r="V23" s="5">
        <f>VLOOKUP(A23,[1]TDSheet!$A:$L,6,0)/5</f>
        <v>5.2</v>
      </c>
      <c r="W23" s="5">
        <f>VLOOKUP(A23,[2]TDSheet!$A:$L,6,0)/5</f>
        <v>2.8</v>
      </c>
      <c r="X23" s="5">
        <v>9.8000000000000007</v>
      </c>
      <c r="Y23" s="5">
        <v>4.5999999999999996</v>
      </c>
      <c r="Z23" s="5">
        <v>6.4</v>
      </c>
      <c r="AA23" s="5">
        <v>1.2</v>
      </c>
      <c r="AB23" s="5">
        <v>9.8000000000000007</v>
      </c>
      <c r="AC23" s="5"/>
      <c r="AD23" s="5">
        <f t="shared" si="7"/>
        <v>25.25</v>
      </c>
      <c r="AE23" s="8">
        <v>12</v>
      </c>
      <c r="AF23" s="11">
        <f t="shared" si="8"/>
        <v>14</v>
      </c>
      <c r="AG23" s="5">
        <f t="shared" si="9"/>
        <v>42</v>
      </c>
      <c r="AH23" s="5">
        <v>14</v>
      </c>
      <c r="AI23" s="5">
        <v>70</v>
      </c>
      <c r="AJ23" s="11">
        <f t="shared" si="10"/>
        <v>0.2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5">
      <c r="A24" s="5" t="s">
        <v>62</v>
      </c>
      <c r="B24" s="5" t="s">
        <v>52</v>
      </c>
      <c r="C24" s="5">
        <v>24.6</v>
      </c>
      <c r="D24" s="5"/>
      <c r="E24" s="5">
        <v>12</v>
      </c>
      <c r="F24" s="5">
        <v>12.6</v>
      </c>
      <c r="G24" s="8">
        <v>1</v>
      </c>
      <c r="H24" s="5">
        <v>180</v>
      </c>
      <c r="I24" s="5"/>
      <c r="J24" s="5">
        <v>12</v>
      </c>
      <c r="K24" s="5">
        <f t="shared" si="2"/>
        <v>0</v>
      </c>
      <c r="L24" s="5"/>
      <c r="M24" s="5"/>
      <c r="N24" s="5"/>
      <c r="O24" s="5">
        <f t="shared" si="3"/>
        <v>2.4</v>
      </c>
      <c r="P24" s="4">
        <f t="shared" ref="P24" si="12">25*O24-F24</f>
        <v>47.4</v>
      </c>
      <c r="Q24" s="4">
        <f t="shared" si="6"/>
        <v>72</v>
      </c>
      <c r="R24" s="4"/>
      <c r="S24" s="5"/>
      <c r="T24" s="5">
        <f t="shared" si="4"/>
        <v>35.25</v>
      </c>
      <c r="U24" s="5">
        <f t="shared" si="5"/>
        <v>5.25</v>
      </c>
      <c r="V24" s="5">
        <f>VLOOKUP(A24,[1]TDSheet!$A:$L,6,0)/5</f>
        <v>2.4</v>
      </c>
      <c r="W24" s="5">
        <f>VLOOKUP(A24,[2]TDSheet!$A:$L,6,0)/5</f>
        <v>3.6</v>
      </c>
      <c r="X24" s="5">
        <v>1.2</v>
      </c>
      <c r="Y24" s="5">
        <v>1.2</v>
      </c>
      <c r="Z24" s="5">
        <v>3.6</v>
      </c>
      <c r="AA24" s="5">
        <v>1.2</v>
      </c>
      <c r="AB24" s="5">
        <v>3.6</v>
      </c>
      <c r="AC24" s="5"/>
      <c r="AD24" s="5">
        <f t="shared" si="7"/>
        <v>47.4</v>
      </c>
      <c r="AE24" s="8">
        <v>6</v>
      </c>
      <c r="AF24" s="11">
        <f t="shared" si="8"/>
        <v>12</v>
      </c>
      <c r="AG24" s="5">
        <f t="shared" si="9"/>
        <v>72</v>
      </c>
      <c r="AH24" s="5">
        <v>12</v>
      </c>
      <c r="AI24" s="5">
        <v>84</v>
      </c>
      <c r="AJ24" s="11">
        <f t="shared" si="10"/>
        <v>0.14285714285714285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x14ac:dyDescent="0.25">
      <c r="A25" s="5" t="s">
        <v>63</v>
      </c>
      <c r="B25" s="5" t="s">
        <v>40</v>
      </c>
      <c r="C25" s="5">
        <v>898</v>
      </c>
      <c r="D25" s="5">
        <v>2</v>
      </c>
      <c r="E25" s="5">
        <v>88</v>
      </c>
      <c r="F25" s="5">
        <v>810</v>
      </c>
      <c r="G25" s="8">
        <v>0.25</v>
      </c>
      <c r="H25" s="5">
        <v>180</v>
      </c>
      <c r="I25" s="5"/>
      <c r="J25" s="5">
        <v>88</v>
      </c>
      <c r="K25" s="5">
        <f t="shared" si="2"/>
        <v>0</v>
      </c>
      <c r="L25" s="5"/>
      <c r="M25" s="5"/>
      <c r="N25" s="5"/>
      <c r="O25" s="5">
        <f t="shared" si="3"/>
        <v>17.600000000000001</v>
      </c>
      <c r="P25" s="4"/>
      <c r="Q25" s="4">
        <f t="shared" si="6"/>
        <v>0</v>
      </c>
      <c r="R25" s="4"/>
      <c r="S25" s="5"/>
      <c r="T25" s="5">
        <f t="shared" si="4"/>
        <v>46.022727272727266</v>
      </c>
      <c r="U25" s="5">
        <f t="shared" si="5"/>
        <v>46.022727272727266</v>
      </c>
      <c r="V25" s="5">
        <f>VLOOKUP(A25,[1]TDSheet!$A:$L,6,0)/5</f>
        <v>2.8</v>
      </c>
      <c r="W25" s="5">
        <f>VLOOKUP(A25,[2]TDSheet!$A:$L,6,0)/5</f>
        <v>7.8</v>
      </c>
      <c r="X25" s="5">
        <v>7.2</v>
      </c>
      <c r="Y25" s="5">
        <v>22.4</v>
      </c>
      <c r="Z25" s="5">
        <v>29.6</v>
      </c>
      <c r="AA25" s="5">
        <v>25.8</v>
      </c>
      <c r="AB25" s="5">
        <v>30.8</v>
      </c>
      <c r="AC25" s="25" t="s">
        <v>45</v>
      </c>
      <c r="AD25" s="5">
        <f t="shared" si="7"/>
        <v>0</v>
      </c>
      <c r="AE25" s="8">
        <v>12</v>
      </c>
      <c r="AF25" s="11">
        <f t="shared" si="8"/>
        <v>0</v>
      </c>
      <c r="AG25" s="5">
        <f t="shared" si="9"/>
        <v>0</v>
      </c>
      <c r="AH25" s="5">
        <v>14</v>
      </c>
      <c r="AI25" s="5">
        <v>70</v>
      </c>
      <c r="AJ25" s="11">
        <f t="shared" si="10"/>
        <v>0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5">
      <c r="A26" s="5" t="s">
        <v>64</v>
      </c>
      <c r="B26" s="5" t="s">
        <v>40</v>
      </c>
      <c r="C26" s="5">
        <v>664</v>
      </c>
      <c r="D26" s="5"/>
      <c r="E26" s="5">
        <v>97</v>
      </c>
      <c r="F26" s="5">
        <v>559</v>
      </c>
      <c r="G26" s="8">
        <v>0.4</v>
      </c>
      <c r="H26" s="5">
        <v>180</v>
      </c>
      <c r="I26" s="5"/>
      <c r="J26" s="5">
        <v>97</v>
      </c>
      <c r="K26" s="5">
        <f t="shared" si="2"/>
        <v>0</v>
      </c>
      <c r="L26" s="5"/>
      <c r="M26" s="5"/>
      <c r="N26" s="5"/>
      <c r="O26" s="5">
        <f t="shared" si="3"/>
        <v>19.399999999999999</v>
      </c>
      <c r="P26" s="4"/>
      <c r="Q26" s="4">
        <f t="shared" si="6"/>
        <v>0</v>
      </c>
      <c r="R26" s="4"/>
      <c r="S26" s="5"/>
      <c r="T26" s="5">
        <f t="shared" si="4"/>
        <v>28.814432989690722</v>
      </c>
      <c r="U26" s="5">
        <f t="shared" si="5"/>
        <v>28.814432989690722</v>
      </c>
      <c r="V26" s="5">
        <f>VLOOKUP(A26,[1]TDSheet!$A:$L,6,0)/5</f>
        <v>2.2000000000000002</v>
      </c>
      <c r="W26" s="5">
        <f>VLOOKUP(A26,[2]TDSheet!$A:$L,6,0)/5</f>
        <v>1.6</v>
      </c>
      <c r="X26" s="5">
        <v>4.2</v>
      </c>
      <c r="Y26" s="5">
        <v>1.8</v>
      </c>
      <c r="Z26" s="5">
        <v>0.2</v>
      </c>
      <c r="AA26" s="5">
        <v>2.2000000000000002</v>
      </c>
      <c r="AB26" s="5">
        <v>1.4</v>
      </c>
      <c r="AC26" s="25" t="s">
        <v>45</v>
      </c>
      <c r="AD26" s="5">
        <f t="shared" si="7"/>
        <v>0</v>
      </c>
      <c r="AE26" s="8">
        <v>16</v>
      </c>
      <c r="AF26" s="11">
        <f t="shared" si="8"/>
        <v>0</v>
      </c>
      <c r="AG26" s="5">
        <f t="shared" si="9"/>
        <v>0</v>
      </c>
      <c r="AH26" s="5">
        <v>12</v>
      </c>
      <c r="AI26" s="5">
        <v>84</v>
      </c>
      <c r="AJ26" s="11">
        <f t="shared" si="10"/>
        <v>0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5">
      <c r="A27" s="5" t="s">
        <v>65</v>
      </c>
      <c r="B27" s="5" t="s">
        <v>40</v>
      </c>
      <c r="C27" s="5">
        <v>212</v>
      </c>
      <c r="D27" s="5"/>
      <c r="E27" s="5">
        <v>88</v>
      </c>
      <c r="F27" s="5">
        <v>96</v>
      </c>
      <c r="G27" s="8">
        <v>0.7</v>
      </c>
      <c r="H27" s="5">
        <v>180</v>
      </c>
      <c r="I27" s="5"/>
      <c r="J27" s="5">
        <v>88</v>
      </c>
      <c r="K27" s="5">
        <f t="shared" si="2"/>
        <v>0</v>
      </c>
      <c r="L27" s="5"/>
      <c r="M27" s="5"/>
      <c r="N27" s="5"/>
      <c r="O27" s="5">
        <f t="shared" si="3"/>
        <v>17.600000000000001</v>
      </c>
      <c r="P27" s="4">
        <f t="shared" si="11"/>
        <v>256</v>
      </c>
      <c r="Q27" s="4">
        <f t="shared" si="6"/>
        <v>240</v>
      </c>
      <c r="R27" s="4"/>
      <c r="S27" s="5"/>
      <c r="T27" s="5">
        <f t="shared" si="4"/>
        <v>19.09090909090909</v>
      </c>
      <c r="U27" s="5">
        <f t="shared" si="5"/>
        <v>5.4545454545454541</v>
      </c>
      <c r="V27" s="5">
        <f>VLOOKUP(A27,[1]TDSheet!$A:$L,6,0)/5</f>
        <v>4.2</v>
      </c>
      <c r="W27" s="5">
        <f>VLOOKUP(A27,[2]TDSheet!$A:$L,6,0)/5</f>
        <v>3.6</v>
      </c>
      <c r="X27" s="5">
        <v>4.5999999999999996</v>
      </c>
      <c r="Y27" s="5">
        <v>2.8</v>
      </c>
      <c r="Z27" s="5">
        <v>0.6</v>
      </c>
      <c r="AA27" s="5">
        <v>4.2</v>
      </c>
      <c r="AB27" s="5">
        <v>5.2</v>
      </c>
      <c r="AC27" s="5"/>
      <c r="AD27" s="5">
        <f t="shared" si="7"/>
        <v>179.2</v>
      </c>
      <c r="AE27" s="8">
        <v>10</v>
      </c>
      <c r="AF27" s="11">
        <f t="shared" si="8"/>
        <v>24</v>
      </c>
      <c r="AG27" s="5">
        <f t="shared" si="9"/>
        <v>168</v>
      </c>
      <c r="AH27" s="5">
        <v>12</v>
      </c>
      <c r="AI27" s="5">
        <v>84</v>
      </c>
      <c r="AJ27" s="11">
        <f t="shared" si="10"/>
        <v>0.2857142857142857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x14ac:dyDescent="0.25">
      <c r="A28" s="16" t="s">
        <v>66</v>
      </c>
      <c r="B28" s="16" t="s">
        <v>40</v>
      </c>
      <c r="C28" s="16">
        <v>21</v>
      </c>
      <c r="D28" s="16">
        <v>19</v>
      </c>
      <c r="E28" s="16">
        <v>25</v>
      </c>
      <c r="F28" s="16"/>
      <c r="G28" s="17">
        <v>0</v>
      </c>
      <c r="H28" s="16">
        <v>180</v>
      </c>
      <c r="I28" s="16"/>
      <c r="J28" s="16">
        <v>25</v>
      </c>
      <c r="K28" s="16">
        <f t="shared" si="2"/>
        <v>0</v>
      </c>
      <c r="L28" s="16"/>
      <c r="M28" s="16"/>
      <c r="N28" s="16"/>
      <c r="O28" s="16">
        <f t="shared" si="3"/>
        <v>5</v>
      </c>
      <c r="P28" s="18"/>
      <c r="Q28" s="18"/>
      <c r="R28" s="18"/>
      <c r="S28" s="16"/>
      <c r="T28" s="16">
        <f t="shared" si="4"/>
        <v>0</v>
      </c>
      <c r="U28" s="16">
        <f t="shared" si="5"/>
        <v>0</v>
      </c>
      <c r="V28" s="16">
        <f>VLOOKUP(A28,[1]TDSheet!$A:$L,6,0)/5</f>
        <v>3</v>
      </c>
      <c r="W28" s="16">
        <v>0</v>
      </c>
      <c r="X28" s="16">
        <v>5.8</v>
      </c>
      <c r="Y28" s="16">
        <v>1</v>
      </c>
      <c r="Z28" s="16">
        <v>1</v>
      </c>
      <c r="AA28" s="16">
        <v>0.8</v>
      </c>
      <c r="AB28" s="16">
        <v>3.4</v>
      </c>
      <c r="AC28" s="26" t="s">
        <v>99</v>
      </c>
      <c r="AD28" s="16"/>
      <c r="AE28" s="17"/>
      <c r="AF28" s="19"/>
      <c r="AG28" s="16"/>
      <c r="AH28" s="16"/>
      <c r="AI28" s="16"/>
      <c r="AJ28" s="19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x14ac:dyDescent="0.25">
      <c r="A29" s="5" t="s">
        <v>67</v>
      </c>
      <c r="B29" s="5" t="s">
        <v>52</v>
      </c>
      <c r="C29" s="5">
        <v>81</v>
      </c>
      <c r="D29" s="5"/>
      <c r="E29" s="5">
        <v>2.7</v>
      </c>
      <c r="F29" s="5">
        <v>78.3</v>
      </c>
      <c r="G29" s="8">
        <v>1</v>
      </c>
      <c r="H29" s="5">
        <v>180</v>
      </c>
      <c r="I29" s="5"/>
      <c r="J29" s="5">
        <v>2.7</v>
      </c>
      <c r="K29" s="5">
        <f t="shared" si="2"/>
        <v>0</v>
      </c>
      <c r="L29" s="5"/>
      <c r="M29" s="5"/>
      <c r="N29" s="5"/>
      <c r="O29" s="5">
        <f t="shared" si="3"/>
        <v>0.54</v>
      </c>
      <c r="P29" s="4"/>
      <c r="Q29" s="4">
        <f>AE29*AF29</f>
        <v>0</v>
      </c>
      <c r="R29" s="4"/>
      <c r="S29" s="5"/>
      <c r="T29" s="5">
        <f t="shared" si="4"/>
        <v>144.99999999999997</v>
      </c>
      <c r="U29" s="5">
        <f t="shared" si="5"/>
        <v>144.99999999999997</v>
      </c>
      <c r="V29" s="5">
        <f>VLOOKUP(A29,[1]TDSheet!$A:$L,6,0)/5</f>
        <v>0.54</v>
      </c>
      <c r="W29" s="5">
        <v>0</v>
      </c>
      <c r="X29" s="5">
        <v>0.54</v>
      </c>
      <c r="Y29" s="5">
        <v>0</v>
      </c>
      <c r="Z29" s="5">
        <v>0</v>
      </c>
      <c r="AA29" s="5">
        <v>0</v>
      </c>
      <c r="AB29" s="5">
        <v>0.54</v>
      </c>
      <c r="AC29" s="29" t="s">
        <v>100</v>
      </c>
      <c r="AD29" s="5">
        <f>G29*P29</f>
        <v>0</v>
      </c>
      <c r="AE29" s="8">
        <v>2.7</v>
      </c>
      <c r="AF29" s="11">
        <f>MROUND(P29, AE29*AH29)/AE29</f>
        <v>0</v>
      </c>
      <c r="AG29" s="5">
        <f>AF29*AE29*G29</f>
        <v>0</v>
      </c>
      <c r="AH29" s="5">
        <v>18</v>
      </c>
      <c r="AI29" s="5">
        <v>234</v>
      </c>
      <c r="AJ29" s="11">
        <f>AF29/AI29</f>
        <v>0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x14ac:dyDescent="0.25">
      <c r="A30" s="5" t="s">
        <v>68</v>
      </c>
      <c r="B30" s="5" t="s">
        <v>52</v>
      </c>
      <c r="C30" s="5">
        <v>120</v>
      </c>
      <c r="D30" s="5"/>
      <c r="E30" s="5">
        <v>10</v>
      </c>
      <c r="F30" s="5">
        <v>95</v>
      </c>
      <c r="G30" s="8">
        <v>1</v>
      </c>
      <c r="H30" s="5">
        <v>180</v>
      </c>
      <c r="I30" s="5"/>
      <c r="J30" s="5">
        <v>10</v>
      </c>
      <c r="K30" s="5">
        <f t="shared" si="2"/>
        <v>0</v>
      </c>
      <c r="L30" s="5"/>
      <c r="M30" s="5"/>
      <c r="N30" s="5"/>
      <c r="O30" s="5">
        <f t="shared" si="3"/>
        <v>2</v>
      </c>
      <c r="P30" s="4"/>
      <c r="Q30" s="4">
        <f>AE30*AF30</f>
        <v>0</v>
      </c>
      <c r="R30" s="4"/>
      <c r="S30" s="5"/>
      <c r="T30" s="5">
        <f t="shared" si="4"/>
        <v>47.5</v>
      </c>
      <c r="U30" s="5">
        <f t="shared" si="5"/>
        <v>47.5</v>
      </c>
      <c r="V30" s="5">
        <v>0</v>
      </c>
      <c r="W30" s="5">
        <v>0</v>
      </c>
      <c r="X30" s="5">
        <v>0</v>
      </c>
      <c r="Y30" s="5">
        <v>1</v>
      </c>
      <c r="Z30" s="5">
        <v>0</v>
      </c>
      <c r="AA30" s="5">
        <v>1</v>
      </c>
      <c r="AB30" s="5">
        <v>0</v>
      </c>
      <c r="AC30" s="25" t="s">
        <v>45</v>
      </c>
      <c r="AD30" s="5">
        <f>G30*P30</f>
        <v>0</v>
      </c>
      <c r="AE30" s="8">
        <v>5</v>
      </c>
      <c r="AF30" s="11">
        <f>MROUND(P30, AE30*AH30)/AE30</f>
        <v>0</v>
      </c>
      <c r="AG30" s="5">
        <f>AF30*AE30*G30</f>
        <v>0</v>
      </c>
      <c r="AH30" s="5">
        <v>12</v>
      </c>
      <c r="AI30" s="5">
        <v>144</v>
      </c>
      <c r="AJ30" s="11">
        <f>AF30/AI30</f>
        <v>0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5">
      <c r="A31" s="5" t="s">
        <v>69</v>
      </c>
      <c r="B31" s="5" t="s">
        <v>40</v>
      </c>
      <c r="C31" s="5">
        <v>415</v>
      </c>
      <c r="D31" s="5">
        <v>47</v>
      </c>
      <c r="E31" s="5">
        <v>160</v>
      </c>
      <c r="F31" s="5">
        <v>243</v>
      </c>
      <c r="G31" s="8">
        <v>0.4</v>
      </c>
      <c r="H31" s="5">
        <v>180</v>
      </c>
      <c r="I31" s="5"/>
      <c r="J31" s="5">
        <v>161</v>
      </c>
      <c r="K31" s="5">
        <f t="shared" si="2"/>
        <v>-1</v>
      </c>
      <c r="L31" s="5"/>
      <c r="M31" s="5"/>
      <c r="N31" s="5"/>
      <c r="O31" s="5">
        <f t="shared" si="3"/>
        <v>32</v>
      </c>
      <c r="P31" s="4">
        <f>25*O31-F31</f>
        <v>557</v>
      </c>
      <c r="Q31" s="4">
        <f>AE31*AF31</f>
        <v>576</v>
      </c>
      <c r="R31" s="4"/>
      <c r="S31" s="5"/>
      <c r="T31" s="5">
        <f t="shared" si="4"/>
        <v>25.59375</v>
      </c>
      <c r="U31" s="5">
        <f t="shared" si="5"/>
        <v>7.59375</v>
      </c>
      <c r="V31" s="5">
        <f>VLOOKUP(A31,[1]TDSheet!$A:$L,6,0)/5</f>
        <v>8.4</v>
      </c>
      <c r="W31" s="5">
        <f>VLOOKUP(A31,[2]TDSheet!$A:$L,6,0)/5</f>
        <v>6.8</v>
      </c>
      <c r="X31" s="5">
        <v>13</v>
      </c>
      <c r="Y31" s="5">
        <v>5.2</v>
      </c>
      <c r="Z31" s="5">
        <v>5.8</v>
      </c>
      <c r="AA31" s="5">
        <v>12</v>
      </c>
      <c r="AB31" s="5">
        <v>11.2</v>
      </c>
      <c r="AC31" s="5"/>
      <c r="AD31" s="5">
        <f>G31*P31</f>
        <v>222.8</v>
      </c>
      <c r="AE31" s="8">
        <v>16</v>
      </c>
      <c r="AF31" s="11">
        <f>MROUND(P31, AE31*AH31)/AE31</f>
        <v>36</v>
      </c>
      <c r="AG31" s="5">
        <f>AF31*AE31*G31</f>
        <v>230.4</v>
      </c>
      <c r="AH31" s="5">
        <v>12</v>
      </c>
      <c r="AI31" s="5">
        <v>84</v>
      </c>
      <c r="AJ31" s="11">
        <f>AF31/AI31</f>
        <v>0.42857142857142855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x14ac:dyDescent="0.25">
      <c r="A32" s="5" t="s">
        <v>70</v>
      </c>
      <c r="B32" s="5" t="s">
        <v>40</v>
      </c>
      <c r="C32" s="5">
        <v>224</v>
      </c>
      <c r="D32" s="5">
        <v>1</v>
      </c>
      <c r="E32" s="5">
        <v>132</v>
      </c>
      <c r="F32" s="5">
        <v>79</v>
      </c>
      <c r="G32" s="8">
        <v>0.7</v>
      </c>
      <c r="H32" s="5">
        <v>180</v>
      </c>
      <c r="I32" s="5"/>
      <c r="J32" s="5">
        <v>132</v>
      </c>
      <c r="K32" s="5">
        <f t="shared" si="2"/>
        <v>0</v>
      </c>
      <c r="L32" s="5"/>
      <c r="M32" s="5"/>
      <c r="N32" s="5"/>
      <c r="O32" s="5">
        <f t="shared" si="3"/>
        <v>26.4</v>
      </c>
      <c r="P32" s="4">
        <f t="shared" ref="P32" si="13">20*O32-F32</f>
        <v>449</v>
      </c>
      <c r="Q32" s="4">
        <f>AE32*AF32</f>
        <v>480</v>
      </c>
      <c r="R32" s="4"/>
      <c r="S32" s="5"/>
      <c r="T32" s="5">
        <f t="shared" si="4"/>
        <v>21.174242424242426</v>
      </c>
      <c r="U32" s="5">
        <f t="shared" si="5"/>
        <v>2.9924242424242427</v>
      </c>
      <c r="V32" s="5">
        <f>VLOOKUP(A32,[1]TDSheet!$A:$L,6,0)/5</f>
        <v>13</v>
      </c>
      <c r="W32" s="5">
        <f>VLOOKUP(A32,[2]TDSheet!$A:$L,6,0)/5</f>
        <v>13.2</v>
      </c>
      <c r="X32" s="5">
        <v>4.2</v>
      </c>
      <c r="Y32" s="5">
        <v>5.6</v>
      </c>
      <c r="Z32" s="5">
        <v>6.6</v>
      </c>
      <c r="AA32" s="5">
        <v>9</v>
      </c>
      <c r="AB32" s="5">
        <v>14.6</v>
      </c>
      <c r="AC32" s="5"/>
      <c r="AD32" s="5">
        <f>G32*P32</f>
        <v>314.29999999999995</v>
      </c>
      <c r="AE32" s="8">
        <v>10</v>
      </c>
      <c r="AF32" s="11">
        <f>MROUND(P32, AE32*AH32)/AE32</f>
        <v>48</v>
      </c>
      <c r="AG32" s="5">
        <f>AF32*AE32*G32</f>
        <v>336</v>
      </c>
      <c r="AH32" s="5">
        <v>12</v>
      </c>
      <c r="AI32" s="5">
        <v>84</v>
      </c>
      <c r="AJ32" s="11">
        <f>AF32/AI32</f>
        <v>0.5714285714285714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x14ac:dyDescent="0.25">
      <c r="A33" s="16" t="s">
        <v>71</v>
      </c>
      <c r="B33" s="16" t="s">
        <v>40</v>
      </c>
      <c r="C33" s="16">
        <v>1</v>
      </c>
      <c r="D33" s="16"/>
      <c r="E33" s="16"/>
      <c r="F33" s="16">
        <v>1</v>
      </c>
      <c r="G33" s="17">
        <v>0</v>
      </c>
      <c r="H33" s="16">
        <v>180</v>
      </c>
      <c r="I33" s="16"/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18"/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 t="s">
        <v>72</v>
      </c>
      <c r="AD33" s="16"/>
      <c r="AE33" s="17"/>
      <c r="AF33" s="19"/>
      <c r="AG33" s="16"/>
      <c r="AH33" s="16"/>
      <c r="AI33" s="16"/>
      <c r="AJ33" s="19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x14ac:dyDescent="0.25">
      <c r="A34" s="16" t="s">
        <v>73</v>
      </c>
      <c r="B34" s="16" t="s">
        <v>40</v>
      </c>
      <c r="C34" s="16">
        <v>136</v>
      </c>
      <c r="D34" s="16"/>
      <c r="E34" s="16">
        <v>2</v>
      </c>
      <c r="F34" s="16">
        <v>136</v>
      </c>
      <c r="G34" s="17">
        <v>0</v>
      </c>
      <c r="H34" s="16">
        <v>180</v>
      </c>
      <c r="I34" s="16"/>
      <c r="J34" s="16">
        <v>8</v>
      </c>
      <c r="K34" s="16">
        <f t="shared" si="2"/>
        <v>-6</v>
      </c>
      <c r="L34" s="16"/>
      <c r="M34" s="16"/>
      <c r="N34" s="16"/>
      <c r="O34" s="16">
        <f t="shared" si="3"/>
        <v>0.4</v>
      </c>
      <c r="P34" s="18"/>
      <c r="Q34" s="18"/>
      <c r="R34" s="18"/>
      <c r="S34" s="16"/>
      <c r="T34" s="16">
        <f t="shared" si="4"/>
        <v>340</v>
      </c>
      <c r="U34" s="16">
        <f t="shared" si="5"/>
        <v>340</v>
      </c>
      <c r="V34" s="16">
        <f>VLOOKUP(A34,[1]TDSheet!$A:$L,6,0)/5</f>
        <v>0.6</v>
      </c>
      <c r="W34" s="16">
        <v>0</v>
      </c>
      <c r="X34" s="16">
        <v>2</v>
      </c>
      <c r="Y34" s="16">
        <v>0</v>
      </c>
      <c r="Z34" s="16">
        <v>0</v>
      </c>
      <c r="AA34" s="16">
        <v>1</v>
      </c>
      <c r="AB34" s="16">
        <v>0.8</v>
      </c>
      <c r="AC34" s="25" t="s">
        <v>98</v>
      </c>
      <c r="AD34" s="16"/>
      <c r="AE34" s="17"/>
      <c r="AF34" s="19"/>
      <c r="AG34" s="16"/>
      <c r="AH34" s="16"/>
      <c r="AI34" s="16"/>
      <c r="AJ34" s="19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x14ac:dyDescent="0.25">
      <c r="A35" s="5" t="s">
        <v>74</v>
      </c>
      <c r="B35" s="5" t="s">
        <v>40</v>
      </c>
      <c r="C35" s="5">
        <v>607</v>
      </c>
      <c r="D35" s="5">
        <v>1</v>
      </c>
      <c r="E35" s="5">
        <v>141</v>
      </c>
      <c r="F35" s="5">
        <v>447</v>
      </c>
      <c r="G35" s="8">
        <v>0.4</v>
      </c>
      <c r="H35" s="5">
        <v>180</v>
      </c>
      <c r="I35" s="5"/>
      <c r="J35" s="5">
        <v>137</v>
      </c>
      <c r="K35" s="5">
        <f t="shared" si="2"/>
        <v>4</v>
      </c>
      <c r="L35" s="5"/>
      <c r="M35" s="5"/>
      <c r="N35" s="5"/>
      <c r="O35" s="5">
        <f t="shared" si="3"/>
        <v>28.2</v>
      </c>
      <c r="P35" s="4">
        <f t="shared" ref="P35:P36" si="14">25*O35-F35</f>
        <v>258</v>
      </c>
      <c r="Q35" s="4">
        <f t="shared" ref="Q35:Q58" si="15">AE35*AF35</f>
        <v>192</v>
      </c>
      <c r="R35" s="4"/>
      <c r="S35" s="5"/>
      <c r="T35" s="5">
        <f t="shared" si="4"/>
        <v>22.659574468085108</v>
      </c>
      <c r="U35" s="5">
        <f t="shared" si="5"/>
        <v>15.851063829787234</v>
      </c>
      <c r="V35" s="5">
        <f>VLOOKUP(A35,[1]TDSheet!$A:$L,6,0)/5</f>
        <v>12.2</v>
      </c>
      <c r="W35" s="5">
        <f>VLOOKUP(A35,[2]TDSheet!$A:$L,6,0)/5</f>
        <v>6</v>
      </c>
      <c r="X35" s="5">
        <v>13.4</v>
      </c>
      <c r="Y35" s="5">
        <v>12.8</v>
      </c>
      <c r="Z35" s="5">
        <v>3.2</v>
      </c>
      <c r="AA35" s="5">
        <v>6.8</v>
      </c>
      <c r="AB35" s="5">
        <v>10</v>
      </c>
      <c r="AC35" s="5"/>
      <c r="AD35" s="5">
        <f t="shared" ref="AD35:AD58" si="16">G35*P35</f>
        <v>103.2</v>
      </c>
      <c r="AE35" s="8">
        <v>16</v>
      </c>
      <c r="AF35" s="11">
        <f t="shared" ref="AF35:AF58" si="17">MROUND(P35, AE35*AH35)/AE35</f>
        <v>12</v>
      </c>
      <c r="AG35" s="5">
        <f t="shared" ref="AG35:AG58" si="18">AF35*AE35*G35</f>
        <v>76.800000000000011</v>
      </c>
      <c r="AH35" s="5">
        <v>12</v>
      </c>
      <c r="AI35" s="5">
        <v>84</v>
      </c>
      <c r="AJ35" s="11">
        <f t="shared" ref="AJ35:AJ58" si="19">AF35/AI35</f>
        <v>0.14285714285714285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x14ac:dyDescent="0.25">
      <c r="A36" s="5" t="s">
        <v>75</v>
      </c>
      <c r="B36" s="5" t="s">
        <v>40</v>
      </c>
      <c r="C36" s="5">
        <v>496</v>
      </c>
      <c r="D36" s="5">
        <v>3</v>
      </c>
      <c r="E36" s="5">
        <v>113</v>
      </c>
      <c r="F36" s="5">
        <v>356</v>
      </c>
      <c r="G36" s="8">
        <v>0.7</v>
      </c>
      <c r="H36" s="5">
        <v>180</v>
      </c>
      <c r="I36" s="5"/>
      <c r="J36" s="5">
        <v>115</v>
      </c>
      <c r="K36" s="5">
        <f t="shared" si="2"/>
        <v>-2</v>
      </c>
      <c r="L36" s="5"/>
      <c r="M36" s="5"/>
      <c r="N36" s="5"/>
      <c r="O36" s="5">
        <f t="shared" si="3"/>
        <v>22.6</v>
      </c>
      <c r="P36" s="4">
        <f t="shared" si="14"/>
        <v>209</v>
      </c>
      <c r="Q36" s="4">
        <f t="shared" si="15"/>
        <v>240</v>
      </c>
      <c r="R36" s="4"/>
      <c r="S36" s="5"/>
      <c r="T36" s="5">
        <f t="shared" si="4"/>
        <v>26.371681415929203</v>
      </c>
      <c r="U36" s="5">
        <f t="shared" si="5"/>
        <v>15.75221238938053</v>
      </c>
      <c r="V36" s="5">
        <f>VLOOKUP(A36,[1]TDSheet!$A:$L,6,0)/5</f>
        <v>13.6</v>
      </c>
      <c r="W36" s="5">
        <f>VLOOKUP(A36,[2]TDSheet!$A:$L,6,0)/5</f>
        <v>9.4</v>
      </c>
      <c r="X36" s="5">
        <v>9</v>
      </c>
      <c r="Y36" s="5">
        <v>8.4</v>
      </c>
      <c r="Z36" s="5">
        <v>6.6</v>
      </c>
      <c r="AA36" s="5">
        <v>9.8000000000000007</v>
      </c>
      <c r="AB36" s="5">
        <v>11.2</v>
      </c>
      <c r="AC36" s="5"/>
      <c r="AD36" s="5">
        <f t="shared" si="16"/>
        <v>146.29999999999998</v>
      </c>
      <c r="AE36" s="8">
        <v>10</v>
      </c>
      <c r="AF36" s="11">
        <f t="shared" si="17"/>
        <v>24</v>
      </c>
      <c r="AG36" s="5">
        <f t="shared" si="18"/>
        <v>168</v>
      </c>
      <c r="AH36" s="5">
        <v>12</v>
      </c>
      <c r="AI36" s="5">
        <v>84</v>
      </c>
      <c r="AJ36" s="11">
        <f t="shared" si="19"/>
        <v>0.2857142857142857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5">
      <c r="A37" s="5" t="s">
        <v>76</v>
      </c>
      <c r="B37" s="5" t="s">
        <v>40</v>
      </c>
      <c r="C37" s="5">
        <v>214</v>
      </c>
      <c r="D37" s="5"/>
      <c r="E37" s="5">
        <v>27</v>
      </c>
      <c r="F37" s="5">
        <v>175</v>
      </c>
      <c r="G37" s="8">
        <v>0.4</v>
      </c>
      <c r="H37" s="5">
        <v>180</v>
      </c>
      <c r="I37" s="5"/>
      <c r="J37" s="5">
        <v>27</v>
      </c>
      <c r="K37" s="5">
        <f t="shared" si="2"/>
        <v>0</v>
      </c>
      <c r="L37" s="5"/>
      <c r="M37" s="5"/>
      <c r="N37" s="5"/>
      <c r="O37" s="5">
        <f t="shared" si="3"/>
        <v>5.4</v>
      </c>
      <c r="P37" s="4"/>
      <c r="Q37" s="4">
        <f t="shared" si="15"/>
        <v>0</v>
      </c>
      <c r="R37" s="4"/>
      <c r="S37" s="5"/>
      <c r="T37" s="5">
        <f t="shared" si="4"/>
        <v>32.407407407407405</v>
      </c>
      <c r="U37" s="5">
        <f t="shared" si="5"/>
        <v>32.407407407407405</v>
      </c>
      <c r="V37" s="5">
        <f>VLOOKUP(A37,[1]TDSheet!$A:$L,6,0)/5</f>
        <v>1.2</v>
      </c>
      <c r="W37" s="5">
        <f>VLOOKUP(A37,[2]TDSheet!$A:$L,6,0)/5</f>
        <v>0.6</v>
      </c>
      <c r="X37" s="5">
        <v>2.6</v>
      </c>
      <c r="Y37" s="5">
        <v>1</v>
      </c>
      <c r="Z37" s="5">
        <v>0.6</v>
      </c>
      <c r="AA37" s="5">
        <v>5.2</v>
      </c>
      <c r="AB37" s="5">
        <v>1.6</v>
      </c>
      <c r="AC37" s="25" t="s">
        <v>45</v>
      </c>
      <c r="AD37" s="5">
        <f t="shared" si="16"/>
        <v>0</v>
      </c>
      <c r="AE37" s="8">
        <v>16</v>
      </c>
      <c r="AF37" s="11">
        <f t="shared" si="17"/>
        <v>0</v>
      </c>
      <c r="AG37" s="5">
        <f t="shared" si="18"/>
        <v>0</v>
      </c>
      <c r="AH37" s="5">
        <v>12</v>
      </c>
      <c r="AI37" s="5">
        <v>84</v>
      </c>
      <c r="AJ37" s="11">
        <f t="shared" si="19"/>
        <v>0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x14ac:dyDescent="0.25">
      <c r="A38" s="5" t="s">
        <v>77</v>
      </c>
      <c r="B38" s="5" t="s">
        <v>40</v>
      </c>
      <c r="C38" s="5">
        <v>45</v>
      </c>
      <c r="D38" s="5">
        <v>3</v>
      </c>
      <c r="E38" s="5">
        <v>9</v>
      </c>
      <c r="F38" s="5">
        <v>39</v>
      </c>
      <c r="G38" s="8">
        <v>0.7</v>
      </c>
      <c r="H38" s="5">
        <v>180</v>
      </c>
      <c r="I38" s="5"/>
      <c r="J38" s="5">
        <v>9</v>
      </c>
      <c r="K38" s="5">
        <f t="shared" ref="K38:K58" si="20">E38-J38</f>
        <v>0</v>
      </c>
      <c r="L38" s="5"/>
      <c r="M38" s="5"/>
      <c r="N38" s="5"/>
      <c r="O38" s="5">
        <f t="shared" si="3"/>
        <v>1.8</v>
      </c>
      <c r="P38" s="4"/>
      <c r="Q38" s="4">
        <f t="shared" si="15"/>
        <v>0</v>
      </c>
      <c r="R38" s="4"/>
      <c r="S38" s="5"/>
      <c r="T38" s="5">
        <f t="shared" si="4"/>
        <v>21.666666666666668</v>
      </c>
      <c r="U38" s="5">
        <f t="shared" si="5"/>
        <v>21.666666666666668</v>
      </c>
      <c r="V38" s="5">
        <f>VLOOKUP(A38,[1]TDSheet!$A:$L,6,0)/5</f>
        <v>0.2</v>
      </c>
      <c r="W38" s="5">
        <f>VLOOKUP(A38,[2]TDSheet!$A:$L,6,0)/5</f>
        <v>1.4</v>
      </c>
      <c r="X38" s="5">
        <v>1</v>
      </c>
      <c r="Y38" s="5">
        <v>1.6</v>
      </c>
      <c r="Z38" s="5">
        <v>0.6</v>
      </c>
      <c r="AA38" s="5">
        <v>0</v>
      </c>
      <c r="AB38" s="5">
        <v>0</v>
      </c>
      <c r="AC38" s="5"/>
      <c r="AD38" s="5">
        <f t="shared" si="16"/>
        <v>0</v>
      </c>
      <c r="AE38" s="8">
        <v>8</v>
      </c>
      <c r="AF38" s="11">
        <f t="shared" si="17"/>
        <v>0</v>
      </c>
      <c r="AG38" s="5">
        <f t="shared" si="18"/>
        <v>0</v>
      </c>
      <c r="AH38" s="5">
        <v>12</v>
      </c>
      <c r="AI38" s="5">
        <v>84</v>
      </c>
      <c r="AJ38" s="11">
        <f t="shared" si="19"/>
        <v>0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x14ac:dyDescent="0.25">
      <c r="A39" s="5" t="s">
        <v>78</v>
      </c>
      <c r="B39" s="5" t="s">
        <v>40</v>
      </c>
      <c r="C39" s="5">
        <v>72</v>
      </c>
      <c r="D39" s="5">
        <v>28</v>
      </c>
      <c r="E39" s="5">
        <v>90</v>
      </c>
      <c r="F39" s="5">
        <v>-1</v>
      </c>
      <c r="G39" s="8">
        <v>0.7</v>
      </c>
      <c r="H39" s="5">
        <v>180</v>
      </c>
      <c r="I39" s="5"/>
      <c r="J39" s="5">
        <v>90</v>
      </c>
      <c r="K39" s="5">
        <f t="shared" si="20"/>
        <v>0</v>
      </c>
      <c r="L39" s="5"/>
      <c r="M39" s="5"/>
      <c r="N39" s="5"/>
      <c r="O39" s="5">
        <f t="shared" si="3"/>
        <v>18</v>
      </c>
      <c r="P39" s="4">
        <f t="shared" ref="P39:P50" si="21">20*O39-F39</f>
        <v>361</v>
      </c>
      <c r="Q39" s="4">
        <f t="shared" si="15"/>
        <v>384</v>
      </c>
      <c r="R39" s="4"/>
      <c r="S39" s="5"/>
      <c r="T39" s="5">
        <f t="shared" si="4"/>
        <v>21.277777777777779</v>
      </c>
      <c r="U39" s="5">
        <f t="shared" si="5"/>
        <v>-5.5555555555555552E-2</v>
      </c>
      <c r="V39" s="5">
        <f>VLOOKUP(A39,[1]TDSheet!$A:$L,6,0)/5</f>
        <v>5.8</v>
      </c>
      <c r="W39" s="5">
        <f>VLOOKUP(A39,[2]TDSheet!$A:$L,6,0)/5</f>
        <v>6.4</v>
      </c>
      <c r="X39" s="5">
        <v>8.6</v>
      </c>
      <c r="Y39" s="5">
        <v>8.4</v>
      </c>
      <c r="Z39" s="5">
        <v>6.4</v>
      </c>
      <c r="AA39" s="5">
        <v>10.199999999999999</v>
      </c>
      <c r="AB39" s="5">
        <v>12</v>
      </c>
      <c r="AC39" s="5"/>
      <c r="AD39" s="5">
        <f t="shared" si="16"/>
        <v>252.7</v>
      </c>
      <c r="AE39" s="8">
        <v>8</v>
      </c>
      <c r="AF39" s="11">
        <f t="shared" si="17"/>
        <v>48</v>
      </c>
      <c r="AG39" s="5">
        <f t="shared" si="18"/>
        <v>268.79999999999995</v>
      </c>
      <c r="AH39" s="5">
        <v>12</v>
      </c>
      <c r="AI39" s="5">
        <v>84</v>
      </c>
      <c r="AJ39" s="11">
        <f t="shared" si="19"/>
        <v>0.5714285714285714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x14ac:dyDescent="0.25">
      <c r="A40" s="5" t="s">
        <v>79</v>
      </c>
      <c r="B40" s="5" t="s">
        <v>40</v>
      </c>
      <c r="C40" s="5">
        <v>66</v>
      </c>
      <c r="D40" s="5">
        <v>1</v>
      </c>
      <c r="E40" s="5">
        <v>18</v>
      </c>
      <c r="F40" s="5">
        <v>49</v>
      </c>
      <c r="G40" s="8">
        <v>0.9</v>
      </c>
      <c r="H40" s="5">
        <v>180</v>
      </c>
      <c r="I40" s="5"/>
      <c r="J40" s="5">
        <v>18</v>
      </c>
      <c r="K40" s="5">
        <f t="shared" si="20"/>
        <v>0</v>
      </c>
      <c r="L40" s="5"/>
      <c r="M40" s="5"/>
      <c r="N40" s="5"/>
      <c r="O40" s="5">
        <f t="shared" si="3"/>
        <v>3.6</v>
      </c>
      <c r="P40" s="4">
        <f t="shared" ref="P40" si="22">30*O40-F40</f>
        <v>59</v>
      </c>
      <c r="Q40" s="4">
        <f t="shared" si="15"/>
        <v>96</v>
      </c>
      <c r="R40" s="4"/>
      <c r="S40" s="5"/>
      <c r="T40" s="5">
        <f t="shared" si="4"/>
        <v>40.277777777777779</v>
      </c>
      <c r="U40" s="5">
        <f t="shared" si="5"/>
        <v>13.611111111111111</v>
      </c>
      <c r="V40" s="5">
        <f>VLOOKUP(A40,[1]TDSheet!$A:$L,6,0)/5</f>
        <v>2.8</v>
      </c>
      <c r="W40" s="5">
        <f>VLOOKUP(A40,[2]TDSheet!$A:$L,6,0)/5</f>
        <v>2</v>
      </c>
      <c r="X40" s="5">
        <v>3.4</v>
      </c>
      <c r="Y40" s="5">
        <v>1.6</v>
      </c>
      <c r="Z40" s="5">
        <v>1.4</v>
      </c>
      <c r="AA40" s="5">
        <v>2.8</v>
      </c>
      <c r="AB40" s="5">
        <v>4.4000000000000004</v>
      </c>
      <c r="AC40" s="5"/>
      <c r="AD40" s="5">
        <f t="shared" si="16"/>
        <v>53.1</v>
      </c>
      <c r="AE40" s="8">
        <v>8</v>
      </c>
      <c r="AF40" s="11">
        <f t="shared" si="17"/>
        <v>12</v>
      </c>
      <c r="AG40" s="5">
        <f t="shared" si="18"/>
        <v>86.4</v>
      </c>
      <c r="AH40" s="5">
        <v>12</v>
      </c>
      <c r="AI40" s="5">
        <v>84</v>
      </c>
      <c r="AJ40" s="11">
        <f t="shared" si="19"/>
        <v>0.14285714285714285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x14ac:dyDescent="0.25">
      <c r="A41" s="5" t="s">
        <v>80</v>
      </c>
      <c r="B41" s="5" t="s">
        <v>40</v>
      </c>
      <c r="C41" s="5">
        <v>50</v>
      </c>
      <c r="D41" s="5"/>
      <c r="E41" s="5">
        <v>11</v>
      </c>
      <c r="F41" s="5">
        <v>37</v>
      </c>
      <c r="G41" s="8">
        <v>0.43</v>
      </c>
      <c r="H41" s="5">
        <v>180</v>
      </c>
      <c r="I41" s="5"/>
      <c r="J41" s="5">
        <v>11</v>
      </c>
      <c r="K41" s="5">
        <f t="shared" si="20"/>
        <v>0</v>
      </c>
      <c r="L41" s="5"/>
      <c r="M41" s="5"/>
      <c r="N41" s="5"/>
      <c r="O41" s="5">
        <f t="shared" si="3"/>
        <v>2.2000000000000002</v>
      </c>
      <c r="P41" s="27"/>
      <c r="Q41" s="27">
        <f t="shared" si="15"/>
        <v>0</v>
      </c>
      <c r="R41" s="4"/>
      <c r="S41" s="5"/>
      <c r="T41" s="5">
        <f t="shared" si="4"/>
        <v>16.818181818181817</v>
      </c>
      <c r="U41" s="5">
        <f t="shared" si="5"/>
        <v>16.818181818181817</v>
      </c>
      <c r="V41" s="5">
        <f>VLOOKUP(A41,[1]TDSheet!$A:$L,6,0)/5</f>
        <v>0.4</v>
      </c>
      <c r="W41" s="5">
        <f>VLOOKUP(A41,[2]TDSheet!$A:$L,6,0)/5</f>
        <v>2.6</v>
      </c>
      <c r="X41" s="5">
        <v>3.2</v>
      </c>
      <c r="Y41" s="5">
        <v>0</v>
      </c>
      <c r="Z41" s="5">
        <v>1.2</v>
      </c>
      <c r="AA41" s="5">
        <v>1.6</v>
      </c>
      <c r="AB41" s="5">
        <v>3.2</v>
      </c>
      <c r="AC41" s="5"/>
      <c r="AD41" s="5">
        <f t="shared" si="16"/>
        <v>0</v>
      </c>
      <c r="AE41" s="8">
        <v>16</v>
      </c>
      <c r="AF41" s="11">
        <f t="shared" si="17"/>
        <v>0</v>
      </c>
      <c r="AG41" s="5">
        <f t="shared" si="18"/>
        <v>0</v>
      </c>
      <c r="AH41" s="5">
        <v>12</v>
      </c>
      <c r="AI41" s="5">
        <v>84</v>
      </c>
      <c r="AJ41" s="11">
        <f t="shared" si="19"/>
        <v>0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x14ac:dyDescent="0.25">
      <c r="A42" s="5" t="s">
        <v>81</v>
      </c>
      <c r="B42" s="5" t="s">
        <v>40</v>
      </c>
      <c r="C42" s="5">
        <v>128</v>
      </c>
      <c r="D42" s="5"/>
      <c r="E42" s="5">
        <v>14</v>
      </c>
      <c r="F42" s="5">
        <v>114</v>
      </c>
      <c r="G42" s="8">
        <v>0.9</v>
      </c>
      <c r="H42" s="5">
        <v>180</v>
      </c>
      <c r="I42" s="5"/>
      <c r="J42" s="5">
        <v>14</v>
      </c>
      <c r="K42" s="5">
        <f t="shared" si="20"/>
        <v>0</v>
      </c>
      <c r="L42" s="5"/>
      <c r="M42" s="5"/>
      <c r="N42" s="5"/>
      <c r="O42" s="5">
        <f t="shared" si="3"/>
        <v>2.8</v>
      </c>
      <c r="P42" s="4"/>
      <c r="Q42" s="4">
        <f t="shared" si="15"/>
        <v>0</v>
      </c>
      <c r="R42" s="4"/>
      <c r="S42" s="5"/>
      <c r="T42" s="5">
        <f t="shared" si="4"/>
        <v>40.714285714285715</v>
      </c>
      <c r="U42" s="5">
        <f t="shared" si="5"/>
        <v>40.714285714285715</v>
      </c>
      <c r="V42" s="5">
        <f>VLOOKUP(A42,[1]TDSheet!$A:$L,6,0)/5</f>
        <v>1.2</v>
      </c>
      <c r="W42" s="5">
        <f>VLOOKUP(A42,[2]TDSheet!$A:$L,6,0)/5</f>
        <v>1.4</v>
      </c>
      <c r="X42" s="5">
        <v>3.4</v>
      </c>
      <c r="Y42" s="5">
        <v>0.4</v>
      </c>
      <c r="Z42" s="5">
        <v>1.4</v>
      </c>
      <c r="AA42" s="5">
        <v>0</v>
      </c>
      <c r="AB42" s="5">
        <v>0</v>
      </c>
      <c r="AC42" s="25" t="s">
        <v>45</v>
      </c>
      <c r="AD42" s="5">
        <f t="shared" si="16"/>
        <v>0</v>
      </c>
      <c r="AE42" s="8">
        <v>8</v>
      </c>
      <c r="AF42" s="11">
        <f t="shared" si="17"/>
        <v>0</v>
      </c>
      <c r="AG42" s="5">
        <f t="shared" si="18"/>
        <v>0</v>
      </c>
      <c r="AH42" s="5">
        <v>12</v>
      </c>
      <c r="AI42" s="5">
        <v>84</v>
      </c>
      <c r="AJ42" s="11">
        <f t="shared" si="19"/>
        <v>0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5">
      <c r="A43" s="5" t="s">
        <v>82</v>
      </c>
      <c r="B43" s="5" t="s">
        <v>40</v>
      </c>
      <c r="C43" s="5">
        <v>35</v>
      </c>
      <c r="D43" s="5"/>
      <c r="E43" s="5">
        <v>5</v>
      </c>
      <c r="F43" s="5">
        <v>30</v>
      </c>
      <c r="G43" s="8">
        <v>0.43</v>
      </c>
      <c r="H43" s="5">
        <v>180</v>
      </c>
      <c r="I43" s="5"/>
      <c r="J43" s="5">
        <v>5</v>
      </c>
      <c r="K43" s="5">
        <f t="shared" si="20"/>
        <v>0</v>
      </c>
      <c r="L43" s="5"/>
      <c r="M43" s="5"/>
      <c r="N43" s="5"/>
      <c r="O43" s="5">
        <f t="shared" si="3"/>
        <v>1</v>
      </c>
      <c r="P43" s="4"/>
      <c r="Q43" s="4">
        <f t="shared" si="15"/>
        <v>0</v>
      </c>
      <c r="R43" s="4"/>
      <c r="S43" s="5"/>
      <c r="T43" s="5">
        <f t="shared" si="4"/>
        <v>30</v>
      </c>
      <c r="U43" s="5">
        <f t="shared" si="5"/>
        <v>30</v>
      </c>
      <c r="V43" s="5">
        <f>VLOOKUP(A43,[1]TDSheet!$A:$L,6,0)/5</f>
        <v>2.6</v>
      </c>
      <c r="W43" s="5">
        <f>VLOOKUP(A43,[2]TDSheet!$A:$L,6,0)/5</f>
        <v>2.8</v>
      </c>
      <c r="X43" s="5">
        <v>2</v>
      </c>
      <c r="Y43" s="5">
        <v>0.6</v>
      </c>
      <c r="Z43" s="5">
        <v>0.8</v>
      </c>
      <c r="AA43" s="5">
        <v>3.6</v>
      </c>
      <c r="AB43" s="5">
        <v>4.2</v>
      </c>
      <c r="AC43" s="25" t="s">
        <v>45</v>
      </c>
      <c r="AD43" s="5">
        <f t="shared" si="16"/>
        <v>0</v>
      </c>
      <c r="AE43" s="8">
        <v>16</v>
      </c>
      <c r="AF43" s="11">
        <f t="shared" si="17"/>
        <v>0</v>
      </c>
      <c r="AG43" s="5">
        <f t="shared" si="18"/>
        <v>0</v>
      </c>
      <c r="AH43" s="5">
        <v>12</v>
      </c>
      <c r="AI43" s="5">
        <v>84</v>
      </c>
      <c r="AJ43" s="11">
        <f t="shared" si="19"/>
        <v>0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x14ac:dyDescent="0.25">
      <c r="A44" s="5" t="s">
        <v>83</v>
      </c>
      <c r="B44" s="5" t="s">
        <v>52</v>
      </c>
      <c r="C44" s="5">
        <v>25</v>
      </c>
      <c r="D44" s="5"/>
      <c r="E44" s="5">
        <v>5</v>
      </c>
      <c r="F44" s="5">
        <v>20</v>
      </c>
      <c r="G44" s="8">
        <v>1</v>
      </c>
      <c r="H44" s="5">
        <v>180</v>
      </c>
      <c r="I44" s="5"/>
      <c r="J44" s="5">
        <v>5</v>
      </c>
      <c r="K44" s="5">
        <f t="shared" si="20"/>
        <v>0</v>
      </c>
      <c r="L44" s="5"/>
      <c r="M44" s="5"/>
      <c r="N44" s="5"/>
      <c r="O44" s="5">
        <f t="shared" si="3"/>
        <v>1</v>
      </c>
      <c r="P44" s="4"/>
      <c r="Q44" s="4">
        <f t="shared" si="15"/>
        <v>0</v>
      </c>
      <c r="R44" s="4"/>
      <c r="S44" s="5"/>
      <c r="T44" s="5">
        <f t="shared" si="4"/>
        <v>20</v>
      </c>
      <c r="U44" s="5">
        <f t="shared" si="5"/>
        <v>20</v>
      </c>
      <c r="V44" s="5">
        <f>VLOOKUP(A44,[1]TDSheet!$A:$L,6,0)/5</f>
        <v>4</v>
      </c>
      <c r="W44" s="5">
        <f>VLOOKUP(A44,[2]TDSheet!$A:$L,6,0)/5</f>
        <v>3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/>
      <c r="AD44" s="5">
        <f t="shared" si="16"/>
        <v>0</v>
      </c>
      <c r="AE44" s="8">
        <v>5</v>
      </c>
      <c r="AF44" s="11">
        <f t="shared" si="17"/>
        <v>0</v>
      </c>
      <c r="AG44" s="5">
        <f t="shared" si="18"/>
        <v>0</v>
      </c>
      <c r="AH44" s="5">
        <v>12</v>
      </c>
      <c r="AI44" s="5">
        <v>144</v>
      </c>
      <c r="AJ44" s="11">
        <f t="shared" si="19"/>
        <v>0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x14ac:dyDescent="0.25">
      <c r="A45" s="5" t="s">
        <v>84</v>
      </c>
      <c r="B45" s="5" t="s">
        <v>40</v>
      </c>
      <c r="C45" s="5">
        <v>30</v>
      </c>
      <c r="D45" s="5"/>
      <c r="E45" s="5">
        <v>10</v>
      </c>
      <c r="F45" s="5">
        <v>20</v>
      </c>
      <c r="G45" s="8">
        <v>1</v>
      </c>
      <c r="H45" s="5">
        <v>180</v>
      </c>
      <c r="I45" s="5"/>
      <c r="J45" s="5">
        <v>10</v>
      </c>
      <c r="K45" s="5">
        <f t="shared" si="20"/>
        <v>0</v>
      </c>
      <c r="L45" s="5"/>
      <c r="M45" s="5"/>
      <c r="N45" s="5"/>
      <c r="O45" s="5">
        <f t="shared" si="3"/>
        <v>2</v>
      </c>
      <c r="P45" s="4">
        <f>25*O45-F45</f>
        <v>30</v>
      </c>
      <c r="Q45" s="4">
        <f t="shared" si="15"/>
        <v>60</v>
      </c>
      <c r="R45" s="4"/>
      <c r="S45" s="5"/>
      <c r="T45" s="5">
        <f t="shared" si="4"/>
        <v>40</v>
      </c>
      <c r="U45" s="5">
        <f t="shared" si="5"/>
        <v>10</v>
      </c>
      <c r="V45" s="5">
        <f>VLOOKUP(A45,[1]TDSheet!$A:$L,6,0)/5</f>
        <v>3.2</v>
      </c>
      <c r="W45" s="5">
        <f>VLOOKUP(A45,[2]TDSheet!$A:$L,6,0)/5</f>
        <v>3.6</v>
      </c>
      <c r="X45" s="5">
        <v>2.4</v>
      </c>
      <c r="Y45" s="5">
        <v>2.2000000000000002</v>
      </c>
      <c r="Z45" s="5">
        <v>2.6</v>
      </c>
      <c r="AA45" s="5">
        <v>3.8</v>
      </c>
      <c r="AB45" s="5">
        <v>8</v>
      </c>
      <c r="AC45" s="5"/>
      <c r="AD45" s="5">
        <f t="shared" si="16"/>
        <v>30</v>
      </c>
      <c r="AE45" s="8">
        <v>5</v>
      </c>
      <c r="AF45" s="11">
        <f t="shared" si="17"/>
        <v>12</v>
      </c>
      <c r="AG45" s="5">
        <f t="shared" si="18"/>
        <v>60</v>
      </c>
      <c r="AH45" s="5">
        <v>12</v>
      </c>
      <c r="AI45" s="5">
        <v>84</v>
      </c>
      <c r="AJ45" s="11">
        <f t="shared" si="19"/>
        <v>0.14285714285714285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x14ac:dyDescent="0.25">
      <c r="A46" s="5" t="s">
        <v>85</v>
      </c>
      <c r="B46" s="5" t="s">
        <v>52</v>
      </c>
      <c r="C46" s="5">
        <v>7.4</v>
      </c>
      <c r="D46" s="5">
        <v>3.7</v>
      </c>
      <c r="E46" s="5">
        <v>11.1</v>
      </c>
      <c r="F46" s="5"/>
      <c r="G46" s="8">
        <v>1</v>
      </c>
      <c r="H46" s="5">
        <v>180</v>
      </c>
      <c r="I46" s="5"/>
      <c r="J46" s="5">
        <v>11.1</v>
      </c>
      <c r="K46" s="5">
        <f t="shared" si="20"/>
        <v>0</v>
      </c>
      <c r="L46" s="5"/>
      <c r="M46" s="5"/>
      <c r="N46" s="5"/>
      <c r="O46" s="5">
        <f t="shared" si="3"/>
        <v>2.2199999999999998</v>
      </c>
      <c r="P46" s="4">
        <f t="shared" si="21"/>
        <v>44.399999999999991</v>
      </c>
      <c r="Q46" s="4">
        <f t="shared" si="15"/>
        <v>51.800000000000004</v>
      </c>
      <c r="R46" s="4"/>
      <c r="S46" s="5"/>
      <c r="T46" s="5">
        <f t="shared" si="4"/>
        <v>23.333333333333339</v>
      </c>
      <c r="U46" s="5">
        <f t="shared" si="5"/>
        <v>0</v>
      </c>
      <c r="V46" s="5">
        <f>VLOOKUP(A46,[1]TDSheet!$A:$L,6,0)/5</f>
        <v>0.74</v>
      </c>
      <c r="W46" s="5">
        <f>VLOOKUP(A46,[2]TDSheet!$A:$L,6,0)/5</f>
        <v>1.48</v>
      </c>
      <c r="X46" s="5">
        <v>0</v>
      </c>
      <c r="Y46" s="5">
        <v>2.2200000000000002</v>
      </c>
      <c r="Z46" s="5">
        <v>0.74</v>
      </c>
      <c r="AA46" s="5">
        <v>1.48</v>
      </c>
      <c r="AB46" s="5">
        <v>1.48</v>
      </c>
      <c r="AC46" s="5"/>
      <c r="AD46" s="5">
        <f t="shared" si="16"/>
        <v>44.399999999999991</v>
      </c>
      <c r="AE46" s="8">
        <v>3.7</v>
      </c>
      <c r="AF46" s="11">
        <f t="shared" si="17"/>
        <v>14</v>
      </c>
      <c r="AG46" s="5">
        <f t="shared" si="18"/>
        <v>51.800000000000004</v>
      </c>
      <c r="AH46" s="5">
        <v>14</v>
      </c>
      <c r="AI46" s="5">
        <v>126</v>
      </c>
      <c r="AJ46" s="11">
        <f t="shared" si="19"/>
        <v>0.1111111111111111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x14ac:dyDescent="0.25">
      <c r="A47" s="5" t="s">
        <v>86</v>
      </c>
      <c r="B47" s="5" t="s">
        <v>40</v>
      </c>
      <c r="C47" s="5"/>
      <c r="D47" s="5">
        <v>14</v>
      </c>
      <c r="E47" s="5">
        <v>8</v>
      </c>
      <c r="F47" s="5">
        <v>4</v>
      </c>
      <c r="G47" s="8">
        <v>0.25</v>
      </c>
      <c r="H47" s="5">
        <v>180</v>
      </c>
      <c r="I47" s="5"/>
      <c r="J47" s="5">
        <v>56</v>
      </c>
      <c r="K47" s="5">
        <f t="shared" si="20"/>
        <v>-48</v>
      </c>
      <c r="L47" s="5"/>
      <c r="M47" s="5"/>
      <c r="N47" s="5"/>
      <c r="O47" s="5">
        <f t="shared" si="3"/>
        <v>1.6</v>
      </c>
      <c r="P47" s="27">
        <v>100</v>
      </c>
      <c r="Q47" s="27">
        <f t="shared" si="15"/>
        <v>168</v>
      </c>
      <c r="R47" s="4"/>
      <c r="S47" s="5"/>
      <c r="T47" s="28">
        <f t="shared" si="4"/>
        <v>107.5</v>
      </c>
      <c r="U47" s="5">
        <f t="shared" si="5"/>
        <v>2.5</v>
      </c>
      <c r="V47" s="5">
        <f>VLOOKUP(A47,[1]TDSheet!$A:$L,6,0)/5</f>
        <v>18.8</v>
      </c>
      <c r="W47" s="5">
        <f>VLOOKUP(A47,[2]TDSheet!$A:$L,6,0)/5</f>
        <v>29.4</v>
      </c>
      <c r="X47" s="5">
        <v>17</v>
      </c>
      <c r="Y47" s="5">
        <v>16.8</v>
      </c>
      <c r="Z47" s="5">
        <v>22.8</v>
      </c>
      <c r="AA47" s="5">
        <v>26.6</v>
      </c>
      <c r="AB47" s="5">
        <v>36.200000000000003</v>
      </c>
      <c r="AC47" s="5"/>
      <c r="AD47" s="5">
        <f t="shared" si="16"/>
        <v>25</v>
      </c>
      <c r="AE47" s="8">
        <v>12</v>
      </c>
      <c r="AF47" s="11">
        <f t="shared" si="17"/>
        <v>14</v>
      </c>
      <c r="AG47" s="5">
        <f t="shared" si="18"/>
        <v>42</v>
      </c>
      <c r="AH47" s="5">
        <v>14</v>
      </c>
      <c r="AI47" s="5">
        <v>70</v>
      </c>
      <c r="AJ47" s="11">
        <f t="shared" si="19"/>
        <v>0.2</v>
      </c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x14ac:dyDescent="0.25">
      <c r="A48" s="5" t="s">
        <v>87</v>
      </c>
      <c r="B48" s="5" t="s">
        <v>40</v>
      </c>
      <c r="C48" s="5">
        <v>69</v>
      </c>
      <c r="D48" s="5">
        <v>2</v>
      </c>
      <c r="E48" s="5">
        <v>25</v>
      </c>
      <c r="F48" s="5">
        <v>46</v>
      </c>
      <c r="G48" s="8">
        <v>0.3</v>
      </c>
      <c r="H48" s="5">
        <v>180</v>
      </c>
      <c r="I48" s="5"/>
      <c r="J48" s="5">
        <v>169</v>
      </c>
      <c r="K48" s="5">
        <f t="shared" si="20"/>
        <v>-144</v>
      </c>
      <c r="L48" s="5"/>
      <c r="M48" s="5"/>
      <c r="N48" s="5"/>
      <c r="O48" s="5">
        <f t="shared" si="3"/>
        <v>5</v>
      </c>
      <c r="P48" s="4">
        <f t="shared" ref="P48" si="23">30*O48-F48</f>
        <v>104</v>
      </c>
      <c r="Q48" s="4">
        <f t="shared" si="15"/>
        <v>168</v>
      </c>
      <c r="R48" s="4"/>
      <c r="S48" s="5"/>
      <c r="T48" s="5">
        <f t="shared" si="4"/>
        <v>42.8</v>
      </c>
      <c r="U48" s="5">
        <f t="shared" si="5"/>
        <v>9.1999999999999993</v>
      </c>
      <c r="V48" s="5">
        <f>VLOOKUP(A48,[1]TDSheet!$A:$L,6,0)/5</f>
        <v>4.8</v>
      </c>
      <c r="W48" s="5">
        <f>VLOOKUP(A48,[2]TDSheet!$A:$L,6,0)/5</f>
        <v>10.8</v>
      </c>
      <c r="X48" s="5">
        <v>11.4</v>
      </c>
      <c r="Y48" s="5">
        <v>10.4</v>
      </c>
      <c r="Z48" s="5">
        <v>9.8000000000000007</v>
      </c>
      <c r="AA48" s="5">
        <v>12.8</v>
      </c>
      <c r="AB48" s="5">
        <v>18.8</v>
      </c>
      <c r="AC48" s="5"/>
      <c r="AD48" s="5">
        <f t="shared" si="16"/>
        <v>31.2</v>
      </c>
      <c r="AE48" s="8">
        <v>12</v>
      </c>
      <c r="AF48" s="11">
        <f t="shared" si="17"/>
        <v>14</v>
      </c>
      <c r="AG48" s="5">
        <f t="shared" si="18"/>
        <v>50.4</v>
      </c>
      <c r="AH48" s="5">
        <v>14</v>
      </c>
      <c r="AI48" s="5">
        <v>70</v>
      </c>
      <c r="AJ48" s="11">
        <f t="shared" si="19"/>
        <v>0.2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x14ac:dyDescent="0.25">
      <c r="A49" s="5" t="s">
        <v>88</v>
      </c>
      <c r="B49" s="5" t="s">
        <v>52</v>
      </c>
      <c r="C49" s="5">
        <v>75.099999999999994</v>
      </c>
      <c r="D49" s="5"/>
      <c r="E49" s="5">
        <v>3.6</v>
      </c>
      <c r="F49" s="5">
        <v>71.5</v>
      </c>
      <c r="G49" s="8">
        <v>1</v>
      </c>
      <c r="H49" s="5">
        <v>180</v>
      </c>
      <c r="I49" s="5"/>
      <c r="J49" s="5">
        <v>3.6</v>
      </c>
      <c r="K49" s="5">
        <f t="shared" si="20"/>
        <v>0</v>
      </c>
      <c r="L49" s="5"/>
      <c r="M49" s="5"/>
      <c r="N49" s="5"/>
      <c r="O49" s="5">
        <f t="shared" si="3"/>
        <v>0.72</v>
      </c>
      <c r="P49" s="4"/>
      <c r="Q49" s="4">
        <f t="shared" si="15"/>
        <v>0</v>
      </c>
      <c r="R49" s="4"/>
      <c r="S49" s="5"/>
      <c r="T49" s="5">
        <f t="shared" si="4"/>
        <v>99.305555555555557</v>
      </c>
      <c r="U49" s="5">
        <f t="shared" si="5"/>
        <v>99.305555555555557</v>
      </c>
      <c r="V49" s="5">
        <f>VLOOKUP(A49,[1]TDSheet!$A:$L,6,0)/5</f>
        <v>1.44</v>
      </c>
      <c r="W49" s="5">
        <f>VLOOKUP(A49,[2]TDSheet!$A:$L,6,0)/5</f>
        <v>0.36</v>
      </c>
      <c r="X49" s="5">
        <v>1.44</v>
      </c>
      <c r="Y49" s="5">
        <v>0</v>
      </c>
      <c r="Z49" s="5">
        <v>1.8</v>
      </c>
      <c r="AA49" s="5">
        <v>0</v>
      </c>
      <c r="AB49" s="5">
        <v>2.2999999999999998</v>
      </c>
      <c r="AC49" s="29" t="s">
        <v>100</v>
      </c>
      <c r="AD49" s="5">
        <f t="shared" si="16"/>
        <v>0</v>
      </c>
      <c r="AE49" s="8">
        <v>1.8</v>
      </c>
      <c r="AF49" s="11">
        <f t="shared" si="17"/>
        <v>0</v>
      </c>
      <c r="AG49" s="5">
        <f t="shared" si="18"/>
        <v>0</v>
      </c>
      <c r="AH49" s="5">
        <v>18</v>
      </c>
      <c r="AI49" s="5">
        <v>234</v>
      </c>
      <c r="AJ49" s="11">
        <f t="shared" si="19"/>
        <v>0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x14ac:dyDescent="0.25">
      <c r="A50" s="5" t="s">
        <v>89</v>
      </c>
      <c r="B50" s="5" t="s">
        <v>40</v>
      </c>
      <c r="C50" s="5">
        <v>308</v>
      </c>
      <c r="D50" s="5">
        <v>2</v>
      </c>
      <c r="E50" s="5">
        <v>197</v>
      </c>
      <c r="F50" s="5">
        <v>98</v>
      </c>
      <c r="G50" s="8">
        <v>0.3</v>
      </c>
      <c r="H50" s="5">
        <v>180</v>
      </c>
      <c r="I50" s="5"/>
      <c r="J50" s="5">
        <v>224</v>
      </c>
      <c r="K50" s="5">
        <f t="shared" si="20"/>
        <v>-27</v>
      </c>
      <c r="L50" s="5"/>
      <c r="M50" s="5"/>
      <c r="N50" s="5"/>
      <c r="O50" s="5">
        <f t="shared" si="3"/>
        <v>39.4</v>
      </c>
      <c r="P50" s="4">
        <f t="shared" si="21"/>
        <v>690</v>
      </c>
      <c r="Q50" s="4">
        <f t="shared" si="15"/>
        <v>672</v>
      </c>
      <c r="R50" s="4"/>
      <c r="S50" s="5"/>
      <c r="T50" s="5">
        <f t="shared" si="4"/>
        <v>19.543147208121827</v>
      </c>
      <c r="U50" s="5">
        <f t="shared" si="5"/>
        <v>2.4873096446700509</v>
      </c>
      <c r="V50" s="5">
        <f>VLOOKUP(A50,[1]TDSheet!$A:$L,6,0)/5</f>
        <v>6.6</v>
      </c>
      <c r="W50" s="5">
        <f>VLOOKUP(A50,[2]TDSheet!$A:$L,6,0)/5</f>
        <v>17.8</v>
      </c>
      <c r="X50" s="5">
        <v>9.8000000000000007</v>
      </c>
      <c r="Y50" s="5">
        <v>14</v>
      </c>
      <c r="Z50" s="5">
        <v>14.2</v>
      </c>
      <c r="AA50" s="5">
        <v>15.2</v>
      </c>
      <c r="AB50" s="5">
        <v>13.6</v>
      </c>
      <c r="AC50" s="5"/>
      <c r="AD50" s="5">
        <f t="shared" si="16"/>
        <v>207</v>
      </c>
      <c r="AE50" s="8">
        <v>12</v>
      </c>
      <c r="AF50" s="11">
        <f t="shared" si="17"/>
        <v>56</v>
      </c>
      <c r="AG50" s="5">
        <f t="shared" si="18"/>
        <v>201.6</v>
      </c>
      <c r="AH50" s="5">
        <v>14</v>
      </c>
      <c r="AI50" s="5">
        <v>70</v>
      </c>
      <c r="AJ50" s="11">
        <f t="shared" si="19"/>
        <v>0.8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90</v>
      </c>
      <c r="B51" s="5" t="s">
        <v>40</v>
      </c>
      <c r="C51" s="5">
        <v>373</v>
      </c>
      <c r="D51" s="5"/>
      <c r="E51" s="5">
        <v>24</v>
      </c>
      <c r="F51" s="5">
        <v>349</v>
      </c>
      <c r="G51" s="8">
        <v>0.2</v>
      </c>
      <c r="H51" s="5">
        <v>365</v>
      </c>
      <c r="I51" s="5"/>
      <c r="J51" s="5">
        <v>24</v>
      </c>
      <c r="K51" s="5">
        <f t="shared" si="20"/>
        <v>0</v>
      </c>
      <c r="L51" s="5"/>
      <c r="M51" s="5"/>
      <c r="N51" s="5"/>
      <c r="O51" s="5">
        <f t="shared" si="3"/>
        <v>4.8</v>
      </c>
      <c r="P51" s="4"/>
      <c r="Q51" s="4">
        <f t="shared" si="15"/>
        <v>0</v>
      </c>
      <c r="R51" s="4"/>
      <c r="S51" s="5"/>
      <c r="T51" s="5">
        <f t="shared" si="4"/>
        <v>72.708333333333343</v>
      </c>
      <c r="U51" s="5">
        <f t="shared" si="5"/>
        <v>72.708333333333343</v>
      </c>
      <c r="V51" s="5">
        <v>0</v>
      </c>
      <c r="W51" s="5">
        <f>VLOOKUP(A51,[2]TDSheet!$A:$L,6,0)/5</f>
        <v>0.6</v>
      </c>
      <c r="X51" s="5">
        <v>0</v>
      </c>
      <c r="Y51" s="5">
        <v>5</v>
      </c>
      <c r="Z51" s="5">
        <v>0</v>
      </c>
      <c r="AA51" s="5">
        <v>0.6</v>
      </c>
      <c r="AB51" s="5">
        <v>1.8</v>
      </c>
      <c r="AC51" s="29" t="s">
        <v>100</v>
      </c>
      <c r="AD51" s="5">
        <f t="shared" si="16"/>
        <v>0</v>
      </c>
      <c r="AE51" s="8">
        <v>6</v>
      </c>
      <c r="AF51" s="11">
        <f t="shared" si="17"/>
        <v>0</v>
      </c>
      <c r="AG51" s="5">
        <f t="shared" si="18"/>
        <v>0</v>
      </c>
      <c r="AH51" s="5">
        <v>10</v>
      </c>
      <c r="AI51" s="5">
        <v>130</v>
      </c>
      <c r="AJ51" s="11">
        <f t="shared" si="19"/>
        <v>0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x14ac:dyDescent="0.25">
      <c r="A52" s="7" t="s">
        <v>91</v>
      </c>
      <c r="B52" s="5" t="s">
        <v>40</v>
      </c>
      <c r="C52" s="5">
        <v>6</v>
      </c>
      <c r="D52" s="5"/>
      <c r="E52" s="5"/>
      <c r="F52" s="5">
        <v>6</v>
      </c>
      <c r="G52" s="8">
        <v>0.2</v>
      </c>
      <c r="H52" s="5">
        <v>365</v>
      </c>
      <c r="I52" s="5"/>
      <c r="J52" s="5">
        <v>24</v>
      </c>
      <c r="K52" s="5">
        <f t="shared" si="20"/>
        <v>-24</v>
      </c>
      <c r="L52" s="5"/>
      <c r="M52" s="5"/>
      <c r="N52" s="5"/>
      <c r="O52" s="5">
        <f t="shared" si="3"/>
        <v>0</v>
      </c>
      <c r="P52" s="4"/>
      <c r="Q52" s="4">
        <f t="shared" si="15"/>
        <v>0</v>
      </c>
      <c r="R52" s="4"/>
      <c r="S52" s="5"/>
      <c r="T52" s="5" t="e">
        <f t="shared" si="4"/>
        <v>#DIV/0!</v>
      </c>
      <c r="U52" s="5" t="e">
        <f t="shared" si="5"/>
        <v>#DIV/0!</v>
      </c>
      <c r="V52" s="5">
        <v>0</v>
      </c>
      <c r="W52" s="5">
        <v>0</v>
      </c>
      <c r="X52" s="5">
        <v>0</v>
      </c>
      <c r="Y52" s="5">
        <v>6.8</v>
      </c>
      <c r="Z52" s="5">
        <v>5</v>
      </c>
      <c r="AA52" s="5">
        <v>0.6</v>
      </c>
      <c r="AB52" s="5">
        <v>0.6</v>
      </c>
      <c r="AC52" s="24" t="s">
        <v>53</v>
      </c>
      <c r="AD52" s="5">
        <f t="shared" si="16"/>
        <v>0</v>
      </c>
      <c r="AE52" s="8">
        <v>6</v>
      </c>
      <c r="AF52" s="11">
        <f t="shared" si="17"/>
        <v>0</v>
      </c>
      <c r="AG52" s="5">
        <f t="shared" si="18"/>
        <v>0</v>
      </c>
      <c r="AH52" s="5">
        <v>10</v>
      </c>
      <c r="AI52" s="7"/>
      <c r="AJ52" s="1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x14ac:dyDescent="0.25">
      <c r="A53" s="5" t="s">
        <v>92</v>
      </c>
      <c r="B53" s="5" t="s">
        <v>40</v>
      </c>
      <c r="C53" s="5">
        <v>2819</v>
      </c>
      <c r="D53" s="5"/>
      <c r="E53" s="5">
        <v>854</v>
      </c>
      <c r="F53" s="5">
        <v>1965</v>
      </c>
      <c r="G53" s="8">
        <v>0.3</v>
      </c>
      <c r="H53" s="5">
        <v>180</v>
      </c>
      <c r="I53" s="5"/>
      <c r="J53" s="5">
        <v>854</v>
      </c>
      <c r="K53" s="5">
        <f t="shared" si="20"/>
        <v>0</v>
      </c>
      <c r="L53" s="5"/>
      <c r="M53" s="5"/>
      <c r="N53" s="5"/>
      <c r="O53" s="5">
        <f t="shared" si="3"/>
        <v>170.8</v>
      </c>
      <c r="P53" s="4">
        <f>25*O53-F53</f>
        <v>2305</v>
      </c>
      <c r="Q53" s="4">
        <f t="shared" si="15"/>
        <v>2352</v>
      </c>
      <c r="R53" s="4"/>
      <c r="S53" s="5"/>
      <c r="T53" s="5">
        <f t="shared" si="4"/>
        <v>25.275175644028103</v>
      </c>
      <c r="U53" s="5">
        <f t="shared" si="5"/>
        <v>11.504683840749413</v>
      </c>
      <c r="V53" s="5">
        <f>VLOOKUP(A53,[1]TDSheet!$A:$L,6,0)/5</f>
        <v>2.6</v>
      </c>
      <c r="W53" s="5">
        <f>VLOOKUP(A53,[2]TDSheet!$A:$L,6,0)/5</f>
        <v>199.2</v>
      </c>
      <c r="X53" s="5">
        <v>9</v>
      </c>
      <c r="Y53" s="5">
        <v>170</v>
      </c>
      <c r="Z53" s="5">
        <v>146.80000000000001</v>
      </c>
      <c r="AA53" s="5">
        <v>45.6</v>
      </c>
      <c r="AB53" s="5">
        <v>267.39999999999998</v>
      </c>
      <c r="AC53" s="5"/>
      <c r="AD53" s="5">
        <f t="shared" si="16"/>
        <v>691.5</v>
      </c>
      <c r="AE53" s="8">
        <v>14</v>
      </c>
      <c r="AF53" s="11">
        <f t="shared" si="17"/>
        <v>168</v>
      </c>
      <c r="AG53" s="5">
        <f t="shared" si="18"/>
        <v>705.6</v>
      </c>
      <c r="AH53" s="5">
        <v>14</v>
      </c>
      <c r="AI53" s="5">
        <v>70</v>
      </c>
      <c r="AJ53" s="11">
        <f t="shared" si="19"/>
        <v>2.4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x14ac:dyDescent="0.25">
      <c r="A54" s="5" t="s">
        <v>93</v>
      </c>
      <c r="B54" s="5" t="s">
        <v>40</v>
      </c>
      <c r="C54" s="5">
        <v>2306</v>
      </c>
      <c r="D54" s="5">
        <v>2</v>
      </c>
      <c r="E54" s="5">
        <v>390</v>
      </c>
      <c r="F54" s="5">
        <v>1873</v>
      </c>
      <c r="G54" s="8">
        <v>0.25</v>
      </c>
      <c r="H54" s="5">
        <v>180</v>
      </c>
      <c r="I54" s="5"/>
      <c r="J54" s="5">
        <v>390</v>
      </c>
      <c r="K54" s="5">
        <f t="shared" si="20"/>
        <v>0</v>
      </c>
      <c r="L54" s="5"/>
      <c r="M54" s="5"/>
      <c r="N54" s="5"/>
      <c r="O54" s="5">
        <f t="shared" si="3"/>
        <v>78</v>
      </c>
      <c r="P54" s="4"/>
      <c r="Q54" s="4">
        <f t="shared" si="15"/>
        <v>0</v>
      </c>
      <c r="R54" s="4"/>
      <c r="S54" s="5"/>
      <c r="T54" s="5">
        <f t="shared" si="4"/>
        <v>24.012820512820515</v>
      </c>
      <c r="U54" s="5">
        <f t="shared" si="5"/>
        <v>24.012820512820515</v>
      </c>
      <c r="V54" s="5">
        <f>VLOOKUP(A54,[1]TDSheet!$A:$L,6,0)/5</f>
        <v>29.6</v>
      </c>
      <c r="W54" s="5">
        <f>VLOOKUP(A54,[2]TDSheet!$A:$L,6,0)/5</f>
        <v>45.6</v>
      </c>
      <c r="X54" s="5">
        <v>14.4</v>
      </c>
      <c r="Y54" s="5">
        <v>30.4</v>
      </c>
      <c r="Z54" s="5">
        <v>46.4</v>
      </c>
      <c r="AA54" s="5">
        <v>36</v>
      </c>
      <c r="AB54" s="5">
        <v>67.8</v>
      </c>
      <c r="AC54" s="5"/>
      <c r="AD54" s="5">
        <f t="shared" si="16"/>
        <v>0</v>
      </c>
      <c r="AE54" s="8">
        <v>12</v>
      </c>
      <c r="AF54" s="11">
        <f t="shared" si="17"/>
        <v>0</v>
      </c>
      <c r="AG54" s="5">
        <f t="shared" si="18"/>
        <v>0</v>
      </c>
      <c r="AH54" s="5">
        <v>14</v>
      </c>
      <c r="AI54" s="5">
        <v>70</v>
      </c>
      <c r="AJ54" s="11">
        <f t="shared" si="19"/>
        <v>0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x14ac:dyDescent="0.25">
      <c r="A55" s="5" t="s">
        <v>94</v>
      </c>
      <c r="B55" s="5" t="s">
        <v>40</v>
      </c>
      <c r="C55" s="5">
        <v>1482</v>
      </c>
      <c r="D55" s="5">
        <v>2</v>
      </c>
      <c r="E55" s="5">
        <v>345</v>
      </c>
      <c r="F55" s="5">
        <v>1098</v>
      </c>
      <c r="G55" s="8">
        <v>0.25</v>
      </c>
      <c r="H55" s="5">
        <v>180</v>
      </c>
      <c r="I55" s="5"/>
      <c r="J55" s="5">
        <v>350</v>
      </c>
      <c r="K55" s="5">
        <f t="shared" si="20"/>
        <v>-5</v>
      </c>
      <c r="L55" s="5"/>
      <c r="M55" s="5"/>
      <c r="N55" s="5"/>
      <c r="O55" s="5">
        <f t="shared" si="3"/>
        <v>69</v>
      </c>
      <c r="P55" s="4">
        <f t="shared" ref="P55:P56" si="24">25*O55-F55</f>
        <v>627</v>
      </c>
      <c r="Q55" s="4">
        <f t="shared" si="15"/>
        <v>672</v>
      </c>
      <c r="R55" s="4"/>
      <c r="S55" s="5"/>
      <c r="T55" s="5">
        <f t="shared" si="4"/>
        <v>25.652173913043477</v>
      </c>
      <c r="U55" s="5">
        <f t="shared" si="5"/>
        <v>15.913043478260869</v>
      </c>
      <c r="V55" s="5">
        <f>VLOOKUP(A55,[1]TDSheet!$A:$L,6,0)/5</f>
        <v>26.4</v>
      </c>
      <c r="W55" s="5">
        <f>VLOOKUP(A55,[2]TDSheet!$A:$L,6,0)/5</f>
        <v>37.6</v>
      </c>
      <c r="X55" s="5">
        <v>13.4</v>
      </c>
      <c r="Y55" s="5">
        <v>30.6</v>
      </c>
      <c r="Z55" s="5">
        <v>46</v>
      </c>
      <c r="AA55" s="5">
        <v>36.200000000000003</v>
      </c>
      <c r="AB55" s="5">
        <v>43.6</v>
      </c>
      <c r="AC55" s="5"/>
      <c r="AD55" s="5">
        <f t="shared" si="16"/>
        <v>156.75</v>
      </c>
      <c r="AE55" s="8">
        <v>12</v>
      </c>
      <c r="AF55" s="11">
        <f t="shared" si="17"/>
        <v>56</v>
      </c>
      <c r="AG55" s="5">
        <f t="shared" si="18"/>
        <v>168</v>
      </c>
      <c r="AH55" s="5">
        <v>14</v>
      </c>
      <c r="AI55" s="5">
        <v>70</v>
      </c>
      <c r="AJ55" s="11">
        <f t="shared" si="19"/>
        <v>0.8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x14ac:dyDescent="0.25">
      <c r="A56" s="5" t="s">
        <v>95</v>
      </c>
      <c r="B56" s="5" t="s">
        <v>52</v>
      </c>
      <c r="C56" s="5">
        <v>72.900000000000006</v>
      </c>
      <c r="D56" s="5"/>
      <c r="E56" s="5">
        <v>21.6</v>
      </c>
      <c r="F56" s="5">
        <v>51.3</v>
      </c>
      <c r="G56" s="8">
        <v>1</v>
      </c>
      <c r="H56" s="5">
        <v>180</v>
      </c>
      <c r="I56" s="5"/>
      <c r="J56" s="5">
        <v>27</v>
      </c>
      <c r="K56" s="5">
        <f t="shared" si="20"/>
        <v>-5.3999999999999986</v>
      </c>
      <c r="L56" s="5"/>
      <c r="M56" s="5"/>
      <c r="N56" s="5"/>
      <c r="O56" s="5">
        <f t="shared" si="3"/>
        <v>4.32</v>
      </c>
      <c r="P56" s="4">
        <f t="shared" si="24"/>
        <v>56.7</v>
      </c>
      <c r="Q56" s="4">
        <f t="shared" si="15"/>
        <v>75.600000000000009</v>
      </c>
      <c r="R56" s="4"/>
      <c r="S56" s="5"/>
      <c r="T56" s="5">
        <f t="shared" si="4"/>
        <v>29.375</v>
      </c>
      <c r="U56" s="5">
        <f t="shared" si="5"/>
        <v>11.874999999999998</v>
      </c>
      <c r="V56" s="5">
        <f>VLOOKUP(A56,[1]TDSheet!$A:$L,6,0)/5</f>
        <v>2.7</v>
      </c>
      <c r="W56" s="5">
        <f>VLOOKUP(A56,[2]TDSheet!$A:$L,6,0)/5</f>
        <v>1.08</v>
      </c>
      <c r="X56" s="5">
        <v>2.7</v>
      </c>
      <c r="Y56" s="5">
        <v>2.16</v>
      </c>
      <c r="Z56" s="5">
        <v>1.08</v>
      </c>
      <c r="AA56" s="5">
        <v>5.4</v>
      </c>
      <c r="AB56" s="5">
        <v>4.32</v>
      </c>
      <c r="AC56" s="5"/>
      <c r="AD56" s="5">
        <f t="shared" si="16"/>
        <v>56.7</v>
      </c>
      <c r="AE56" s="8">
        <v>2.7</v>
      </c>
      <c r="AF56" s="11">
        <f t="shared" si="17"/>
        <v>28</v>
      </c>
      <c r="AG56" s="5">
        <f t="shared" si="18"/>
        <v>75.600000000000009</v>
      </c>
      <c r="AH56" s="5">
        <v>14</v>
      </c>
      <c r="AI56" s="5">
        <v>126</v>
      </c>
      <c r="AJ56" s="11">
        <f t="shared" si="19"/>
        <v>0.22222222222222221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96</v>
      </c>
      <c r="B57" s="5" t="s">
        <v>52</v>
      </c>
      <c r="C57" s="5">
        <v>97.3</v>
      </c>
      <c r="D57" s="5"/>
      <c r="E57" s="5">
        <v>5</v>
      </c>
      <c r="F57" s="5">
        <v>92.3</v>
      </c>
      <c r="G57" s="8">
        <v>1</v>
      </c>
      <c r="H57" s="5">
        <v>180</v>
      </c>
      <c r="I57" s="5"/>
      <c r="J57" s="5">
        <v>5</v>
      </c>
      <c r="K57" s="5">
        <f t="shared" si="20"/>
        <v>0</v>
      </c>
      <c r="L57" s="5"/>
      <c r="M57" s="5"/>
      <c r="N57" s="5"/>
      <c r="O57" s="5">
        <f t="shared" si="3"/>
        <v>1</v>
      </c>
      <c r="P57" s="4"/>
      <c r="Q57" s="4">
        <f t="shared" si="15"/>
        <v>0</v>
      </c>
      <c r="R57" s="4"/>
      <c r="S57" s="5"/>
      <c r="T57" s="5">
        <f t="shared" si="4"/>
        <v>92.3</v>
      </c>
      <c r="U57" s="5">
        <f t="shared" si="5"/>
        <v>92.3</v>
      </c>
      <c r="V57" s="5">
        <f>VLOOKUP(A57,[1]TDSheet!$A:$L,6,0)/5</f>
        <v>2</v>
      </c>
      <c r="W57" s="5">
        <f>VLOOKUP(A57,[2]TDSheet!$A:$L,6,0)/5</f>
        <v>1</v>
      </c>
      <c r="X57" s="5">
        <v>2</v>
      </c>
      <c r="Y57" s="5">
        <v>2</v>
      </c>
      <c r="Z57" s="5">
        <v>1</v>
      </c>
      <c r="AA57" s="5">
        <v>2</v>
      </c>
      <c r="AB57" s="5">
        <v>2</v>
      </c>
      <c r="AC57" s="29" t="s">
        <v>100</v>
      </c>
      <c r="AD57" s="5">
        <f t="shared" si="16"/>
        <v>0</v>
      </c>
      <c r="AE57" s="8">
        <v>5</v>
      </c>
      <c r="AF57" s="11">
        <f t="shared" si="17"/>
        <v>0</v>
      </c>
      <c r="AG57" s="5">
        <f t="shared" si="18"/>
        <v>0</v>
      </c>
      <c r="AH57" s="5">
        <v>12</v>
      </c>
      <c r="AI57" s="5">
        <v>84</v>
      </c>
      <c r="AJ57" s="11">
        <f t="shared" si="19"/>
        <v>0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x14ac:dyDescent="0.25">
      <c r="A58" s="5" t="s">
        <v>97</v>
      </c>
      <c r="B58" s="5" t="s">
        <v>40</v>
      </c>
      <c r="C58" s="5">
        <v>3733</v>
      </c>
      <c r="D58" s="5"/>
      <c r="E58" s="5">
        <v>133</v>
      </c>
      <c r="F58" s="5">
        <v>3600</v>
      </c>
      <c r="G58" s="8">
        <v>0.14000000000000001</v>
      </c>
      <c r="H58" s="5">
        <v>180</v>
      </c>
      <c r="I58" s="5"/>
      <c r="J58" s="5">
        <v>133</v>
      </c>
      <c r="K58" s="5">
        <f t="shared" si="20"/>
        <v>0</v>
      </c>
      <c r="L58" s="5"/>
      <c r="M58" s="5"/>
      <c r="N58" s="5"/>
      <c r="O58" s="5">
        <f t="shared" si="3"/>
        <v>26.6</v>
      </c>
      <c r="P58" s="4"/>
      <c r="Q58" s="4">
        <f t="shared" si="15"/>
        <v>0</v>
      </c>
      <c r="R58" s="4"/>
      <c r="S58" s="5"/>
      <c r="T58" s="5">
        <f t="shared" si="4"/>
        <v>135.33834586466165</v>
      </c>
      <c r="U58" s="5">
        <f t="shared" si="5"/>
        <v>135.33834586466165</v>
      </c>
      <c r="V58" s="5">
        <f>VLOOKUP(A58,[1]TDSheet!$A:$L,6,0)/5</f>
        <v>3.4</v>
      </c>
      <c r="W58" s="5">
        <f>VLOOKUP(A58,[2]TDSheet!$A:$L,6,0)/5</f>
        <v>31</v>
      </c>
      <c r="X58" s="5">
        <v>7.8</v>
      </c>
      <c r="Y58" s="5">
        <v>67.599999999999994</v>
      </c>
      <c r="Z58" s="5">
        <v>68.8</v>
      </c>
      <c r="AA58" s="5">
        <v>50.4</v>
      </c>
      <c r="AB58" s="5">
        <v>4.4000000000000004</v>
      </c>
      <c r="AC58" s="29" t="s">
        <v>100</v>
      </c>
      <c r="AD58" s="5">
        <f t="shared" si="16"/>
        <v>0</v>
      </c>
      <c r="AE58" s="8">
        <v>22</v>
      </c>
      <c r="AF58" s="11">
        <f t="shared" si="17"/>
        <v>0</v>
      </c>
      <c r="AG58" s="5">
        <f t="shared" si="18"/>
        <v>0</v>
      </c>
      <c r="AH58" s="5">
        <v>12</v>
      </c>
      <c r="AI58" s="5">
        <v>84</v>
      </c>
      <c r="AJ58" s="11">
        <f t="shared" si="19"/>
        <v>0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x14ac:dyDescent="0.25">
      <c r="A59" s="5"/>
      <c r="B59" s="5"/>
      <c r="C59" s="5"/>
      <c r="D59" s="5"/>
      <c r="E59" s="5"/>
      <c r="F59" s="5"/>
      <c r="G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8"/>
      <c r="AF59" s="11"/>
      <c r="AG59" s="5"/>
      <c r="AH59" s="5"/>
      <c r="AI59" s="5"/>
      <c r="AJ59" s="11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x14ac:dyDescent="0.25">
      <c r="A60" s="5"/>
      <c r="B60" s="5"/>
      <c r="C60" s="5"/>
      <c r="D60" s="5"/>
      <c r="E60" s="5"/>
      <c r="F60" s="5"/>
      <c r="G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8"/>
      <c r="AF60" s="11"/>
      <c r="AG60" s="5"/>
      <c r="AH60" s="5"/>
      <c r="AI60" s="5"/>
      <c r="AJ60" s="11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x14ac:dyDescent="0.25">
      <c r="A61" s="5"/>
      <c r="B61" s="5"/>
      <c r="C61" s="5"/>
      <c r="D61" s="5"/>
      <c r="E61" s="5"/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8"/>
      <c r="AF61" s="11"/>
      <c r="AG61" s="5"/>
      <c r="AH61" s="5"/>
      <c r="AI61" s="5"/>
      <c r="AJ61" s="11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x14ac:dyDescent="0.25">
      <c r="A62" s="5"/>
      <c r="B62" s="5"/>
      <c r="C62" s="5"/>
      <c r="D62" s="5"/>
      <c r="E62" s="5"/>
      <c r="F62" s="5"/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8"/>
      <c r="AF62" s="11"/>
      <c r="AG62" s="5"/>
      <c r="AH62" s="5"/>
      <c r="AI62" s="5"/>
      <c r="AJ62" s="11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x14ac:dyDescent="0.25">
      <c r="A63" s="5"/>
      <c r="B63" s="5"/>
      <c r="C63" s="5"/>
      <c r="D63" s="5"/>
      <c r="E63" s="5"/>
      <c r="F63" s="5"/>
      <c r="G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8"/>
      <c r="AF63" s="11"/>
      <c r="AG63" s="5"/>
      <c r="AH63" s="5"/>
      <c r="AI63" s="5"/>
      <c r="AJ63" s="11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x14ac:dyDescent="0.25">
      <c r="A64" s="5"/>
      <c r="B64" s="5"/>
      <c r="C64" s="5"/>
      <c r="D64" s="5"/>
      <c r="E64" s="5"/>
      <c r="F64" s="5"/>
      <c r="G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8"/>
      <c r="AF64" s="11"/>
      <c r="AG64" s="5"/>
      <c r="AH64" s="5"/>
      <c r="AI64" s="5"/>
      <c r="AJ64" s="11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x14ac:dyDescent="0.25">
      <c r="A65" s="5"/>
      <c r="B65" s="5"/>
      <c r="C65" s="5"/>
      <c r="D65" s="5"/>
      <c r="E65" s="5"/>
      <c r="F65" s="5"/>
      <c r="G65" s="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8"/>
      <c r="AF65" s="11"/>
      <c r="AG65" s="5"/>
      <c r="AH65" s="5"/>
      <c r="AI65" s="5"/>
      <c r="AJ65" s="11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x14ac:dyDescent="0.25">
      <c r="A66" s="5"/>
      <c r="B66" s="5"/>
      <c r="C66" s="5"/>
      <c r="D66" s="5"/>
      <c r="E66" s="5"/>
      <c r="F66" s="5"/>
      <c r="G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/>
      <c r="AF66" s="11"/>
      <c r="AG66" s="5"/>
      <c r="AH66" s="5"/>
      <c r="AI66" s="5"/>
      <c r="AJ66" s="11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25">
      <c r="A67" s="5"/>
      <c r="B67" s="5"/>
      <c r="C67" s="5"/>
      <c r="D67" s="5"/>
      <c r="E67" s="5"/>
      <c r="F67" s="5"/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8"/>
      <c r="AF67" s="11"/>
      <c r="AG67" s="5"/>
      <c r="AH67" s="5"/>
      <c r="AI67" s="5"/>
      <c r="AJ67" s="11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x14ac:dyDescent="0.25">
      <c r="A68" s="5"/>
      <c r="B68" s="5"/>
      <c r="C68" s="5"/>
      <c r="D68" s="5"/>
      <c r="E68" s="5"/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8"/>
      <c r="AF68" s="11"/>
      <c r="AG68" s="5"/>
      <c r="AH68" s="5"/>
      <c r="AI68" s="5"/>
      <c r="AJ68" s="11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x14ac:dyDescent="0.25">
      <c r="A69" s="5"/>
      <c r="B69" s="5"/>
      <c r="C69" s="5"/>
      <c r="D69" s="5"/>
      <c r="E69" s="5"/>
      <c r="F69" s="5"/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8"/>
      <c r="AF69" s="11"/>
      <c r="AG69" s="5"/>
      <c r="AH69" s="5"/>
      <c r="AI69" s="5"/>
      <c r="AJ69" s="11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x14ac:dyDescent="0.25">
      <c r="A70" s="5"/>
      <c r="B70" s="5"/>
      <c r="C70" s="5"/>
      <c r="D70" s="5"/>
      <c r="E70" s="5"/>
      <c r="F70" s="5"/>
      <c r="G70" s="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8"/>
      <c r="AF70" s="11"/>
      <c r="AG70" s="5"/>
      <c r="AH70" s="5"/>
      <c r="AI70" s="5"/>
      <c r="AJ70" s="11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x14ac:dyDescent="0.25">
      <c r="A71" s="5"/>
      <c r="B71" s="5"/>
      <c r="C71" s="5"/>
      <c r="D71" s="5"/>
      <c r="E71" s="5"/>
      <c r="F71" s="5"/>
      <c r="G71" s="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8"/>
      <c r="AF71" s="11"/>
      <c r="AG71" s="5"/>
      <c r="AH71" s="5"/>
      <c r="AI71" s="5"/>
      <c r="AJ71" s="11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x14ac:dyDescent="0.25">
      <c r="A72" s="5"/>
      <c r="B72" s="5"/>
      <c r="C72" s="5"/>
      <c r="D72" s="5"/>
      <c r="E72" s="5"/>
      <c r="F72" s="5"/>
      <c r="G72" s="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8"/>
      <c r="AF72" s="11"/>
      <c r="AG72" s="5"/>
      <c r="AH72" s="5"/>
      <c r="AI72" s="5"/>
      <c r="AJ72" s="11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x14ac:dyDescent="0.25">
      <c r="A73" s="5"/>
      <c r="B73" s="5"/>
      <c r="C73" s="5"/>
      <c r="D73" s="5"/>
      <c r="E73" s="5"/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8"/>
      <c r="AF73" s="11"/>
      <c r="AG73" s="5"/>
      <c r="AH73" s="5"/>
      <c r="AI73" s="5"/>
      <c r="AJ73" s="11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x14ac:dyDescent="0.25">
      <c r="A74" s="5"/>
      <c r="B74" s="5"/>
      <c r="C74" s="5"/>
      <c r="D74" s="5"/>
      <c r="E74" s="5"/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8"/>
      <c r="AF74" s="11"/>
      <c r="AG74" s="5"/>
      <c r="AH74" s="5"/>
      <c r="AI74" s="5"/>
      <c r="AJ74" s="11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8"/>
      <c r="AF75" s="11"/>
      <c r="AG75" s="5"/>
      <c r="AH75" s="5"/>
      <c r="AI75" s="5"/>
      <c r="AJ75" s="11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8"/>
      <c r="AF76" s="11"/>
      <c r="AG76" s="5"/>
      <c r="AH76" s="5"/>
      <c r="AI76" s="5"/>
      <c r="AJ76" s="11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8"/>
      <c r="AF77" s="11"/>
      <c r="AG77" s="5"/>
      <c r="AH77" s="5"/>
      <c r="AI77" s="5"/>
      <c r="AJ77" s="11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8"/>
      <c r="AF78" s="11"/>
      <c r="AG78" s="5"/>
      <c r="AH78" s="5"/>
      <c r="AI78" s="5"/>
      <c r="AJ78" s="11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8"/>
      <c r="AF79" s="11"/>
      <c r="AG79" s="5"/>
      <c r="AH79" s="5"/>
      <c r="AI79" s="5"/>
      <c r="AJ79" s="11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8"/>
      <c r="AF80" s="11"/>
      <c r="AG80" s="5"/>
      <c r="AH80" s="5"/>
      <c r="AI80" s="5"/>
      <c r="AJ80" s="11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8"/>
      <c r="AF81" s="11"/>
      <c r="AG81" s="5"/>
      <c r="AH81" s="5"/>
      <c r="AI81" s="5"/>
      <c r="AJ81" s="11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/>
      <c r="AF82" s="11"/>
      <c r="AG82" s="5"/>
      <c r="AH82" s="5"/>
      <c r="AI82" s="5"/>
      <c r="AJ82" s="11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/>
      <c r="AF83" s="11"/>
      <c r="AG83" s="5"/>
      <c r="AH83" s="5"/>
      <c r="AI83" s="5"/>
      <c r="AJ83" s="11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8"/>
      <c r="AF84" s="11"/>
      <c r="AG84" s="5"/>
      <c r="AH84" s="5"/>
      <c r="AI84" s="5"/>
      <c r="AJ84" s="11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8"/>
      <c r="AF85" s="11"/>
      <c r="AG85" s="5"/>
      <c r="AH85" s="5"/>
      <c r="AI85" s="5"/>
      <c r="AJ85" s="11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8"/>
      <c r="AF86" s="11"/>
      <c r="AG86" s="5"/>
      <c r="AH86" s="5"/>
      <c r="AI86" s="5"/>
      <c r="AJ86" s="11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8"/>
      <c r="AF87" s="11"/>
      <c r="AG87" s="5"/>
      <c r="AH87" s="5"/>
      <c r="AI87" s="5"/>
      <c r="AJ87" s="11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8"/>
      <c r="AF88" s="11"/>
      <c r="AG88" s="5"/>
      <c r="AH88" s="5"/>
      <c r="AI88" s="5"/>
      <c r="AJ88" s="11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8"/>
      <c r="AF89" s="11"/>
      <c r="AG89" s="5"/>
      <c r="AH89" s="5"/>
      <c r="AI89" s="5"/>
      <c r="AJ89" s="11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8"/>
      <c r="AF90" s="11"/>
      <c r="AG90" s="5"/>
      <c r="AH90" s="5"/>
      <c r="AI90" s="5"/>
      <c r="AJ90" s="11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8"/>
      <c r="AF91" s="11"/>
      <c r="AG91" s="5"/>
      <c r="AH91" s="5"/>
      <c r="AI91" s="5"/>
      <c r="AJ91" s="11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8"/>
      <c r="AF92" s="11"/>
      <c r="AG92" s="5"/>
      <c r="AH92" s="5"/>
      <c r="AI92" s="5"/>
      <c r="AJ92" s="11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8"/>
      <c r="AF93" s="11"/>
      <c r="AG93" s="5"/>
      <c r="AH93" s="5"/>
      <c r="AI93" s="5"/>
      <c r="AJ93" s="11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8"/>
      <c r="AF94" s="11"/>
      <c r="AG94" s="5"/>
      <c r="AH94" s="5"/>
      <c r="AI94" s="5"/>
      <c r="AJ94" s="11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8"/>
      <c r="AF95" s="11"/>
      <c r="AG95" s="5"/>
      <c r="AH95" s="5"/>
      <c r="AI95" s="5"/>
      <c r="AJ95" s="11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8"/>
      <c r="AF96" s="11"/>
      <c r="AG96" s="5"/>
      <c r="AH96" s="5"/>
      <c r="AI96" s="5"/>
      <c r="AJ96" s="11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8"/>
      <c r="AF97" s="11"/>
      <c r="AG97" s="5"/>
      <c r="AH97" s="5"/>
      <c r="AI97" s="5"/>
      <c r="AJ97" s="11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8"/>
      <c r="AF98" s="11"/>
      <c r="AG98" s="5"/>
      <c r="AH98" s="5"/>
      <c r="AI98" s="5"/>
      <c r="AJ98" s="11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8"/>
      <c r="AF99" s="11"/>
      <c r="AG99" s="5"/>
      <c r="AH99" s="5"/>
      <c r="AI99" s="5"/>
      <c r="AJ99" s="11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8"/>
      <c r="AF100" s="11"/>
      <c r="AG100" s="5"/>
      <c r="AH100" s="5"/>
      <c r="AI100" s="5"/>
      <c r="AJ100" s="11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8"/>
      <c r="AF101" s="11"/>
      <c r="AG101" s="5"/>
      <c r="AH101" s="5"/>
      <c r="AI101" s="5"/>
      <c r="AJ101" s="11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8"/>
      <c r="AF102" s="11"/>
      <c r="AG102" s="5"/>
      <c r="AH102" s="5"/>
      <c r="AI102" s="5"/>
      <c r="AJ102" s="11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8"/>
      <c r="AF103" s="11"/>
      <c r="AG103" s="5"/>
      <c r="AH103" s="5"/>
      <c r="AI103" s="5"/>
      <c r="AJ103" s="11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8"/>
      <c r="AF104" s="11"/>
      <c r="AG104" s="5"/>
      <c r="AH104" s="5"/>
      <c r="AI104" s="5"/>
      <c r="AJ104" s="11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8"/>
      <c r="AF105" s="11"/>
      <c r="AG105" s="5"/>
      <c r="AH105" s="5"/>
      <c r="AI105" s="5"/>
      <c r="AJ105" s="11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8"/>
      <c r="AF106" s="11"/>
      <c r="AG106" s="5"/>
      <c r="AH106" s="5"/>
      <c r="AI106" s="5"/>
      <c r="AJ106" s="11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8"/>
      <c r="AF107" s="11"/>
      <c r="AG107" s="5"/>
      <c r="AH107" s="5"/>
      <c r="AI107" s="5"/>
      <c r="AJ107" s="11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8"/>
      <c r="AF108" s="11"/>
      <c r="AG108" s="5"/>
      <c r="AH108" s="5"/>
      <c r="AI108" s="5"/>
      <c r="AJ108" s="11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8"/>
      <c r="AF109" s="11"/>
      <c r="AG109" s="5"/>
      <c r="AH109" s="5"/>
      <c r="AI109" s="5"/>
      <c r="AJ109" s="11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8"/>
      <c r="AF110" s="11"/>
      <c r="AG110" s="5"/>
      <c r="AH110" s="5"/>
      <c r="AI110" s="5"/>
      <c r="AJ110" s="11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8"/>
      <c r="AF111" s="11"/>
      <c r="AG111" s="5"/>
      <c r="AH111" s="5"/>
      <c r="AI111" s="5"/>
      <c r="AJ111" s="11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8"/>
      <c r="AF112" s="11"/>
      <c r="AG112" s="5"/>
      <c r="AH112" s="5"/>
      <c r="AI112" s="5"/>
      <c r="AJ112" s="11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8"/>
      <c r="AF113" s="11"/>
      <c r="AG113" s="5"/>
      <c r="AH113" s="5"/>
      <c r="AI113" s="5"/>
      <c r="AJ113" s="11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8"/>
      <c r="AF114" s="11"/>
      <c r="AG114" s="5"/>
      <c r="AH114" s="5"/>
      <c r="AI114" s="5"/>
      <c r="AJ114" s="11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8"/>
      <c r="AF115" s="11"/>
      <c r="AG115" s="5"/>
      <c r="AH115" s="5"/>
      <c r="AI115" s="5"/>
      <c r="AJ115" s="11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8"/>
      <c r="AF116" s="11"/>
      <c r="AG116" s="5"/>
      <c r="AH116" s="5"/>
      <c r="AI116" s="5"/>
      <c r="AJ116" s="11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8"/>
      <c r="AF117" s="11"/>
      <c r="AG117" s="5"/>
      <c r="AH117" s="5"/>
      <c r="AI117" s="5"/>
      <c r="AJ117" s="11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8"/>
      <c r="AF118" s="11"/>
      <c r="AG118" s="5"/>
      <c r="AH118" s="5"/>
      <c r="AI118" s="5"/>
      <c r="AJ118" s="11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8"/>
      <c r="AF119" s="11"/>
      <c r="AG119" s="5"/>
      <c r="AH119" s="5"/>
      <c r="AI119" s="5"/>
      <c r="AJ119" s="11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8"/>
      <c r="AF120" s="11"/>
      <c r="AG120" s="5"/>
      <c r="AH120" s="5"/>
      <c r="AI120" s="5"/>
      <c r="AJ120" s="11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8"/>
      <c r="AF121" s="11"/>
      <c r="AG121" s="5"/>
      <c r="AH121" s="5"/>
      <c r="AI121" s="5"/>
      <c r="AJ121" s="11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8"/>
      <c r="AF122" s="11"/>
      <c r="AG122" s="5"/>
      <c r="AH122" s="5"/>
      <c r="AI122" s="5"/>
      <c r="AJ122" s="11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8"/>
      <c r="AF123" s="11"/>
      <c r="AG123" s="5"/>
      <c r="AH123" s="5"/>
      <c r="AI123" s="5"/>
      <c r="AJ123" s="11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8"/>
      <c r="AF124" s="11"/>
      <c r="AG124" s="5"/>
      <c r="AH124" s="5"/>
      <c r="AI124" s="5"/>
      <c r="AJ124" s="11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8"/>
      <c r="AF125" s="11"/>
      <c r="AG125" s="5"/>
      <c r="AH125" s="5"/>
      <c r="AI125" s="5"/>
      <c r="AJ125" s="11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8"/>
      <c r="AF126" s="11"/>
      <c r="AG126" s="5"/>
      <c r="AH126" s="5"/>
      <c r="AI126" s="5"/>
      <c r="AJ126" s="11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8"/>
      <c r="AF127" s="11"/>
      <c r="AG127" s="5"/>
      <c r="AH127" s="5"/>
      <c r="AI127" s="5"/>
      <c r="AJ127" s="11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8"/>
      <c r="AF128" s="11"/>
      <c r="AG128" s="5"/>
      <c r="AH128" s="5"/>
      <c r="AI128" s="5"/>
      <c r="AJ128" s="11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8"/>
      <c r="AF129" s="11"/>
      <c r="AG129" s="5"/>
      <c r="AH129" s="5"/>
      <c r="AI129" s="5"/>
      <c r="AJ129" s="11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8"/>
      <c r="AF130" s="11"/>
      <c r="AG130" s="5"/>
      <c r="AH130" s="5"/>
      <c r="AI130" s="5"/>
      <c r="AJ130" s="11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8"/>
      <c r="AF131" s="11"/>
      <c r="AG131" s="5"/>
      <c r="AH131" s="5"/>
      <c r="AI131" s="5"/>
      <c r="AJ131" s="11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8"/>
      <c r="AF132" s="11"/>
      <c r="AG132" s="5"/>
      <c r="AH132" s="5"/>
      <c r="AI132" s="5"/>
      <c r="AJ132" s="11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8"/>
      <c r="AF133" s="11"/>
      <c r="AG133" s="5"/>
      <c r="AH133" s="5"/>
      <c r="AI133" s="5"/>
      <c r="AJ133" s="11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8"/>
      <c r="AF134" s="11"/>
      <c r="AG134" s="5"/>
      <c r="AH134" s="5"/>
      <c r="AI134" s="5"/>
      <c r="AJ134" s="11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8"/>
      <c r="AF135" s="11"/>
      <c r="AG135" s="5"/>
      <c r="AH135" s="5"/>
      <c r="AI135" s="5"/>
      <c r="AJ135" s="11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8"/>
      <c r="AF136" s="11"/>
      <c r="AG136" s="5"/>
      <c r="AH136" s="5"/>
      <c r="AI136" s="5"/>
      <c r="AJ136" s="11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8"/>
      <c r="AF137" s="11"/>
      <c r="AG137" s="5"/>
      <c r="AH137" s="5"/>
      <c r="AI137" s="5"/>
      <c r="AJ137" s="11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8"/>
      <c r="AF138" s="11"/>
      <c r="AG138" s="5"/>
      <c r="AH138" s="5"/>
      <c r="AI138" s="5"/>
      <c r="AJ138" s="11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8"/>
      <c r="AF139" s="11"/>
      <c r="AG139" s="5"/>
      <c r="AH139" s="5"/>
      <c r="AI139" s="5"/>
      <c r="AJ139" s="11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8"/>
      <c r="AF140" s="11"/>
      <c r="AG140" s="5"/>
      <c r="AH140" s="5"/>
      <c r="AI140" s="5"/>
      <c r="AJ140" s="11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8"/>
      <c r="AF141" s="11"/>
      <c r="AG141" s="5"/>
      <c r="AH141" s="5"/>
      <c r="AI141" s="5"/>
      <c r="AJ141" s="11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8"/>
      <c r="AF142" s="11"/>
      <c r="AG142" s="5"/>
      <c r="AH142" s="5"/>
      <c r="AI142" s="5"/>
      <c r="AJ142" s="11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8"/>
      <c r="AF143" s="11"/>
      <c r="AG143" s="5"/>
      <c r="AH143" s="5"/>
      <c r="AI143" s="5"/>
      <c r="AJ143" s="11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8"/>
      <c r="AF144" s="11"/>
      <c r="AG144" s="5"/>
      <c r="AH144" s="5"/>
      <c r="AI144" s="5"/>
      <c r="AJ144" s="11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8"/>
      <c r="AF145" s="11"/>
      <c r="AG145" s="5"/>
      <c r="AH145" s="5"/>
      <c r="AI145" s="5"/>
      <c r="AJ145" s="11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8"/>
      <c r="AF146" s="11"/>
      <c r="AG146" s="5"/>
      <c r="AH146" s="5"/>
      <c r="AI146" s="5"/>
      <c r="AJ146" s="11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8"/>
      <c r="AF147" s="11"/>
      <c r="AG147" s="5"/>
      <c r="AH147" s="5"/>
      <c r="AI147" s="5"/>
      <c r="AJ147" s="11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8"/>
      <c r="AF148" s="11"/>
      <c r="AG148" s="5"/>
      <c r="AH148" s="5"/>
      <c r="AI148" s="5"/>
      <c r="AJ148" s="11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8"/>
      <c r="AF149" s="11"/>
      <c r="AG149" s="5"/>
      <c r="AH149" s="5"/>
      <c r="AI149" s="5"/>
      <c r="AJ149" s="11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8"/>
      <c r="AF150" s="11"/>
      <c r="AG150" s="5"/>
      <c r="AH150" s="5"/>
      <c r="AI150" s="5"/>
      <c r="AJ150" s="11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8"/>
      <c r="AF151" s="11"/>
      <c r="AG151" s="5"/>
      <c r="AH151" s="5"/>
      <c r="AI151" s="5"/>
      <c r="AJ151" s="11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8"/>
      <c r="AF152" s="11"/>
      <c r="AG152" s="5"/>
      <c r="AH152" s="5"/>
      <c r="AI152" s="5"/>
      <c r="AJ152" s="11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/>
      <c r="AF153" s="11"/>
      <c r="AG153" s="5"/>
      <c r="AH153" s="5"/>
      <c r="AI153" s="5"/>
      <c r="AJ153" s="11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8"/>
      <c r="AF154" s="11"/>
      <c r="AG154" s="5"/>
      <c r="AH154" s="5"/>
      <c r="AI154" s="5"/>
      <c r="AJ154" s="11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8"/>
      <c r="AF155" s="11"/>
      <c r="AG155" s="5"/>
      <c r="AH155" s="5"/>
      <c r="AI155" s="5"/>
      <c r="AJ155" s="11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8"/>
      <c r="AF156" s="11"/>
      <c r="AG156" s="5"/>
      <c r="AH156" s="5"/>
      <c r="AI156" s="5"/>
      <c r="AJ156" s="11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8"/>
      <c r="AF157" s="11"/>
      <c r="AG157" s="5"/>
      <c r="AH157" s="5"/>
      <c r="AI157" s="5"/>
      <c r="AJ157" s="11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8"/>
      <c r="AF158" s="11"/>
      <c r="AG158" s="5"/>
      <c r="AH158" s="5"/>
      <c r="AI158" s="5"/>
      <c r="AJ158" s="11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8"/>
      <c r="AF159" s="11"/>
      <c r="AG159" s="5"/>
      <c r="AH159" s="5"/>
      <c r="AI159" s="5"/>
      <c r="AJ159" s="11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8"/>
      <c r="AF160" s="11"/>
      <c r="AG160" s="5"/>
      <c r="AH160" s="5"/>
      <c r="AI160" s="5"/>
      <c r="AJ160" s="11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8"/>
      <c r="AF161" s="11"/>
      <c r="AG161" s="5"/>
      <c r="AH161" s="5"/>
      <c r="AI161" s="5"/>
      <c r="AJ161" s="11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8"/>
      <c r="AF162" s="11"/>
      <c r="AG162" s="5"/>
      <c r="AH162" s="5"/>
      <c r="AI162" s="5"/>
      <c r="AJ162" s="11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8"/>
      <c r="AF163" s="11"/>
      <c r="AG163" s="5"/>
      <c r="AH163" s="5"/>
      <c r="AI163" s="5"/>
      <c r="AJ163" s="11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8"/>
      <c r="AF164" s="11"/>
      <c r="AG164" s="5"/>
      <c r="AH164" s="5"/>
      <c r="AI164" s="5"/>
      <c r="AJ164" s="11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8"/>
      <c r="AF165" s="11"/>
      <c r="AG165" s="5"/>
      <c r="AH165" s="5"/>
      <c r="AI165" s="5"/>
      <c r="AJ165" s="11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8"/>
      <c r="AF166" s="11"/>
      <c r="AG166" s="5"/>
      <c r="AH166" s="5"/>
      <c r="AI166" s="5"/>
      <c r="AJ166" s="11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8"/>
      <c r="AF167" s="11"/>
      <c r="AG167" s="5"/>
      <c r="AH167" s="5"/>
      <c r="AI167" s="5"/>
      <c r="AJ167" s="11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8"/>
      <c r="AF168" s="11"/>
      <c r="AG168" s="5"/>
      <c r="AH168" s="5"/>
      <c r="AI168" s="5"/>
      <c r="AJ168" s="11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8"/>
      <c r="AF169" s="11"/>
      <c r="AG169" s="5"/>
      <c r="AH169" s="5"/>
      <c r="AI169" s="5"/>
      <c r="AJ169" s="11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8"/>
      <c r="AF170" s="11"/>
      <c r="AG170" s="5"/>
      <c r="AH170" s="5"/>
      <c r="AI170" s="5"/>
      <c r="AJ170" s="11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8"/>
      <c r="AF171" s="11"/>
      <c r="AG171" s="5"/>
      <c r="AH171" s="5"/>
      <c r="AI171" s="5"/>
      <c r="AJ171" s="11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8"/>
      <c r="AF172" s="11"/>
      <c r="AG172" s="5"/>
      <c r="AH172" s="5"/>
      <c r="AI172" s="5"/>
      <c r="AJ172" s="11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8"/>
      <c r="AF173" s="11"/>
      <c r="AG173" s="5"/>
      <c r="AH173" s="5"/>
      <c r="AI173" s="5"/>
      <c r="AJ173" s="11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8"/>
      <c r="AF174" s="11"/>
      <c r="AG174" s="5"/>
      <c r="AH174" s="5"/>
      <c r="AI174" s="5"/>
      <c r="AJ174" s="11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8"/>
      <c r="AF175" s="11"/>
      <c r="AG175" s="5"/>
      <c r="AH175" s="5"/>
      <c r="AI175" s="5"/>
      <c r="AJ175" s="11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8"/>
      <c r="AF176" s="11"/>
      <c r="AG176" s="5"/>
      <c r="AH176" s="5"/>
      <c r="AI176" s="5"/>
      <c r="AJ176" s="11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8"/>
      <c r="AF177" s="11"/>
      <c r="AG177" s="5"/>
      <c r="AH177" s="5"/>
      <c r="AI177" s="5"/>
      <c r="AJ177" s="11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8"/>
      <c r="AF178" s="11"/>
      <c r="AG178" s="5"/>
      <c r="AH178" s="5"/>
      <c r="AI178" s="5"/>
      <c r="AJ178" s="11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8"/>
      <c r="AF179" s="11"/>
      <c r="AG179" s="5"/>
      <c r="AH179" s="5"/>
      <c r="AI179" s="5"/>
      <c r="AJ179" s="11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8"/>
      <c r="AF180" s="11"/>
      <c r="AG180" s="5"/>
      <c r="AH180" s="5"/>
      <c r="AI180" s="5"/>
      <c r="AJ180" s="11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8"/>
      <c r="AF181" s="11"/>
      <c r="AG181" s="5"/>
      <c r="AH181" s="5"/>
      <c r="AI181" s="5"/>
      <c r="AJ181" s="11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8"/>
      <c r="AF182" s="11"/>
      <c r="AG182" s="5"/>
      <c r="AH182" s="5"/>
      <c r="AI182" s="5"/>
      <c r="AJ182" s="11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8"/>
      <c r="AF183" s="11"/>
      <c r="AG183" s="5"/>
      <c r="AH183" s="5"/>
      <c r="AI183" s="5"/>
      <c r="AJ183" s="11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8"/>
      <c r="AF184" s="11"/>
      <c r="AG184" s="5"/>
      <c r="AH184" s="5"/>
      <c r="AI184" s="5"/>
      <c r="AJ184" s="11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8"/>
      <c r="AF185" s="11"/>
      <c r="AG185" s="5"/>
      <c r="AH185" s="5"/>
      <c r="AI185" s="5"/>
      <c r="AJ185" s="11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8"/>
      <c r="AF186" s="11"/>
      <c r="AG186" s="5"/>
      <c r="AH186" s="5"/>
      <c r="AI186" s="5"/>
      <c r="AJ186" s="11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8"/>
      <c r="AF187" s="11"/>
      <c r="AG187" s="5"/>
      <c r="AH187" s="5"/>
      <c r="AI187" s="5"/>
      <c r="AJ187" s="11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8"/>
      <c r="AF188" s="11"/>
      <c r="AG188" s="5"/>
      <c r="AH188" s="5"/>
      <c r="AI188" s="5"/>
      <c r="AJ188" s="11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8"/>
      <c r="AF189" s="11"/>
      <c r="AG189" s="5"/>
      <c r="AH189" s="5"/>
      <c r="AI189" s="5"/>
      <c r="AJ189" s="11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8"/>
      <c r="AF190" s="11"/>
      <c r="AG190" s="5"/>
      <c r="AH190" s="5"/>
      <c r="AI190" s="5"/>
      <c r="AJ190" s="11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8"/>
      <c r="AF191" s="11"/>
      <c r="AG191" s="5"/>
      <c r="AH191" s="5"/>
      <c r="AI191" s="5"/>
      <c r="AJ191" s="11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8"/>
      <c r="AF192" s="11"/>
      <c r="AG192" s="5"/>
      <c r="AH192" s="5"/>
      <c r="AI192" s="5"/>
      <c r="AJ192" s="11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8"/>
      <c r="AF193" s="11"/>
      <c r="AG193" s="5"/>
      <c r="AH193" s="5"/>
      <c r="AI193" s="5"/>
      <c r="AJ193" s="11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8"/>
      <c r="AF194" s="11"/>
      <c r="AG194" s="5"/>
      <c r="AH194" s="5"/>
      <c r="AI194" s="5"/>
      <c r="AJ194" s="11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8"/>
      <c r="AF195" s="11"/>
      <c r="AG195" s="5"/>
      <c r="AH195" s="5"/>
      <c r="AI195" s="5"/>
      <c r="AJ195" s="11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8"/>
      <c r="AF196" s="11"/>
      <c r="AG196" s="5"/>
      <c r="AH196" s="5"/>
      <c r="AI196" s="5"/>
      <c r="AJ196" s="11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8"/>
      <c r="AF197" s="11"/>
      <c r="AG197" s="5"/>
      <c r="AH197" s="5"/>
      <c r="AI197" s="5"/>
      <c r="AJ197" s="11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8"/>
      <c r="AF198" s="11"/>
      <c r="AG198" s="5"/>
      <c r="AH198" s="5"/>
      <c r="AI198" s="5"/>
      <c r="AJ198" s="11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8"/>
      <c r="AF199" s="11"/>
      <c r="AG199" s="5"/>
      <c r="AH199" s="5"/>
      <c r="AI199" s="5"/>
      <c r="AJ199" s="11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8"/>
      <c r="AF200" s="11"/>
      <c r="AG200" s="5"/>
      <c r="AH200" s="5"/>
      <c r="AI200" s="5"/>
      <c r="AJ200" s="11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8"/>
      <c r="AF201" s="11"/>
      <c r="AG201" s="5"/>
      <c r="AH201" s="5"/>
      <c r="AI201" s="5"/>
      <c r="AJ201" s="11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8"/>
      <c r="AF202" s="11"/>
      <c r="AG202" s="5"/>
      <c r="AH202" s="5"/>
      <c r="AI202" s="5"/>
      <c r="AJ202" s="11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8"/>
      <c r="AF203" s="11"/>
      <c r="AG203" s="5"/>
      <c r="AH203" s="5"/>
      <c r="AI203" s="5"/>
      <c r="AJ203" s="11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8"/>
      <c r="AF204" s="11"/>
      <c r="AG204" s="5"/>
      <c r="AH204" s="5"/>
      <c r="AI204" s="5"/>
      <c r="AJ204" s="11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8"/>
      <c r="AF205" s="11"/>
      <c r="AG205" s="5"/>
      <c r="AH205" s="5"/>
      <c r="AI205" s="5"/>
      <c r="AJ205" s="11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8"/>
      <c r="AF206" s="11"/>
      <c r="AG206" s="5"/>
      <c r="AH206" s="5"/>
      <c r="AI206" s="5"/>
      <c r="AJ206" s="11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8"/>
      <c r="AF207" s="11"/>
      <c r="AG207" s="5"/>
      <c r="AH207" s="5"/>
      <c r="AI207" s="5"/>
      <c r="AJ207" s="11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8"/>
      <c r="AF208" s="11"/>
      <c r="AG208" s="5"/>
      <c r="AH208" s="5"/>
      <c r="AI208" s="5"/>
      <c r="AJ208" s="11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8"/>
      <c r="AF209" s="11"/>
      <c r="AG209" s="5"/>
      <c r="AH209" s="5"/>
      <c r="AI209" s="5"/>
      <c r="AJ209" s="11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8"/>
      <c r="AF210" s="11"/>
      <c r="AG210" s="5"/>
      <c r="AH210" s="5"/>
      <c r="AI210" s="5"/>
      <c r="AJ210" s="11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8"/>
      <c r="AF211" s="11"/>
      <c r="AG211" s="5"/>
      <c r="AH211" s="5"/>
      <c r="AI211" s="5"/>
      <c r="AJ211" s="11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8"/>
      <c r="AF212" s="11"/>
      <c r="AG212" s="5"/>
      <c r="AH212" s="5"/>
      <c r="AI212" s="5"/>
      <c r="AJ212" s="11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8"/>
      <c r="AF213" s="11"/>
      <c r="AG213" s="5"/>
      <c r="AH213" s="5"/>
      <c r="AI213" s="5"/>
      <c r="AJ213" s="11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8"/>
      <c r="AF214" s="11"/>
      <c r="AG214" s="5"/>
      <c r="AH214" s="5"/>
      <c r="AI214" s="5"/>
      <c r="AJ214" s="11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8"/>
      <c r="AF215" s="11"/>
      <c r="AG215" s="5"/>
      <c r="AH215" s="5"/>
      <c r="AI215" s="5"/>
      <c r="AJ215" s="11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8"/>
      <c r="AF216" s="11"/>
      <c r="AG216" s="5"/>
      <c r="AH216" s="5"/>
      <c r="AI216" s="5"/>
      <c r="AJ216" s="11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8"/>
      <c r="AF217" s="11"/>
      <c r="AG217" s="5"/>
      <c r="AH217" s="5"/>
      <c r="AI217" s="5"/>
      <c r="AJ217" s="11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8"/>
      <c r="AF218" s="11"/>
      <c r="AG218" s="5"/>
      <c r="AH218" s="5"/>
      <c r="AI218" s="5"/>
      <c r="AJ218" s="11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8"/>
      <c r="AF219" s="11"/>
      <c r="AG219" s="5"/>
      <c r="AH219" s="5"/>
      <c r="AI219" s="5"/>
      <c r="AJ219" s="11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8"/>
      <c r="AF220" s="11"/>
      <c r="AG220" s="5"/>
      <c r="AH220" s="5"/>
      <c r="AI220" s="5"/>
      <c r="AJ220" s="11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8"/>
      <c r="AF221" s="11"/>
      <c r="AG221" s="5"/>
      <c r="AH221" s="5"/>
      <c r="AI221" s="5"/>
      <c r="AJ221" s="11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8"/>
      <c r="AF222" s="11"/>
      <c r="AG222" s="5"/>
      <c r="AH222" s="5"/>
      <c r="AI222" s="5"/>
      <c r="AJ222" s="11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8"/>
      <c r="AF223" s="11"/>
      <c r="AG223" s="5"/>
      <c r="AH223" s="5"/>
      <c r="AI223" s="5"/>
      <c r="AJ223" s="11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8"/>
      <c r="AF224" s="11"/>
      <c r="AG224" s="5"/>
      <c r="AH224" s="5"/>
      <c r="AI224" s="5"/>
      <c r="AJ224" s="11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8"/>
      <c r="AF225" s="11"/>
      <c r="AG225" s="5"/>
      <c r="AH225" s="5"/>
      <c r="AI225" s="5"/>
      <c r="AJ225" s="11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8"/>
      <c r="AF226" s="11"/>
      <c r="AG226" s="5"/>
      <c r="AH226" s="5"/>
      <c r="AI226" s="5"/>
      <c r="AJ226" s="11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8"/>
      <c r="AF227" s="11"/>
      <c r="AG227" s="5"/>
      <c r="AH227" s="5"/>
      <c r="AI227" s="5"/>
      <c r="AJ227" s="11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8"/>
      <c r="AF228" s="11"/>
      <c r="AG228" s="5"/>
      <c r="AH228" s="5"/>
      <c r="AI228" s="5"/>
      <c r="AJ228" s="11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8"/>
      <c r="AF229" s="11"/>
      <c r="AG229" s="5"/>
      <c r="AH229" s="5"/>
      <c r="AI229" s="5"/>
      <c r="AJ229" s="11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8"/>
      <c r="AF230" s="11"/>
      <c r="AG230" s="5"/>
      <c r="AH230" s="5"/>
      <c r="AI230" s="5"/>
      <c r="AJ230" s="11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8"/>
      <c r="AF231" s="11"/>
      <c r="AG231" s="5"/>
      <c r="AH231" s="5"/>
      <c r="AI231" s="5"/>
      <c r="AJ231" s="11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8"/>
      <c r="AF232" s="11"/>
      <c r="AG232" s="5"/>
      <c r="AH232" s="5"/>
      <c r="AI232" s="5"/>
      <c r="AJ232" s="11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8"/>
      <c r="AF233" s="11"/>
      <c r="AG233" s="5"/>
      <c r="AH233" s="5"/>
      <c r="AI233" s="5"/>
      <c r="AJ233" s="11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8"/>
      <c r="AF234" s="11"/>
      <c r="AG234" s="5"/>
      <c r="AH234" s="5"/>
      <c r="AI234" s="5"/>
      <c r="AJ234" s="11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8"/>
      <c r="AF235" s="11"/>
      <c r="AG235" s="5"/>
      <c r="AH235" s="5"/>
      <c r="AI235" s="5"/>
      <c r="AJ235" s="11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8"/>
      <c r="AF236" s="11"/>
      <c r="AG236" s="5"/>
      <c r="AH236" s="5"/>
      <c r="AI236" s="5"/>
      <c r="AJ236" s="11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8"/>
      <c r="AF237" s="11"/>
      <c r="AG237" s="5"/>
      <c r="AH237" s="5"/>
      <c r="AI237" s="5"/>
      <c r="AJ237" s="11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8"/>
      <c r="AF238" s="11"/>
      <c r="AG238" s="5"/>
      <c r="AH238" s="5"/>
      <c r="AI238" s="5"/>
      <c r="AJ238" s="11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8"/>
      <c r="AF239" s="11"/>
      <c r="AG239" s="5"/>
      <c r="AH239" s="5"/>
      <c r="AI239" s="5"/>
      <c r="AJ239" s="11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8"/>
      <c r="AF240" s="11"/>
      <c r="AG240" s="5"/>
      <c r="AH240" s="5"/>
      <c r="AI240" s="5"/>
      <c r="AJ240" s="11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8"/>
      <c r="AF241" s="11"/>
      <c r="AG241" s="5"/>
      <c r="AH241" s="5"/>
      <c r="AI241" s="5"/>
      <c r="AJ241" s="11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8"/>
      <c r="AF242" s="11"/>
      <c r="AG242" s="5"/>
      <c r="AH242" s="5"/>
      <c r="AI242" s="5"/>
      <c r="AJ242" s="11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8"/>
      <c r="AF243" s="11"/>
      <c r="AG243" s="5"/>
      <c r="AH243" s="5"/>
      <c r="AI243" s="5"/>
      <c r="AJ243" s="11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8"/>
      <c r="AF244" s="11"/>
      <c r="AG244" s="5"/>
      <c r="AH244" s="5"/>
      <c r="AI244" s="5"/>
      <c r="AJ244" s="11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8"/>
      <c r="AF245" s="11"/>
      <c r="AG245" s="5"/>
      <c r="AH245" s="5"/>
      <c r="AI245" s="5"/>
      <c r="AJ245" s="11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8"/>
      <c r="AF246" s="11"/>
      <c r="AG246" s="5"/>
      <c r="AH246" s="5"/>
      <c r="AI246" s="5"/>
      <c r="AJ246" s="11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8"/>
      <c r="AF247" s="11"/>
      <c r="AG247" s="5"/>
      <c r="AH247" s="5"/>
      <c r="AI247" s="5"/>
      <c r="AJ247" s="11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8"/>
      <c r="AF248" s="11"/>
      <c r="AG248" s="5"/>
      <c r="AH248" s="5"/>
      <c r="AI248" s="5"/>
      <c r="AJ248" s="11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8"/>
      <c r="AF249" s="11"/>
      <c r="AG249" s="5"/>
      <c r="AH249" s="5"/>
      <c r="AI249" s="5"/>
      <c r="AJ249" s="11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8"/>
      <c r="AF250" s="11"/>
      <c r="AG250" s="5"/>
      <c r="AH250" s="5"/>
      <c r="AI250" s="5"/>
      <c r="AJ250" s="11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8"/>
      <c r="AF251" s="11"/>
      <c r="AG251" s="5"/>
      <c r="AH251" s="5"/>
      <c r="AI251" s="5"/>
      <c r="AJ251" s="11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8"/>
      <c r="AF252" s="11"/>
      <c r="AG252" s="5"/>
      <c r="AH252" s="5"/>
      <c r="AI252" s="5"/>
      <c r="AJ252" s="11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8"/>
      <c r="AF253" s="11"/>
      <c r="AG253" s="5"/>
      <c r="AH253" s="5"/>
      <c r="AI253" s="5"/>
      <c r="AJ253" s="11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8"/>
      <c r="AF254" s="11"/>
      <c r="AG254" s="5"/>
      <c r="AH254" s="5"/>
      <c r="AI254" s="5"/>
      <c r="AJ254" s="11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8"/>
      <c r="AF255" s="11"/>
      <c r="AG255" s="5"/>
      <c r="AH255" s="5"/>
      <c r="AI255" s="5"/>
      <c r="AJ255" s="11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8"/>
      <c r="AF256" s="11"/>
      <c r="AG256" s="5"/>
      <c r="AH256" s="5"/>
      <c r="AI256" s="5"/>
      <c r="AJ256" s="11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8"/>
      <c r="AF257" s="11"/>
      <c r="AG257" s="5"/>
      <c r="AH257" s="5"/>
      <c r="AI257" s="5"/>
      <c r="AJ257" s="11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8"/>
      <c r="AF258" s="11"/>
      <c r="AG258" s="5"/>
      <c r="AH258" s="5"/>
      <c r="AI258" s="5"/>
      <c r="AJ258" s="11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8"/>
      <c r="AF259" s="11"/>
      <c r="AG259" s="5"/>
      <c r="AH259" s="5"/>
      <c r="AI259" s="5"/>
      <c r="AJ259" s="11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8"/>
      <c r="AF260" s="11"/>
      <c r="AG260" s="5"/>
      <c r="AH260" s="5"/>
      <c r="AI260" s="5"/>
      <c r="AJ260" s="11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8"/>
      <c r="AF261" s="11"/>
      <c r="AG261" s="5"/>
      <c r="AH261" s="5"/>
      <c r="AI261" s="5"/>
      <c r="AJ261" s="11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8"/>
      <c r="AF262" s="11"/>
      <c r="AG262" s="5"/>
      <c r="AH262" s="5"/>
      <c r="AI262" s="5"/>
      <c r="AJ262" s="11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8"/>
      <c r="AF263" s="11"/>
      <c r="AG263" s="5"/>
      <c r="AH263" s="5"/>
      <c r="AI263" s="5"/>
      <c r="AJ263" s="11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8"/>
      <c r="AF264" s="11"/>
      <c r="AG264" s="5"/>
      <c r="AH264" s="5"/>
      <c r="AI264" s="5"/>
      <c r="AJ264" s="11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8"/>
      <c r="AF265" s="11"/>
      <c r="AG265" s="5"/>
      <c r="AH265" s="5"/>
      <c r="AI265" s="5"/>
      <c r="AJ265" s="11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8"/>
      <c r="AF266" s="11"/>
      <c r="AG266" s="5"/>
      <c r="AH266" s="5"/>
      <c r="AI266" s="5"/>
      <c r="AJ266" s="11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8"/>
      <c r="AF267" s="11"/>
      <c r="AG267" s="5"/>
      <c r="AH267" s="5"/>
      <c r="AI267" s="5"/>
      <c r="AJ267" s="11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8"/>
      <c r="AF268" s="11"/>
      <c r="AG268" s="5"/>
      <c r="AH268" s="5"/>
      <c r="AI268" s="5"/>
      <c r="AJ268" s="11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8"/>
      <c r="AF269" s="11"/>
      <c r="AG269" s="5"/>
      <c r="AH269" s="5"/>
      <c r="AI269" s="5"/>
      <c r="AJ269" s="11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8"/>
      <c r="AF270" s="11"/>
      <c r="AG270" s="5"/>
      <c r="AH270" s="5"/>
      <c r="AI270" s="5"/>
      <c r="AJ270" s="11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8"/>
      <c r="AF271" s="11"/>
      <c r="AG271" s="5"/>
      <c r="AH271" s="5"/>
      <c r="AI271" s="5"/>
      <c r="AJ271" s="11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8"/>
      <c r="AF272" s="11"/>
      <c r="AG272" s="5"/>
      <c r="AH272" s="5"/>
      <c r="AI272" s="5"/>
      <c r="AJ272" s="11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8"/>
      <c r="AF273" s="11"/>
      <c r="AG273" s="5"/>
      <c r="AH273" s="5"/>
      <c r="AI273" s="5"/>
      <c r="AJ273" s="11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8"/>
      <c r="AF274" s="11"/>
      <c r="AG274" s="5"/>
      <c r="AH274" s="5"/>
      <c r="AI274" s="5"/>
      <c r="AJ274" s="11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8"/>
      <c r="AF275" s="11"/>
      <c r="AG275" s="5"/>
      <c r="AH275" s="5"/>
      <c r="AI275" s="5"/>
      <c r="AJ275" s="11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8"/>
      <c r="AF276" s="11"/>
      <c r="AG276" s="5"/>
      <c r="AH276" s="5"/>
      <c r="AI276" s="5"/>
      <c r="AJ276" s="11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8"/>
      <c r="AF277" s="11"/>
      <c r="AG277" s="5"/>
      <c r="AH277" s="5"/>
      <c r="AI277" s="5"/>
      <c r="AJ277" s="11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8"/>
      <c r="AF278" s="11"/>
      <c r="AG278" s="5"/>
      <c r="AH278" s="5"/>
      <c r="AI278" s="5"/>
      <c r="AJ278" s="11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8"/>
      <c r="AF279" s="11"/>
      <c r="AG279" s="5"/>
      <c r="AH279" s="5"/>
      <c r="AI279" s="5"/>
      <c r="AJ279" s="11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8"/>
      <c r="AF280" s="11"/>
      <c r="AG280" s="5"/>
      <c r="AH280" s="5"/>
      <c r="AI280" s="5"/>
      <c r="AJ280" s="11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8"/>
      <c r="AF281" s="11"/>
      <c r="AG281" s="5"/>
      <c r="AH281" s="5"/>
      <c r="AI281" s="5"/>
      <c r="AJ281" s="11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8"/>
      <c r="AF282" s="11"/>
      <c r="AG282" s="5"/>
      <c r="AH282" s="5"/>
      <c r="AI282" s="5"/>
      <c r="AJ282" s="11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8"/>
      <c r="AF283" s="11"/>
      <c r="AG283" s="5"/>
      <c r="AH283" s="5"/>
      <c r="AI283" s="5"/>
      <c r="AJ283" s="11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8"/>
      <c r="AF284" s="11"/>
      <c r="AG284" s="5"/>
      <c r="AH284" s="5"/>
      <c r="AI284" s="5"/>
      <c r="AJ284" s="11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8"/>
      <c r="AF285" s="11"/>
      <c r="AG285" s="5"/>
      <c r="AH285" s="5"/>
      <c r="AI285" s="5"/>
      <c r="AJ285" s="11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8"/>
      <c r="AF286" s="11"/>
      <c r="AG286" s="5"/>
      <c r="AH286" s="5"/>
      <c r="AI286" s="5"/>
      <c r="AJ286" s="11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8"/>
      <c r="AF287" s="11"/>
      <c r="AG287" s="5"/>
      <c r="AH287" s="5"/>
      <c r="AI287" s="5"/>
      <c r="AJ287" s="11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8"/>
      <c r="AF288" s="11"/>
      <c r="AG288" s="5"/>
      <c r="AH288" s="5"/>
      <c r="AI288" s="5"/>
      <c r="AJ288" s="11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8"/>
      <c r="AF289" s="11"/>
      <c r="AG289" s="5"/>
      <c r="AH289" s="5"/>
      <c r="AI289" s="5"/>
      <c r="AJ289" s="11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8"/>
      <c r="AF290" s="11"/>
      <c r="AG290" s="5"/>
      <c r="AH290" s="5"/>
      <c r="AI290" s="5"/>
      <c r="AJ290" s="11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8"/>
      <c r="AF291" s="11"/>
      <c r="AG291" s="5"/>
      <c r="AH291" s="5"/>
      <c r="AI291" s="5"/>
      <c r="AJ291" s="11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8"/>
      <c r="AF292" s="11"/>
      <c r="AG292" s="5"/>
      <c r="AH292" s="5"/>
      <c r="AI292" s="5"/>
      <c r="AJ292" s="11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8"/>
      <c r="AF293" s="11"/>
      <c r="AG293" s="5"/>
      <c r="AH293" s="5"/>
      <c r="AI293" s="5"/>
      <c r="AJ293" s="11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8"/>
      <c r="AF294" s="11"/>
      <c r="AG294" s="5"/>
      <c r="AH294" s="5"/>
      <c r="AI294" s="5"/>
      <c r="AJ294" s="11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8"/>
      <c r="AF295" s="11"/>
      <c r="AG295" s="5"/>
      <c r="AH295" s="5"/>
      <c r="AI295" s="5"/>
      <c r="AJ295" s="11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8"/>
      <c r="AF296" s="11"/>
      <c r="AG296" s="5"/>
      <c r="AH296" s="5"/>
      <c r="AI296" s="5"/>
      <c r="AJ296" s="11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8"/>
      <c r="AF297" s="11"/>
      <c r="AG297" s="5"/>
      <c r="AH297" s="5"/>
      <c r="AI297" s="5"/>
      <c r="AJ297" s="11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8"/>
      <c r="AF298" s="11"/>
      <c r="AG298" s="5"/>
      <c r="AH298" s="5"/>
      <c r="AI298" s="5"/>
      <c r="AJ298" s="11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8"/>
      <c r="AF299" s="11"/>
      <c r="AG299" s="5"/>
      <c r="AH299" s="5"/>
      <c r="AI299" s="5"/>
      <c r="AJ299" s="11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8"/>
      <c r="AF300" s="11"/>
      <c r="AG300" s="5"/>
      <c r="AH300" s="5"/>
      <c r="AI300" s="5"/>
      <c r="AJ300" s="11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8"/>
      <c r="AF301" s="11"/>
      <c r="AG301" s="5"/>
      <c r="AH301" s="5"/>
      <c r="AI301" s="5"/>
      <c r="AJ301" s="11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8"/>
      <c r="AF302" s="11"/>
      <c r="AG302" s="5"/>
      <c r="AH302" s="5"/>
      <c r="AI302" s="5"/>
      <c r="AJ302" s="11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8"/>
      <c r="AF303" s="11"/>
      <c r="AG303" s="5"/>
      <c r="AH303" s="5"/>
      <c r="AI303" s="5"/>
      <c r="AJ303" s="11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8"/>
      <c r="AF304" s="11"/>
      <c r="AG304" s="5"/>
      <c r="AH304" s="5"/>
      <c r="AI304" s="5"/>
      <c r="AJ304" s="11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8"/>
      <c r="AF305" s="11"/>
      <c r="AG305" s="5"/>
      <c r="AH305" s="5"/>
      <c r="AI305" s="5"/>
      <c r="AJ305" s="11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8"/>
      <c r="AF306" s="11"/>
      <c r="AG306" s="5"/>
      <c r="AH306" s="5"/>
      <c r="AI306" s="5"/>
      <c r="AJ306" s="11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8"/>
      <c r="AF307" s="11"/>
      <c r="AG307" s="5"/>
      <c r="AH307" s="5"/>
      <c r="AI307" s="5"/>
      <c r="AJ307" s="11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8"/>
      <c r="AF308" s="11"/>
      <c r="AG308" s="5"/>
      <c r="AH308" s="5"/>
      <c r="AI308" s="5"/>
      <c r="AJ308" s="11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8"/>
      <c r="AF309" s="11"/>
      <c r="AG309" s="5"/>
      <c r="AH309" s="5"/>
      <c r="AI309" s="5"/>
      <c r="AJ309" s="11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8"/>
      <c r="AF310" s="11"/>
      <c r="AG310" s="5"/>
      <c r="AH310" s="5"/>
      <c r="AI310" s="5"/>
      <c r="AJ310" s="11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51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8"/>
      <c r="AF311" s="11"/>
      <c r="AG311" s="5"/>
      <c r="AH311" s="5"/>
      <c r="AI311" s="5"/>
      <c r="AJ311" s="11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8"/>
      <c r="AF312" s="11"/>
      <c r="AG312" s="5"/>
      <c r="AH312" s="5"/>
      <c r="AI312" s="5"/>
      <c r="AJ312" s="11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8"/>
      <c r="AF313" s="11"/>
      <c r="AG313" s="5"/>
      <c r="AH313" s="5"/>
      <c r="AI313" s="5"/>
      <c r="AJ313" s="11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8"/>
      <c r="AF314" s="11"/>
      <c r="AG314" s="5"/>
      <c r="AH314" s="5"/>
      <c r="AI314" s="5"/>
      <c r="AJ314" s="11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8"/>
      <c r="AF315" s="11"/>
      <c r="AG315" s="5"/>
      <c r="AH315" s="5"/>
      <c r="AI315" s="5"/>
      <c r="AJ315" s="11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8"/>
      <c r="AF316" s="11"/>
      <c r="AG316" s="5"/>
      <c r="AH316" s="5"/>
      <c r="AI316" s="5"/>
      <c r="AJ316" s="11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8"/>
      <c r="AF317" s="11"/>
      <c r="AG317" s="5"/>
      <c r="AH317" s="5"/>
      <c r="AI317" s="5"/>
      <c r="AJ317" s="11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8"/>
      <c r="AF318" s="11"/>
      <c r="AG318" s="5"/>
      <c r="AH318" s="5"/>
      <c r="AI318" s="5"/>
      <c r="AJ318" s="11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8"/>
      <c r="AF319" s="11"/>
      <c r="AG319" s="5"/>
      <c r="AH319" s="5"/>
      <c r="AI319" s="5"/>
      <c r="AJ319" s="11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8"/>
      <c r="AF320" s="11"/>
      <c r="AG320" s="5"/>
      <c r="AH320" s="5"/>
      <c r="AI320" s="5"/>
      <c r="AJ320" s="11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8"/>
      <c r="AF321" s="11"/>
      <c r="AG321" s="5"/>
      <c r="AH321" s="5"/>
      <c r="AI321" s="5"/>
      <c r="AJ321" s="11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8"/>
      <c r="AF322" s="11"/>
      <c r="AG322" s="5"/>
      <c r="AH322" s="5"/>
      <c r="AI322" s="5"/>
      <c r="AJ322" s="11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8"/>
      <c r="AF323" s="11"/>
      <c r="AG323" s="5"/>
      <c r="AH323" s="5"/>
      <c r="AI323" s="5"/>
      <c r="AJ323" s="11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8"/>
      <c r="AF324" s="11"/>
      <c r="AG324" s="5"/>
      <c r="AH324" s="5"/>
      <c r="AI324" s="5"/>
      <c r="AJ324" s="11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8"/>
      <c r="AF325" s="11"/>
      <c r="AG325" s="5"/>
      <c r="AH325" s="5"/>
      <c r="AI325" s="5"/>
      <c r="AJ325" s="11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8"/>
      <c r="AF326" s="11"/>
      <c r="AG326" s="5"/>
      <c r="AH326" s="5"/>
      <c r="AI326" s="5"/>
      <c r="AJ326" s="11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8"/>
      <c r="AF327" s="11"/>
      <c r="AG327" s="5"/>
      <c r="AH327" s="5"/>
      <c r="AI327" s="5"/>
      <c r="AJ327" s="11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8"/>
      <c r="AF328" s="11"/>
      <c r="AG328" s="5"/>
      <c r="AH328" s="5"/>
      <c r="AI328" s="5"/>
      <c r="AJ328" s="11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8"/>
      <c r="AF329" s="11"/>
      <c r="AG329" s="5"/>
      <c r="AH329" s="5"/>
      <c r="AI329" s="5"/>
      <c r="AJ329" s="11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8"/>
      <c r="AF330" s="11"/>
      <c r="AG330" s="5"/>
      <c r="AH330" s="5"/>
      <c r="AI330" s="5"/>
      <c r="AJ330" s="11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8"/>
      <c r="AF331" s="11"/>
      <c r="AG331" s="5"/>
      <c r="AH331" s="5"/>
      <c r="AI331" s="5"/>
      <c r="AJ331" s="11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8"/>
      <c r="AF332" s="11"/>
      <c r="AG332" s="5"/>
      <c r="AH332" s="5"/>
      <c r="AI332" s="5"/>
      <c r="AJ332" s="11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8"/>
      <c r="AF333" s="11"/>
      <c r="AG333" s="5"/>
      <c r="AH333" s="5"/>
      <c r="AI333" s="5"/>
      <c r="AJ333" s="11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8"/>
      <c r="AF334" s="11"/>
      <c r="AG334" s="5"/>
      <c r="AH334" s="5"/>
      <c r="AI334" s="5"/>
      <c r="AJ334" s="11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8"/>
      <c r="AF335" s="11"/>
      <c r="AG335" s="5"/>
      <c r="AH335" s="5"/>
      <c r="AI335" s="5"/>
      <c r="AJ335" s="11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8"/>
      <c r="AF336" s="11"/>
      <c r="AG336" s="5"/>
      <c r="AH336" s="5"/>
      <c r="AI336" s="5"/>
      <c r="AJ336" s="11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8"/>
      <c r="AF337" s="11"/>
      <c r="AG337" s="5"/>
      <c r="AH337" s="5"/>
      <c r="AI337" s="5"/>
      <c r="AJ337" s="11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8"/>
      <c r="AF338" s="11"/>
      <c r="AG338" s="5"/>
      <c r="AH338" s="5"/>
      <c r="AI338" s="5"/>
      <c r="AJ338" s="11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8"/>
      <c r="AF339" s="11"/>
      <c r="AG339" s="5"/>
      <c r="AH339" s="5"/>
      <c r="AI339" s="5"/>
      <c r="AJ339" s="11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8"/>
      <c r="AF340" s="11"/>
      <c r="AG340" s="5"/>
      <c r="AH340" s="5"/>
      <c r="AI340" s="5"/>
      <c r="AJ340" s="11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8"/>
      <c r="AF341" s="11"/>
      <c r="AG341" s="5"/>
      <c r="AH341" s="5"/>
      <c r="AI341" s="5"/>
      <c r="AJ341" s="11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8"/>
      <c r="AF342" s="11"/>
      <c r="AG342" s="5"/>
      <c r="AH342" s="5"/>
      <c r="AI342" s="5"/>
      <c r="AJ342" s="11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8"/>
      <c r="AF343" s="11"/>
      <c r="AG343" s="5"/>
      <c r="AH343" s="5"/>
      <c r="AI343" s="5"/>
      <c r="AJ343" s="11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8"/>
      <c r="AF344" s="11"/>
      <c r="AG344" s="5"/>
      <c r="AH344" s="5"/>
      <c r="AI344" s="5"/>
      <c r="AJ344" s="11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8"/>
      <c r="AF345" s="11"/>
      <c r="AG345" s="5"/>
      <c r="AH345" s="5"/>
      <c r="AI345" s="5"/>
      <c r="AJ345" s="11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8"/>
      <c r="AF346" s="11"/>
      <c r="AG346" s="5"/>
      <c r="AH346" s="5"/>
      <c r="AI346" s="5"/>
      <c r="AJ346" s="11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8"/>
      <c r="AF347" s="11"/>
      <c r="AG347" s="5"/>
      <c r="AH347" s="5"/>
      <c r="AI347" s="5"/>
      <c r="AJ347" s="11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8"/>
      <c r="AF348" s="11"/>
      <c r="AG348" s="5"/>
      <c r="AH348" s="5"/>
      <c r="AI348" s="5"/>
      <c r="AJ348" s="11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8"/>
      <c r="AF349" s="11"/>
      <c r="AG349" s="5"/>
      <c r="AH349" s="5"/>
      <c r="AI349" s="5"/>
      <c r="AJ349" s="11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8"/>
      <c r="AF350" s="11"/>
      <c r="AG350" s="5"/>
      <c r="AH350" s="5"/>
      <c r="AI350" s="5"/>
      <c r="AJ350" s="11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8"/>
      <c r="AF351" s="11"/>
      <c r="AG351" s="5"/>
      <c r="AH351" s="5"/>
      <c r="AI351" s="5"/>
      <c r="AJ351" s="11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8"/>
      <c r="AF352" s="11"/>
      <c r="AG352" s="5"/>
      <c r="AH352" s="5"/>
      <c r="AI352" s="5"/>
      <c r="AJ352" s="11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8"/>
      <c r="AF353" s="11"/>
      <c r="AG353" s="5"/>
      <c r="AH353" s="5"/>
      <c r="AI353" s="5"/>
      <c r="AJ353" s="11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8"/>
      <c r="AF354" s="11"/>
      <c r="AG354" s="5"/>
      <c r="AH354" s="5"/>
      <c r="AI354" s="5"/>
      <c r="AJ354" s="11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8"/>
      <c r="AF355" s="11"/>
      <c r="AG355" s="5"/>
      <c r="AH355" s="5"/>
      <c r="AI355" s="5"/>
      <c r="AJ355" s="11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8"/>
      <c r="AF356" s="11"/>
      <c r="AG356" s="5"/>
      <c r="AH356" s="5"/>
      <c r="AI356" s="5"/>
      <c r="AJ356" s="11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8"/>
      <c r="AF357" s="11"/>
      <c r="AG357" s="5"/>
      <c r="AH357" s="5"/>
      <c r="AI357" s="5"/>
      <c r="AJ357" s="11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8"/>
      <c r="AF358" s="11"/>
      <c r="AG358" s="5"/>
      <c r="AH358" s="5"/>
      <c r="AI358" s="5"/>
      <c r="AJ358" s="11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8"/>
      <c r="AF359" s="11"/>
      <c r="AG359" s="5"/>
      <c r="AH359" s="5"/>
      <c r="AI359" s="5"/>
      <c r="AJ359" s="11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8"/>
      <c r="AF360" s="11"/>
      <c r="AG360" s="5"/>
      <c r="AH360" s="5"/>
      <c r="AI360" s="5"/>
      <c r="AJ360" s="11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8"/>
      <c r="AF361" s="11"/>
      <c r="AG361" s="5"/>
      <c r="AH361" s="5"/>
      <c r="AI361" s="5"/>
      <c r="AJ361" s="11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8"/>
      <c r="AF362" s="11"/>
      <c r="AG362" s="5"/>
      <c r="AH362" s="5"/>
      <c r="AI362" s="5"/>
      <c r="AJ362" s="11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8"/>
      <c r="AF363" s="11"/>
      <c r="AG363" s="5"/>
      <c r="AH363" s="5"/>
      <c r="AI363" s="5"/>
      <c r="AJ363" s="11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8"/>
      <c r="AF364" s="11"/>
      <c r="AG364" s="5"/>
      <c r="AH364" s="5"/>
      <c r="AI364" s="5"/>
      <c r="AJ364" s="11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8"/>
      <c r="AF365" s="11"/>
      <c r="AG365" s="5"/>
      <c r="AH365" s="5"/>
      <c r="AI365" s="5"/>
      <c r="AJ365" s="11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8"/>
      <c r="AF366" s="11"/>
      <c r="AG366" s="5"/>
      <c r="AH366" s="5"/>
      <c r="AI366" s="5"/>
      <c r="AJ366" s="11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8"/>
      <c r="AF367" s="11"/>
      <c r="AG367" s="5"/>
      <c r="AH367" s="5"/>
      <c r="AI367" s="5"/>
      <c r="AJ367" s="11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8"/>
      <c r="AF368" s="11"/>
      <c r="AG368" s="5"/>
      <c r="AH368" s="5"/>
      <c r="AI368" s="5"/>
      <c r="AJ368" s="11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8"/>
      <c r="AF369" s="11"/>
      <c r="AG369" s="5"/>
      <c r="AH369" s="5"/>
      <c r="AI369" s="5"/>
      <c r="AJ369" s="11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8"/>
      <c r="AF370" s="11"/>
      <c r="AG370" s="5"/>
      <c r="AH370" s="5"/>
      <c r="AI370" s="5"/>
      <c r="AJ370" s="11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8"/>
      <c r="AF371" s="11"/>
      <c r="AG371" s="5"/>
      <c r="AH371" s="5"/>
      <c r="AI371" s="5"/>
      <c r="AJ371" s="11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8"/>
      <c r="AF372" s="11"/>
      <c r="AG372" s="5"/>
      <c r="AH372" s="5"/>
      <c r="AI372" s="5"/>
      <c r="AJ372" s="11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8"/>
      <c r="AF373" s="11"/>
      <c r="AG373" s="5"/>
      <c r="AH373" s="5"/>
      <c r="AI373" s="5"/>
      <c r="AJ373" s="11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8"/>
      <c r="AF374" s="11"/>
      <c r="AG374" s="5"/>
      <c r="AH374" s="5"/>
      <c r="AI374" s="5"/>
      <c r="AJ374" s="11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8"/>
      <c r="AF375" s="11"/>
      <c r="AG375" s="5"/>
      <c r="AH375" s="5"/>
      <c r="AI375" s="5"/>
      <c r="AJ375" s="11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8"/>
      <c r="AF376" s="11"/>
      <c r="AG376" s="5"/>
      <c r="AH376" s="5"/>
      <c r="AI376" s="5"/>
      <c r="AJ376" s="11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8"/>
      <c r="AF377" s="11"/>
      <c r="AG377" s="5"/>
      <c r="AH377" s="5"/>
      <c r="AI377" s="5"/>
      <c r="AJ377" s="11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8"/>
      <c r="AF378" s="11"/>
      <c r="AG378" s="5"/>
      <c r="AH378" s="5"/>
      <c r="AI378" s="5"/>
      <c r="AJ378" s="11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8"/>
      <c r="AF379" s="11"/>
      <c r="AG379" s="5"/>
      <c r="AH379" s="5"/>
      <c r="AI379" s="5"/>
      <c r="AJ379" s="11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8"/>
      <c r="AF380" s="11"/>
      <c r="AG380" s="5"/>
      <c r="AH380" s="5"/>
      <c r="AI380" s="5"/>
      <c r="AJ380" s="11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8"/>
      <c r="AF381" s="11"/>
      <c r="AG381" s="5"/>
      <c r="AH381" s="5"/>
      <c r="AI381" s="5"/>
      <c r="AJ381" s="11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8"/>
      <c r="AF382" s="11"/>
      <c r="AG382" s="5"/>
      <c r="AH382" s="5"/>
      <c r="AI382" s="5"/>
      <c r="AJ382" s="11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8"/>
      <c r="AF383" s="11"/>
      <c r="AG383" s="5"/>
      <c r="AH383" s="5"/>
      <c r="AI383" s="5"/>
      <c r="AJ383" s="11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8"/>
      <c r="AF384" s="11"/>
      <c r="AG384" s="5"/>
      <c r="AH384" s="5"/>
      <c r="AI384" s="5"/>
      <c r="AJ384" s="11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8"/>
      <c r="AF385" s="11"/>
      <c r="AG385" s="5"/>
      <c r="AH385" s="5"/>
      <c r="AI385" s="5"/>
      <c r="AJ385" s="11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8"/>
      <c r="AF386" s="11"/>
      <c r="AG386" s="5"/>
      <c r="AH386" s="5"/>
      <c r="AI386" s="5"/>
      <c r="AJ386" s="11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8"/>
      <c r="AF387" s="11"/>
      <c r="AG387" s="5"/>
      <c r="AH387" s="5"/>
      <c r="AI387" s="5"/>
      <c r="AJ387" s="11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8"/>
      <c r="AF388" s="11"/>
      <c r="AG388" s="5"/>
      <c r="AH388" s="5"/>
      <c r="AI388" s="5"/>
      <c r="AJ388" s="11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8"/>
      <c r="AF389" s="11"/>
      <c r="AG389" s="5"/>
      <c r="AH389" s="5"/>
      <c r="AI389" s="5"/>
      <c r="AJ389" s="11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8"/>
      <c r="AF390" s="11"/>
      <c r="AG390" s="5"/>
      <c r="AH390" s="5"/>
      <c r="AI390" s="5"/>
      <c r="AJ390" s="11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8"/>
      <c r="AF391" s="11"/>
      <c r="AG391" s="5"/>
      <c r="AH391" s="5"/>
      <c r="AI391" s="5"/>
      <c r="AJ391" s="11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8"/>
      <c r="AF392" s="11"/>
      <c r="AG392" s="5"/>
      <c r="AH392" s="5"/>
      <c r="AI392" s="5"/>
      <c r="AJ392" s="11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8"/>
      <c r="AF393" s="11"/>
      <c r="AG393" s="5"/>
      <c r="AH393" s="5"/>
      <c r="AI393" s="5"/>
      <c r="AJ393" s="11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8"/>
      <c r="AF394" s="11"/>
      <c r="AG394" s="5"/>
      <c r="AH394" s="5"/>
      <c r="AI394" s="5"/>
      <c r="AJ394" s="11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8"/>
      <c r="AF395" s="11"/>
      <c r="AG395" s="5"/>
      <c r="AH395" s="5"/>
      <c r="AI395" s="5"/>
      <c r="AJ395" s="11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8"/>
      <c r="AF396" s="11"/>
      <c r="AG396" s="5"/>
      <c r="AH396" s="5"/>
      <c r="AI396" s="5"/>
      <c r="AJ396" s="11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8"/>
      <c r="AF397" s="11"/>
      <c r="AG397" s="5"/>
      <c r="AH397" s="5"/>
      <c r="AI397" s="5"/>
      <c r="AJ397" s="11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8"/>
      <c r="AF398" s="11"/>
      <c r="AG398" s="5"/>
      <c r="AH398" s="5"/>
      <c r="AI398" s="5"/>
      <c r="AJ398" s="11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8"/>
      <c r="AF399" s="11"/>
      <c r="AG399" s="5"/>
      <c r="AH399" s="5"/>
      <c r="AI399" s="5"/>
      <c r="AJ399" s="11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8"/>
      <c r="AF400" s="11"/>
      <c r="AG400" s="5"/>
      <c r="AH400" s="5"/>
      <c r="AI400" s="5"/>
      <c r="AJ400" s="11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8"/>
      <c r="AF401" s="11"/>
      <c r="AG401" s="5"/>
      <c r="AH401" s="5"/>
      <c r="AI401" s="5"/>
      <c r="AJ401" s="11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8"/>
      <c r="AF402" s="11"/>
      <c r="AG402" s="5"/>
      <c r="AH402" s="5"/>
      <c r="AI402" s="5"/>
      <c r="AJ402" s="11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8"/>
      <c r="AF403" s="11"/>
      <c r="AG403" s="5"/>
      <c r="AH403" s="5"/>
      <c r="AI403" s="5"/>
      <c r="AJ403" s="11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8"/>
      <c r="AF404" s="11"/>
      <c r="AG404" s="5"/>
      <c r="AH404" s="5"/>
      <c r="AI404" s="5"/>
      <c r="AJ404" s="11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8"/>
      <c r="AF405" s="11"/>
      <c r="AG405" s="5"/>
      <c r="AH405" s="5"/>
      <c r="AI405" s="5"/>
      <c r="AJ405" s="11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8"/>
      <c r="AF406" s="11"/>
      <c r="AG406" s="5"/>
      <c r="AH406" s="5"/>
      <c r="AI406" s="5"/>
      <c r="AJ406" s="11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8"/>
      <c r="AF407" s="11"/>
      <c r="AG407" s="5"/>
      <c r="AH407" s="5"/>
      <c r="AI407" s="5"/>
      <c r="AJ407" s="11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8"/>
      <c r="AF408" s="11"/>
      <c r="AG408" s="5"/>
      <c r="AH408" s="5"/>
      <c r="AI408" s="5"/>
      <c r="AJ408" s="11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8"/>
      <c r="AF409" s="11"/>
      <c r="AG409" s="5"/>
      <c r="AH409" s="5"/>
      <c r="AI409" s="5"/>
      <c r="AJ409" s="11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8"/>
      <c r="AF410" s="11"/>
      <c r="AG410" s="5"/>
      <c r="AH410" s="5"/>
      <c r="AI410" s="5"/>
      <c r="AJ410" s="11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8"/>
      <c r="AF411" s="11"/>
      <c r="AG411" s="5"/>
      <c r="AH411" s="5"/>
      <c r="AI411" s="5"/>
      <c r="AJ411" s="11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8"/>
      <c r="AF412" s="11"/>
      <c r="AG412" s="5"/>
      <c r="AH412" s="5"/>
      <c r="AI412" s="5"/>
      <c r="AJ412" s="11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8"/>
      <c r="AF413" s="11"/>
      <c r="AG413" s="5"/>
      <c r="AH413" s="5"/>
      <c r="AI413" s="5"/>
      <c r="AJ413" s="11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8"/>
      <c r="AF414" s="11"/>
      <c r="AG414" s="5"/>
      <c r="AH414" s="5"/>
      <c r="AI414" s="5"/>
      <c r="AJ414" s="11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8"/>
      <c r="AF415" s="11"/>
      <c r="AG415" s="5"/>
      <c r="AH415" s="5"/>
      <c r="AI415" s="5"/>
      <c r="AJ415" s="11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8"/>
      <c r="AF416" s="11"/>
      <c r="AG416" s="5"/>
      <c r="AH416" s="5"/>
      <c r="AI416" s="5"/>
      <c r="AJ416" s="11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8"/>
      <c r="AF417" s="11"/>
      <c r="AG417" s="5"/>
      <c r="AH417" s="5"/>
      <c r="AI417" s="5"/>
      <c r="AJ417" s="11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8"/>
      <c r="AF418" s="11"/>
      <c r="AG418" s="5"/>
      <c r="AH418" s="5"/>
      <c r="AI418" s="5"/>
      <c r="AJ418" s="11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8"/>
      <c r="AF419" s="11"/>
      <c r="AG419" s="5"/>
      <c r="AH419" s="5"/>
      <c r="AI419" s="5"/>
      <c r="AJ419" s="11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8"/>
      <c r="AF420" s="11"/>
      <c r="AG420" s="5"/>
      <c r="AH420" s="5"/>
      <c r="AI420" s="5"/>
      <c r="AJ420" s="11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8"/>
      <c r="AF421" s="11"/>
      <c r="AG421" s="5"/>
      <c r="AH421" s="5"/>
      <c r="AI421" s="5"/>
      <c r="AJ421" s="11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8"/>
      <c r="AF422" s="11"/>
      <c r="AG422" s="5"/>
      <c r="AH422" s="5"/>
      <c r="AI422" s="5"/>
      <c r="AJ422" s="11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8"/>
      <c r="AF423" s="11"/>
      <c r="AG423" s="5"/>
      <c r="AH423" s="5"/>
      <c r="AI423" s="5"/>
      <c r="AJ423" s="11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8"/>
      <c r="AF424" s="11"/>
      <c r="AG424" s="5"/>
      <c r="AH424" s="5"/>
      <c r="AI424" s="5"/>
      <c r="AJ424" s="11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8"/>
      <c r="AF425" s="11"/>
      <c r="AG425" s="5"/>
      <c r="AH425" s="5"/>
      <c r="AI425" s="5"/>
      <c r="AJ425" s="11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8"/>
      <c r="AF426" s="11"/>
      <c r="AG426" s="5"/>
      <c r="AH426" s="5"/>
      <c r="AI426" s="5"/>
      <c r="AJ426" s="11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8"/>
      <c r="AF427" s="11"/>
      <c r="AG427" s="5"/>
      <c r="AH427" s="5"/>
      <c r="AI427" s="5"/>
      <c r="AJ427" s="11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8"/>
      <c r="AF428" s="11"/>
      <c r="AG428" s="5"/>
      <c r="AH428" s="5"/>
      <c r="AI428" s="5"/>
      <c r="AJ428" s="11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8"/>
      <c r="AF429" s="11"/>
      <c r="AG429" s="5"/>
      <c r="AH429" s="5"/>
      <c r="AI429" s="5"/>
      <c r="AJ429" s="11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8"/>
      <c r="AF430" s="11"/>
      <c r="AG430" s="5"/>
      <c r="AH430" s="5"/>
      <c r="AI430" s="5"/>
      <c r="AJ430" s="11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8"/>
      <c r="AF431" s="11"/>
      <c r="AG431" s="5"/>
      <c r="AH431" s="5"/>
      <c r="AI431" s="5"/>
      <c r="AJ431" s="11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8"/>
      <c r="AF432" s="11"/>
      <c r="AG432" s="5"/>
      <c r="AH432" s="5"/>
      <c r="AI432" s="5"/>
      <c r="AJ432" s="11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8"/>
      <c r="AF433" s="11"/>
      <c r="AG433" s="5"/>
      <c r="AH433" s="5"/>
      <c r="AI433" s="5"/>
      <c r="AJ433" s="11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8"/>
      <c r="AF434" s="11"/>
      <c r="AG434" s="5"/>
      <c r="AH434" s="5"/>
      <c r="AI434" s="5"/>
      <c r="AJ434" s="11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8"/>
      <c r="AF435" s="11"/>
      <c r="AG435" s="5"/>
      <c r="AH435" s="5"/>
      <c r="AI435" s="5"/>
      <c r="AJ435" s="11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8"/>
      <c r="AF436" s="11"/>
      <c r="AG436" s="5"/>
      <c r="AH436" s="5"/>
      <c r="AI436" s="5"/>
      <c r="AJ436" s="11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8"/>
      <c r="AF437" s="11"/>
      <c r="AG437" s="5"/>
      <c r="AH437" s="5"/>
      <c r="AI437" s="5"/>
      <c r="AJ437" s="11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8"/>
      <c r="AF438" s="11"/>
      <c r="AG438" s="5"/>
      <c r="AH438" s="5"/>
      <c r="AI438" s="5"/>
      <c r="AJ438" s="11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8"/>
      <c r="AF439" s="11"/>
      <c r="AG439" s="5"/>
      <c r="AH439" s="5"/>
      <c r="AI439" s="5"/>
      <c r="AJ439" s="11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8"/>
      <c r="AF440" s="11"/>
      <c r="AG440" s="5"/>
      <c r="AH440" s="5"/>
      <c r="AI440" s="5"/>
      <c r="AJ440" s="11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8"/>
      <c r="AF441" s="11"/>
      <c r="AG441" s="5"/>
      <c r="AH441" s="5"/>
      <c r="AI441" s="5"/>
      <c r="AJ441" s="11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8"/>
      <c r="AF442" s="11"/>
      <c r="AG442" s="5"/>
      <c r="AH442" s="5"/>
      <c r="AI442" s="5"/>
      <c r="AJ442" s="11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8"/>
      <c r="AF443" s="11"/>
      <c r="AG443" s="5"/>
      <c r="AH443" s="5"/>
      <c r="AI443" s="5"/>
      <c r="AJ443" s="11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8"/>
      <c r="AF444" s="11"/>
      <c r="AG444" s="5"/>
      <c r="AH444" s="5"/>
      <c r="AI444" s="5"/>
      <c r="AJ444" s="11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8"/>
      <c r="AF445" s="11"/>
      <c r="AG445" s="5"/>
      <c r="AH445" s="5"/>
      <c r="AI445" s="5"/>
      <c r="AJ445" s="11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8"/>
      <c r="AF446" s="11"/>
      <c r="AG446" s="5"/>
      <c r="AH446" s="5"/>
      <c r="AI446" s="5"/>
      <c r="AJ446" s="11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8"/>
      <c r="AF447" s="11"/>
      <c r="AG447" s="5"/>
      <c r="AH447" s="5"/>
      <c r="AI447" s="5"/>
      <c r="AJ447" s="11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8"/>
      <c r="AF448" s="11"/>
      <c r="AG448" s="5"/>
      <c r="AH448" s="5"/>
      <c r="AI448" s="5"/>
      <c r="AJ448" s="11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8"/>
      <c r="AF449" s="11"/>
      <c r="AG449" s="5"/>
      <c r="AH449" s="5"/>
      <c r="AI449" s="5"/>
      <c r="AJ449" s="11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8"/>
      <c r="AF450" s="11"/>
      <c r="AG450" s="5"/>
      <c r="AH450" s="5"/>
      <c r="AI450" s="5"/>
      <c r="AJ450" s="11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8"/>
      <c r="AF451" s="11"/>
      <c r="AG451" s="5"/>
      <c r="AH451" s="5"/>
      <c r="AI451" s="5"/>
      <c r="AJ451" s="11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8"/>
      <c r="AF452" s="11"/>
      <c r="AG452" s="5"/>
      <c r="AH452" s="5"/>
      <c r="AI452" s="5"/>
      <c r="AJ452" s="11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8"/>
      <c r="AF453" s="11"/>
      <c r="AG453" s="5"/>
      <c r="AH453" s="5"/>
      <c r="AI453" s="5"/>
      <c r="AJ453" s="11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8"/>
      <c r="AF454" s="11"/>
      <c r="AG454" s="5"/>
      <c r="AH454" s="5"/>
      <c r="AI454" s="5"/>
      <c r="AJ454" s="11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8"/>
      <c r="AF455" s="11"/>
      <c r="AG455" s="5"/>
      <c r="AH455" s="5"/>
      <c r="AI455" s="5"/>
      <c r="AJ455" s="11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8"/>
      <c r="AF456" s="11"/>
      <c r="AG456" s="5"/>
      <c r="AH456" s="5"/>
      <c r="AI456" s="5"/>
      <c r="AJ456" s="11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8"/>
      <c r="AF457" s="11"/>
      <c r="AG457" s="5"/>
      <c r="AH457" s="5"/>
      <c r="AI457" s="5"/>
      <c r="AJ457" s="11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8"/>
      <c r="AF458" s="11"/>
      <c r="AG458" s="5"/>
      <c r="AH458" s="5"/>
      <c r="AI458" s="5"/>
      <c r="AJ458" s="11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8"/>
      <c r="AF459" s="11"/>
      <c r="AG459" s="5"/>
      <c r="AH459" s="5"/>
      <c r="AI459" s="5"/>
      <c r="AJ459" s="11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8"/>
      <c r="AF460" s="11"/>
      <c r="AG460" s="5"/>
      <c r="AH460" s="5"/>
      <c r="AI460" s="5"/>
      <c r="AJ460" s="11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8"/>
      <c r="AF461" s="11"/>
      <c r="AG461" s="5"/>
      <c r="AH461" s="5"/>
      <c r="AI461" s="5"/>
      <c r="AJ461" s="11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8"/>
      <c r="AF462" s="11"/>
      <c r="AG462" s="5"/>
      <c r="AH462" s="5"/>
      <c r="AI462" s="5"/>
      <c r="AJ462" s="11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8"/>
      <c r="AF463" s="11"/>
      <c r="AG463" s="5"/>
      <c r="AH463" s="5"/>
      <c r="AI463" s="5"/>
      <c r="AJ463" s="11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8"/>
      <c r="AF464" s="11"/>
      <c r="AG464" s="5"/>
      <c r="AH464" s="5"/>
      <c r="AI464" s="5"/>
      <c r="AJ464" s="11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8"/>
      <c r="AF465" s="11"/>
      <c r="AG465" s="5"/>
      <c r="AH465" s="5"/>
      <c r="AI465" s="5"/>
      <c r="AJ465" s="11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8"/>
      <c r="AF466" s="11"/>
      <c r="AG466" s="5"/>
      <c r="AH466" s="5"/>
      <c r="AI466" s="5"/>
      <c r="AJ466" s="11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8"/>
      <c r="AF467" s="11"/>
      <c r="AG467" s="5"/>
      <c r="AH467" s="5"/>
      <c r="AI467" s="5"/>
      <c r="AJ467" s="11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8"/>
      <c r="AF468" s="11"/>
      <c r="AG468" s="5"/>
      <c r="AH468" s="5"/>
      <c r="AI468" s="5"/>
      <c r="AJ468" s="11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8"/>
      <c r="AF469" s="11"/>
      <c r="AG469" s="5"/>
      <c r="AH469" s="5"/>
      <c r="AI469" s="5"/>
      <c r="AJ469" s="11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8"/>
      <c r="AF470" s="11"/>
      <c r="AG470" s="5"/>
      <c r="AH470" s="5"/>
      <c r="AI470" s="5"/>
      <c r="AJ470" s="11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8"/>
      <c r="AF471" s="11"/>
      <c r="AG471" s="5"/>
      <c r="AH471" s="5"/>
      <c r="AI471" s="5"/>
      <c r="AJ471" s="11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8"/>
      <c r="AF472" s="11"/>
      <c r="AG472" s="5"/>
      <c r="AH472" s="5"/>
      <c r="AI472" s="5"/>
      <c r="AJ472" s="11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8"/>
      <c r="AF473" s="11"/>
      <c r="AG473" s="5"/>
      <c r="AH473" s="5"/>
      <c r="AI473" s="5"/>
      <c r="AJ473" s="11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8"/>
      <c r="AF474" s="11"/>
      <c r="AG474" s="5"/>
      <c r="AH474" s="5"/>
      <c r="AI474" s="5"/>
      <c r="AJ474" s="11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8"/>
      <c r="AF475" s="11"/>
      <c r="AG475" s="5"/>
      <c r="AH475" s="5"/>
      <c r="AI475" s="5"/>
      <c r="AJ475" s="11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8"/>
      <c r="AF476" s="11"/>
      <c r="AG476" s="5"/>
      <c r="AH476" s="5"/>
      <c r="AI476" s="5"/>
      <c r="AJ476" s="11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8"/>
      <c r="AF477" s="11"/>
      <c r="AG477" s="5"/>
      <c r="AH477" s="5"/>
      <c r="AI477" s="5"/>
      <c r="AJ477" s="11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8"/>
      <c r="AF478" s="11"/>
      <c r="AG478" s="5"/>
      <c r="AH478" s="5"/>
      <c r="AI478" s="5"/>
      <c r="AJ478" s="11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8"/>
      <c r="AF479" s="11"/>
      <c r="AG479" s="5"/>
      <c r="AH479" s="5"/>
      <c r="AI479" s="5"/>
      <c r="AJ479" s="11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8"/>
      <c r="AF480" s="11"/>
      <c r="AG480" s="5"/>
      <c r="AH480" s="5"/>
      <c r="AI480" s="5"/>
      <c r="AJ480" s="11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8"/>
      <c r="AF481" s="11"/>
      <c r="AG481" s="5"/>
      <c r="AH481" s="5"/>
      <c r="AI481" s="5"/>
      <c r="AJ481" s="11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8"/>
      <c r="AF482" s="11"/>
      <c r="AG482" s="5"/>
      <c r="AH482" s="5"/>
      <c r="AI482" s="5"/>
      <c r="AJ482" s="11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8"/>
      <c r="AF483" s="11"/>
      <c r="AG483" s="5"/>
      <c r="AH483" s="5"/>
      <c r="AI483" s="5"/>
      <c r="AJ483" s="11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8"/>
      <c r="AF484" s="11"/>
      <c r="AG484" s="5"/>
      <c r="AH484" s="5"/>
      <c r="AI484" s="5"/>
      <c r="AJ484" s="11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8"/>
      <c r="AF485" s="11"/>
      <c r="AG485" s="5"/>
      <c r="AH485" s="5"/>
      <c r="AI485" s="5"/>
      <c r="AJ485" s="11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8"/>
      <c r="AF486" s="11"/>
      <c r="AG486" s="5"/>
      <c r="AH486" s="5"/>
      <c r="AI486" s="5"/>
      <c r="AJ486" s="11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8"/>
      <c r="AF487" s="11"/>
      <c r="AG487" s="5"/>
      <c r="AH487" s="5"/>
      <c r="AI487" s="5"/>
      <c r="AJ487" s="11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8"/>
      <c r="AF488" s="11"/>
      <c r="AG488" s="5"/>
      <c r="AH488" s="5"/>
      <c r="AI488" s="5"/>
      <c r="AJ488" s="11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8"/>
      <c r="AF489" s="11"/>
      <c r="AG489" s="5"/>
      <c r="AH489" s="5"/>
      <c r="AI489" s="5"/>
      <c r="AJ489" s="11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8"/>
      <c r="AF490" s="11"/>
      <c r="AG490" s="5"/>
      <c r="AH490" s="5"/>
      <c r="AI490" s="5"/>
      <c r="AJ490" s="11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8"/>
      <c r="AF491" s="11"/>
      <c r="AG491" s="5"/>
      <c r="AH491" s="5"/>
      <c r="AI491" s="5"/>
      <c r="AJ491" s="11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8"/>
      <c r="AF492" s="11"/>
      <c r="AG492" s="5"/>
      <c r="AH492" s="5"/>
      <c r="AI492" s="5"/>
      <c r="AJ492" s="11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8"/>
      <c r="AF493" s="11"/>
      <c r="AG493" s="5"/>
      <c r="AH493" s="5"/>
      <c r="AI493" s="5"/>
      <c r="AJ493" s="11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</sheetData>
  <autoFilter ref="A3:AJ58" xr:uid="{69EECC8C-B2A3-4B9B-94FC-D8D2FE194A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2024-12-25T11:21:19Z</dcterms:created>
  <dcterms:modified xsi:type="dcterms:W3CDTF">2024-12-25T11:53:00Z</dcterms:modified>
</cp:coreProperties>
</file>