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23" i="1"/>
  <c r="Y27" i="1"/>
  <c r="Y31" i="1"/>
  <c r="Y39" i="1"/>
  <c r="Y43" i="1"/>
  <c r="Y47" i="1"/>
  <c r="Y55" i="1"/>
  <c r="Y59" i="1"/>
  <c r="Y63" i="1"/>
  <c r="Y71" i="1"/>
  <c r="Y75" i="1"/>
  <c r="Y79" i="1"/>
  <c r="Y87" i="1"/>
  <c r="Y91" i="1"/>
  <c r="Y95" i="1"/>
  <c r="Y99" i="1"/>
  <c r="Y102" i="1"/>
  <c r="Y103" i="1"/>
  <c r="Y106" i="1"/>
  <c r="Y107" i="1"/>
  <c r="Y111" i="1"/>
  <c r="Y118" i="1"/>
  <c r="Y119" i="1"/>
  <c r="Y19" i="1"/>
  <c r="Y35" i="1"/>
  <c r="Y51" i="1"/>
  <c r="Y67" i="1"/>
  <c r="Y83" i="1"/>
  <c r="Y115" i="1"/>
  <c r="Y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4" i="1"/>
  <c r="Y105" i="1"/>
  <c r="Y108" i="1"/>
  <c r="Y109" i="1"/>
  <c r="Y110" i="1"/>
  <c r="Y112" i="1"/>
  <c r="Y113" i="1"/>
  <c r="Y114" i="1"/>
  <c r="Y116" i="1"/>
  <c r="Y11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19" i="1" l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11" i="1"/>
  <c r="AJ7" i="1"/>
  <c r="W9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5" i="1"/>
  <c r="AE116" i="1"/>
  <c r="AE117" i="1"/>
  <c r="AE118" i="1"/>
  <c r="AE11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Z55" i="1" s="1"/>
  <c r="W56" i="1"/>
  <c r="W57" i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Z54" i="1" l="1"/>
  <c r="AD13" i="1"/>
  <c r="AD14" i="1"/>
  <c r="AD15" i="1"/>
  <c r="AD27" i="1"/>
  <c r="AD28" i="1"/>
  <c r="AD55" i="1"/>
  <c r="AD56" i="1"/>
  <c r="AD73" i="1"/>
  <c r="AD74" i="1"/>
  <c r="AD81" i="1"/>
  <c r="AD99" i="1"/>
  <c r="AD100" i="1"/>
  <c r="AA8" i="1"/>
  <c r="AA10" i="1"/>
  <c r="AA23" i="1"/>
  <c r="AA34" i="1"/>
  <c r="AA41" i="1"/>
  <c r="AA44" i="1"/>
  <c r="AA47" i="1"/>
  <c r="AA52" i="1"/>
  <c r="AA53" i="1"/>
  <c r="AA61" i="1"/>
  <c r="AA62" i="1"/>
  <c r="AA63" i="1"/>
  <c r="AA64" i="1"/>
  <c r="AA65" i="1"/>
  <c r="AA73" i="1"/>
  <c r="AA84" i="1"/>
  <c r="AA85" i="1"/>
  <c r="AA86" i="1"/>
  <c r="AA99" i="1"/>
  <c r="AA100" i="1"/>
  <c r="AA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5" i="1"/>
  <c r="L116" i="1"/>
  <c r="L117" i="1"/>
  <c r="L118" i="1"/>
  <c r="L119" i="1"/>
  <c r="L7" i="1"/>
  <c r="L6" i="1" s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4" i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113" i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7" i="1"/>
  <c r="AB6" i="1"/>
  <c r="AC6" i="1"/>
  <c r="AE6" i="1"/>
  <c r="AF6" i="1"/>
  <c r="AG6" i="1"/>
  <c r="AH6" i="1"/>
  <c r="AA6" i="1"/>
  <c r="N6" i="1"/>
  <c r="O6" i="1"/>
  <c r="P6" i="1"/>
  <c r="Q6" i="1"/>
  <c r="R6" i="1"/>
  <c r="S6" i="1"/>
  <c r="T6" i="1"/>
  <c r="U6" i="1"/>
  <c r="V6" i="1"/>
  <c r="W6" i="1"/>
  <c r="X6" i="1"/>
  <c r="E6" i="1"/>
  <c r="F6" i="1"/>
  <c r="AK6" i="1" l="1"/>
  <c r="AJ6" i="1"/>
  <c r="AD6" i="1"/>
  <c r="J6" i="1"/>
  <c r="K31" i="1"/>
  <c r="M6" i="1"/>
  <c r="K6" i="1"/>
</calcChain>
</file>

<file path=xl/sharedStrings.xml><?xml version="1.0" encoding="utf-8"?>
<sst xmlns="http://schemas.openxmlformats.org/spreadsheetml/2006/main" count="278" uniqueCount="150">
  <si>
    <t>Период: 06.03.2024 - 13.03.2024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</si>
  <si>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</si>
  <si>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</si>
  <si>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</si>
  <si>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</si>
  <si>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</si>
  <si>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</si>
  <si>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</si>
  <si>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</si>
  <si>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</si>
  <si>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</si>
  <si>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</si>
  <si>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</si>
  <si>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</si>
  <si>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</si>
  <si>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</si>
  <si>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</si>
  <si>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</si>
  <si>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</si>
  <si>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</si>
  <si>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</si>
  <si>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</si>
  <si>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</si>
  <si>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</si>
  <si>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</si>
  <si>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</si>
  <si>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</si>
  <si>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</si>
  <si>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</si>
  <si>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</si>
  <si>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</si>
  <si>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</si>
  <si>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</si>
  <si>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</si>
  <si>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</si>
  <si>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</si>
  <si>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</si>
  <si>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</si>
  <si>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</si>
  <si>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</si>
  <si>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</si>
  <si>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</si>
  <si>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</si>
  <si>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</si>
  <si>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</si>
  <si>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</si>
  <si>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</si>
  <si>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</si>
  <si>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</si>
  <si>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</si>
  <si>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</si>
  <si>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</si>
  <si>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</si>
  <si>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</si>
  <si>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</si>
  <si>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</si>
  <si>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</si>
  <si>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</si>
  <si>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</si>
  <si>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</si>
  <si>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</si>
  <si>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</si>
  <si>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</si>
  <si>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</si>
  <si>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</si>
  <si>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</si>
  <si>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</si>
  <si>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</si>
  <si>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</si>
  <si>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</si>
  <si>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</si>
  <si>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</si>
  <si>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</si>
  <si>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</si>
  <si>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</si>
  <si>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</si>
  <si>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</si>
  <si>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</si>
  <si>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</si>
  <si>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</si>
  <si>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</si>
  <si>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</si>
  <si>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</si>
  <si>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</si>
  <si>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</si>
  <si>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</si>
  <si>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</si>
  <si>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</si>
  <si>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</si>
  <si>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</si>
  <si>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</si>
  <si>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</si>
  <si>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</si>
  <si>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</si>
  <si>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</si>
  <si>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</si>
  <si>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</si>
  <si>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</si>
  <si>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</si>
  <si>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</si>
  <si>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</si>
  <si>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</si>
  <si>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</si>
  <si>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</si>
  <si>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</si>
  <si>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</si>
  <si>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</si>
  <si>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</si>
  <si>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</si>
  <si>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</si>
  <si>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</si>
  <si>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</si>
  <si>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</si>
  <si>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</si>
  <si>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</si>
  <si>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</si>
  <si>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</si>
  <si>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</si>
  <si>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</si>
  <si>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</si>
  <si>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</si>
  <si>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</si>
  <si>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</si>
  <si>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</si>
  <si>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</si>
  <si>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</si>
  <si>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</si>
  <si>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</si>
  <si>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</si>
  <si>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</si>
  <si>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</si>
  <si>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</si>
  <si>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</si>
  <si>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</si>
  <si>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</si>
  <si>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</si>
  <si>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</si>
  <si>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</si>
  <si>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</si>
  <si>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зав</t>
  </si>
  <si>
    <t>14,03,</t>
  </si>
  <si>
    <t>15,03,</t>
  </si>
  <si>
    <t>18,03,</t>
  </si>
  <si>
    <t>08,03,</t>
  </si>
  <si>
    <t>13,03,</t>
  </si>
  <si>
    <t>01,03,</t>
  </si>
  <si>
    <t>23,02,</t>
  </si>
  <si>
    <t>19,03,</t>
  </si>
  <si>
    <t>7д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</si>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</sst>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%2013,03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03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3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01.02.2024 - 08.03.2024</v>
          </cell>
        </row>
        <row r="3">
          <cell r="U3" t="str">
            <v>5,5д</v>
          </cell>
          <cell r="V3" t="str">
            <v>6,5д</v>
          </cell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08,03,</v>
          </cell>
          <cell r="M5" t="str">
            <v>11,03,</v>
          </cell>
          <cell r="N5" t="str">
            <v>12,03,</v>
          </cell>
          <cell r="U5" t="str">
            <v>13,03,</v>
          </cell>
          <cell r="V5" t="str">
            <v>14,03,</v>
          </cell>
          <cell r="X5" t="str">
            <v>15,03,</v>
          </cell>
          <cell r="AE5" t="str">
            <v>14,02,</v>
          </cell>
          <cell r="AF5" t="str">
            <v>23,02,</v>
          </cell>
          <cell r="AG5" t="str">
            <v>01,03,</v>
          </cell>
          <cell r="AH5" t="str">
            <v>08,03,</v>
          </cell>
        </row>
        <row r="6">
          <cell r="E6">
            <v>151481.39500000002</v>
          </cell>
          <cell r="F6">
            <v>60540.383000000002</v>
          </cell>
          <cell r="J6">
            <v>150879.47399999999</v>
          </cell>
          <cell r="K6">
            <v>601.92100000000119</v>
          </cell>
          <cell r="L6">
            <v>11300</v>
          </cell>
          <cell r="M6">
            <v>20290</v>
          </cell>
          <cell r="N6">
            <v>29140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8240</v>
          </cell>
          <cell r="V6">
            <v>29490</v>
          </cell>
          <cell r="W6">
            <v>23923.803799999998</v>
          </cell>
          <cell r="X6">
            <v>29374</v>
          </cell>
          <cell r="AA6">
            <v>1205.7849999999999</v>
          </cell>
          <cell r="AB6">
            <v>0</v>
          </cell>
          <cell r="AC6">
            <v>25356.590999999997</v>
          </cell>
          <cell r="AD6">
            <v>5300</v>
          </cell>
          <cell r="AE6">
            <v>20826.466999999997</v>
          </cell>
          <cell r="AF6">
            <v>21220.637600000013</v>
          </cell>
          <cell r="AG6">
            <v>20509.82239999999</v>
          </cell>
          <cell r="AH6">
            <v>21523.666000000008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7.0940000000000003</v>
          </cell>
          <cell r="D7">
            <v>648.05999999999995</v>
          </cell>
          <cell r="E7">
            <v>121.676</v>
          </cell>
          <cell r="F7">
            <v>2.5089999999999999</v>
          </cell>
          <cell r="G7" t="str">
            <v>н</v>
          </cell>
          <cell r="H7">
            <v>1</v>
          </cell>
          <cell r="I7">
            <v>45</v>
          </cell>
          <cell r="J7">
            <v>118.91</v>
          </cell>
          <cell r="K7">
            <v>2.7660000000000053</v>
          </cell>
          <cell r="L7">
            <v>0</v>
          </cell>
          <cell r="M7">
            <v>30</v>
          </cell>
          <cell r="N7">
            <v>30</v>
          </cell>
          <cell r="U7">
            <v>10</v>
          </cell>
          <cell r="V7">
            <v>20</v>
          </cell>
          <cell r="W7">
            <v>15.4038</v>
          </cell>
          <cell r="X7">
            <v>30</v>
          </cell>
          <cell r="Y7">
            <v>7.9531674002518855</v>
          </cell>
          <cell r="Z7">
            <v>0.16288188628779909</v>
          </cell>
          <cell r="AA7">
            <v>0</v>
          </cell>
          <cell r="AC7">
            <v>44.656999999999996</v>
          </cell>
          <cell r="AD7">
            <v>0</v>
          </cell>
          <cell r="AE7">
            <v>13.641400000000001</v>
          </cell>
          <cell r="AF7">
            <v>13.596399999999999</v>
          </cell>
          <cell r="AG7">
            <v>8.5532000000000004</v>
          </cell>
          <cell r="AH7">
            <v>16.975000000000001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815.024</v>
          </cell>
          <cell r="D8">
            <v>8053.6859999999997</v>
          </cell>
          <cell r="E8">
            <v>690.80700000000002</v>
          </cell>
          <cell r="F8">
            <v>99.408000000000001</v>
          </cell>
          <cell r="G8" t="str">
            <v>н</v>
          </cell>
          <cell r="H8">
            <v>1</v>
          </cell>
          <cell r="I8">
            <v>45</v>
          </cell>
          <cell r="J8">
            <v>658.52300000000002</v>
          </cell>
          <cell r="K8">
            <v>32.283999999999992</v>
          </cell>
          <cell r="L8">
            <v>0</v>
          </cell>
          <cell r="M8">
            <v>250</v>
          </cell>
          <cell r="N8">
            <v>200</v>
          </cell>
          <cell r="U8">
            <v>70</v>
          </cell>
          <cell r="V8">
            <v>200</v>
          </cell>
          <cell r="W8">
            <v>118.43260000000001</v>
          </cell>
          <cell r="X8">
            <v>170</v>
          </cell>
          <cell r="Y8">
            <v>8.3541862629039638</v>
          </cell>
          <cell r="Z8">
            <v>0.83936348606718081</v>
          </cell>
          <cell r="AA8">
            <v>55.741</v>
          </cell>
          <cell r="AC8">
            <v>42.902999999999999</v>
          </cell>
          <cell r="AD8">
            <v>0</v>
          </cell>
          <cell r="AE8">
            <v>82.202600000000004</v>
          </cell>
          <cell r="AF8">
            <v>99.2376</v>
          </cell>
          <cell r="AG8">
            <v>96.352599999999995</v>
          </cell>
          <cell r="AH8">
            <v>123.776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434.77800000000002</v>
          </cell>
          <cell r="D9">
            <v>6128.3140000000003</v>
          </cell>
          <cell r="E9">
            <v>780.88099999999997</v>
          </cell>
          <cell r="F9">
            <v>322.988</v>
          </cell>
          <cell r="G9" t="str">
            <v>ябл</v>
          </cell>
          <cell r="H9">
            <v>1</v>
          </cell>
          <cell r="I9">
            <v>45</v>
          </cell>
          <cell r="J9">
            <v>754.80200000000002</v>
          </cell>
          <cell r="K9">
            <v>26.078999999999951</v>
          </cell>
          <cell r="L9">
            <v>0</v>
          </cell>
          <cell r="M9">
            <v>120</v>
          </cell>
          <cell r="N9">
            <v>110</v>
          </cell>
          <cell r="V9">
            <v>150</v>
          </cell>
          <cell r="W9">
            <v>108.0086</v>
          </cell>
          <cell r="X9">
            <v>140</v>
          </cell>
          <cell r="Y9">
            <v>7.8048229492836683</v>
          </cell>
          <cell r="Z9">
            <v>2.9903915058615702</v>
          </cell>
          <cell r="AA9">
            <v>0</v>
          </cell>
          <cell r="AC9">
            <v>240.83799999999999</v>
          </cell>
          <cell r="AD9">
            <v>0</v>
          </cell>
          <cell r="AE9">
            <v>82.525999999999982</v>
          </cell>
          <cell r="AF9">
            <v>90.78479999999999</v>
          </cell>
          <cell r="AG9">
            <v>99.287000000000006</v>
          </cell>
          <cell r="AH9">
            <v>97.397999999999996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1535.7570000000001</v>
          </cell>
          <cell r="D10">
            <v>16987.536</v>
          </cell>
          <cell r="E10">
            <v>1877.8789999999999</v>
          </cell>
          <cell r="F10">
            <v>419.55099999999999</v>
          </cell>
          <cell r="G10" t="str">
            <v>н</v>
          </cell>
          <cell r="H10">
            <v>1</v>
          </cell>
          <cell r="I10">
            <v>45</v>
          </cell>
          <cell r="J10">
            <v>1799.8130000000001</v>
          </cell>
          <cell r="K10">
            <v>78.065999999999804</v>
          </cell>
          <cell r="L10">
            <v>0</v>
          </cell>
          <cell r="M10">
            <v>400</v>
          </cell>
          <cell r="N10">
            <v>400</v>
          </cell>
          <cell r="U10">
            <v>100</v>
          </cell>
          <cell r="V10">
            <v>400</v>
          </cell>
          <cell r="W10">
            <v>254.37520000000001</v>
          </cell>
          <cell r="X10">
            <v>350</v>
          </cell>
          <cell r="Y10">
            <v>8.1358206303130167</v>
          </cell>
          <cell r="Z10">
            <v>1.6493392437627568</v>
          </cell>
          <cell r="AA10">
            <v>205.148</v>
          </cell>
          <cell r="AC10">
            <v>400.85500000000002</v>
          </cell>
          <cell r="AD10">
            <v>0</v>
          </cell>
          <cell r="AE10">
            <v>259.61500000000001</v>
          </cell>
          <cell r="AF10">
            <v>216.02699999999999</v>
          </cell>
          <cell r="AG10">
            <v>194.9984</v>
          </cell>
          <cell r="AH10">
            <v>270.71600000000001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150.53800000000001</v>
          </cell>
          <cell r="D11">
            <v>2157.4760000000001</v>
          </cell>
          <cell r="E11">
            <v>308.86099999999999</v>
          </cell>
          <cell r="F11">
            <v>72.917000000000002</v>
          </cell>
          <cell r="G11">
            <v>0</v>
          </cell>
          <cell r="H11">
            <v>1</v>
          </cell>
          <cell r="I11">
            <v>40</v>
          </cell>
          <cell r="J11">
            <v>308.25099999999998</v>
          </cell>
          <cell r="K11">
            <v>0.61000000000001364</v>
          </cell>
          <cell r="L11">
            <v>0</v>
          </cell>
          <cell r="M11">
            <v>30</v>
          </cell>
          <cell r="N11">
            <v>70</v>
          </cell>
          <cell r="V11">
            <v>40</v>
          </cell>
          <cell r="W11">
            <v>31.323199999999996</v>
          </cell>
          <cell r="X11">
            <v>4</v>
          </cell>
          <cell r="Y11">
            <v>6.9251225928385356</v>
          </cell>
          <cell r="Z11">
            <v>2.3278911477754511</v>
          </cell>
          <cell r="AA11">
            <v>30.754000000000001</v>
          </cell>
          <cell r="AC11">
            <v>121.491</v>
          </cell>
          <cell r="AD11">
            <v>0</v>
          </cell>
          <cell r="AE11">
            <v>30.179800000000007</v>
          </cell>
          <cell r="AF11">
            <v>25.820399999999999</v>
          </cell>
          <cell r="AG11">
            <v>27.5214</v>
          </cell>
          <cell r="AH11">
            <v>20.359000000000002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56</v>
          </cell>
          <cell r="D12">
            <v>2041</v>
          </cell>
          <cell r="E12">
            <v>251</v>
          </cell>
          <cell r="F12">
            <v>64</v>
          </cell>
          <cell r="G12">
            <v>0</v>
          </cell>
          <cell r="H12">
            <v>0.5</v>
          </cell>
          <cell r="I12">
            <v>45</v>
          </cell>
          <cell r="J12">
            <v>282</v>
          </cell>
          <cell r="K12">
            <v>-31</v>
          </cell>
          <cell r="L12">
            <v>0</v>
          </cell>
          <cell r="M12">
            <v>30</v>
          </cell>
          <cell r="N12">
            <v>70</v>
          </cell>
          <cell r="V12">
            <v>70</v>
          </cell>
          <cell r="W12">
            <v>35.799999999999997</v>
          </cell>
          <cell r="X12">
            <v>50</v>
          </cell>
          <cell r="Y12">
            <v>7.9329608938547489</v>
          </cell>
          <cell r="Z12">
            <v>1.787709497206704</v>
          </cell>
          <cell r="AA12">
            <v>0</v>
          </cell>
          <cell r="AC12">
            <v>72</v>
          </cell>
          <cell r="AD12">
            <v>0</v>
          </cell>
          <cell r="AE12">
            <v>30.4</v>
          </cell>
          <cell r="AF12">
            <v>27.4</v>
          </cell>
          <cell r="AG12">
            <v>28.6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734</v>
          </cell>
          <cell r="D13">
            <v>35841</v>
          </cell>
          <cell r="E13">
            <v>1901</v>
          </cell>
          <cell r="F13">
            <v>546</v>
          </cell>
          <cell r="G13" t="str">
            <v>ябл</v>
          </cell>
          <cell r="H13">
            <v>0.4</v>
          </cell>
          <cell r="I13">
            <v>45</v>
          </cell>
          <cell r="J13">
            <v>1924</v>
          </cell>
          <cell r="K13">
            <v>-23</v>
          </cell>
          <cell r="L13">
            <v>250</v>
          </cell>
          <cell r="M13">
            <v>100</v>
          </cell>
          <cell r="N13">
            <v>390</v>
          </cell>
          <cell r="U13">
            <v>220</v>
          </cell>
          <cell r="V13">
            <v>400</v>
          </cell>
          <cell r="W13">
            <v>290.2</v>
          </cell>
          <cell r="X13">
            <v>400</v>
          </cell>
          <cell r="Y13">
            <v>7.946243969676086</v>
          </cell>
          <cell r="Z13">
            <v>1.8814610613370091</v>
          </cell>
          <cell r="AA13">
            <v>0</v>
          </cell>
          <cell r="AC13">
            <v>370</v>
          </cell>
          <cell r="AD13">
            <v>80</v>
          </cell>
          <cell r="AE13">
            <v>163</v>
          </cell>
          <cell r="AF13">
            <v>236.6</v>
          </cell>
          <cell r="AG13">
            <v>248.4</v>
          </cell>
          <cell r="AH13">
            <v>299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533</v>
          </cell>
          <cell r="D14">
            <v>43339</v>
          </cell>
          <cell r="E14">
            <v>3024</v>
          </cell>
          <cell r="F14">
            <v>2343</v>
          </cell>
          <cell r="G14">
            <v>0</v>
          </cell>
          <cell r="H14">
            <v>0.45</v>
          </cell>
          <cell r="I14">
            <v>45</v>
          </cell>
          <cell r="J14">
            <v>3059</v>
          </cell>
          <cell r="K14">
            <v>-35</v>
          </cell>
          <cell r="L14">
            <v>0</v>
          </cell>
          <cell r="M14">
            <v>500</v>
          </cell>
          <cell r="N14">
            <v>500</v>
          </cell>
          <cell r="U14">
            <v>200</v>
          </cell>
          <cell r="V14">
            <v>1000</v>
          </cell>
          <cell r="W14">
            <v>531.6</v>
          </cell>
          <cell r="X14">
            <v>500</v>
          </cell>
          <cell r="Y14">
            <v>9.4864559819413081</v>
          </cell>
          <cell r="Z14">
            <v>4.4074492099322793</v>
          </cell>
          <cell r="AA14">
            <v>0</v>
          </cell>
          <cell r="AC14">
            <v>252</v>
          </cell>
          <cell r="AD14">
            <v>114</v>
          </cell>
          <cell r="AE14">
            <v>500.4</v>
          </cell>
          <cell r="AF14">
            <v>474.4</v>
          </cell>
          <cell r="AG14">
            <v>444.4</v>
          </cell>
          <cell r="AH14">
            <v>607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2390</v>
          </cell>
          <cell r="D15">
            <v>59739</v>
          </cell>
          <cell r="E15">
            <v>4496</v>
          </cell>
          <cell r="F15">
            <v>2227</v>
          </cell>
          <cell r="G15">
            <v>0</v>
          </cell>
          <cell r="H15">
            <v>0.45</v>
          </cell>
          <cell r="I15">
            <v>45</v>
          </cell>
          <cell r="J15">
            <v>4537</v>
          </cell>
          <cell r="K15">
            <v>-41</v>
          </cell>
          <cell r="L15">
            <v>0</v>
          </cell>
          <cell r="M15">
            <v>200</v>
          </cell>
          <cell r="N15">
            <v>600</v>
          </cell>
          <cell r="V15">
            <v>1000</v>
          </cell>
          <cell r="W15">
            <v>617.20000000000005</v>
          </cell>
          <cell r="X15">
            <v>700</v>
          </cell>
          <cell r="Y15">
            <v>7.6587815942968236</v>
          </cell>
          <cell r="Z15">
            <v>3.6082307193778349</v>
          </cell>
          <cell r="AA15">
            <v>0</v>
          </cell>
          <cell r="AC15">
            <v>210</v>
          </cell>
          <cell r="AD15">
            <v>1200</v>
          </cell>
          <cell r="AE15">
            <v>744.2</v>
          </cell>
          <cell r="AF15">
            <v>785.4</v>
          </cell>
          <cell r="AG15">
            <v>765.2</v>
          </cell>
          <cell r="AH15">
            <v>583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124</v>
          </cell>
          <cell r="D16">
            <v>2128</v>
          </cell>
          <cell r="E16">
            <v>251</v>
          </cell>
          <cell r="F16">
            <v>164</v>
          </cell>
          <cell r="G16">
            <v>0</v>
          </cell>
          <cell r="H16">
            <v>0.5</v>
          </cell>
          <cell r="I16">
            <v>40</v>
          </cell>
          <cell r="J16">
            <v>255</v>
          </cell>
          <cell r="K16">
            <v>-4</v>
          </cell>
          <cell r="L16">
            <v>0</v>
          </cell>
          <cell r="M16">
            <v>20</v>
          </cell>
          <cell r="N16">
            <v>50</v>
          </cell>
          <cell r="V16">
            <v>40</v>
          </cell>
          <cell r="W16">
            <v>38.200000000000003</v>
          </cell>
          <cell r="X16">
            <v>30</v>
          </cell>
          <cell r="Y16">
            <v>7.9581151832460728</v>
          </cell>
          <cell r="Z16">
            <v>4.2931937172774868</v>
          </cell>
          <cell r="AA16">
            <v>0</v>
          </cell>
          <cell r="AC16">
            <v>60</v>
          </cell>
          <cell r="AD16">
            <v>0</v>
          </cell>
          <cell r="AE16">
            <v>28.6</v>
          </cell>
          <cell r="AF16">
            <v>36.200000000000003</v>
          </cell>
          <cell r="AG16">
            <v>35</v>
          </cell>
          <cell r="AH16">
            <v>15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41</v>
          </cell>
          <cell r="D17">
            <v>1323</v>
          </cell>
          <cell r="E17">
            <v>107</v>
          </cell>
          <cell r="F17">
            <v>52</v>
          </cell>
          <cell r="G17">
            <v>0</v>
          </cell>
          <cell r="H17">
            <v>0.4</v>
          </cell>
          <cell r="I17">
            <v>50</v>
          </cell>
          <cell r="J17">
            <v>128</v>
          </cell>
          <cell r="K17">
            <v>-21</v>
          </cell>
          <cell r="L17">
            <v>0</v>
          </cell>
          <cell r="M17">
            <v>20</v>
          </cell>
          <cell r="N17">
            <v>40</v>
          </cell>
          <cell r="V17">
            <v>50</v>
          </cell>
          <cell r="W17">
            <v>21.4</v>
          </cell>
          <cell r="X17">
            <v>30</v>
          </cell>
          <cell r="Y17">
            <v>8.9719626168224309</v>
          </cell>
          <cell r="Z17">
            <v>2.429906542056075</v>
          </cell>
          <cell r="AA17">
            <v>0</v>
          </cell>
          <cell r="AC17">
            <v>0</v>
          </cell>
          <cell r="AD17">
            <v>0</v>
          </cell>
          <cell r="AE17">
            <v>18.399999999999999</v>
          </cell>
          <cell r="AF17">
            <v>15.6</v>
          </cell>
          <cell r="AG17">
            <v>14.4</v>
          </cell>
          <cell r="AH17">
            <v>11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189</v>
          </cell>
          <cell r="D18">
            <v>1056</v>
          </cell>
          <cell r="E18">
            <v>156</v>
          </cell>
          <cell r="F18">
            <v>207</v>
          </cell>
          <cell r="G18">
            <v>0</v>
          </cell>
          <cell r="H18">
            <v>0.17</v>
          </cell>
          <cell r="I18">
            <v>180</v>
          </cell>
          <cell r="J18">
            <v>186</v>
          </cell>
          <cell r="K18">
            <v>-30</v>
          </cell>
          <cell r="L18">
            <v>0</v>
          </cell>
          <cell r="M18">
            <v>0</v>
          </cell>
          <cell r="N18">
            <v>0</v>
          </cell>
          <cell r="V18">
            <v>100</v>
          </cell>
          <cell r="W18">
            <v>31.2</v>
          </cell>
          <cell r="X18">
            <v>200</v>
          </cell>
          <cell r="Y18">
            <v>16.25</v>
          </cell>
          <cell r="Z18">
            <v>6.634615384615385</v>
          </cell>
          <cell r="AA18">
            <v>0</v>
          </cell>
          <cell r="AC18">
            <v>0</v>
          </cell>
          <cell r="AD18">
            <v>0</v>
          </cell>
          <cell r="AE18">
            <v>26.2</v>
          </cell>
          <cell r="AF18">
            <v>28.6</v>
          </cell>
          <cell r="AG18">
            <v>27.4</v>
          </cell>
          <cell r="AH18">
            <v>23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166</v>
          </cell>
          <cell r="D19">
            <v>4087</v>
          </cell>
          <cell r="E19">
            <v>306</v>
          </cell>
          <cell r="F19">
            <v>96</v>
          </cell>
          <cell r="G19">
            <v>0</v>
          </cell>
          <cell r="H19">
            <v>0.45</v>
          </cell>
          <cell r="I19">
            <v>45</v>
          </cell>
          <cell r="J19">
            <v>298</v>
          </cell>
          <cell r="K19">
            <v>8</v>
          </cell>
          <cell r="L19">
            <v>50</v>
          </cell>
          <cell r="M19">
            <v>70</v>
          </cell>
          <cell r="N19">
            <v>20</v>
          </cell>
          <cell r="V19">
            <v>120</v>
          </cell>
          <cell r="W19">
            <v>61.2</v>
          </cell>
          <cell r="X19">
            <v>100</v>
          </cell>
          <cell r="Y19">
            <v>7.450980392156862</v>
          </cell>
          <cell r="Z19">
            <v>1.5686274509803921</v>
          </cell>
          <cell r="AA19">
            <v>0</v>
          </cell>
          <cell r="AC19">
            <v>0</v>
          </cell>
          <cell r="AD19">
            <v>0</v>
          </cell>
          <cell r="AE19">
            <v>55.8</v>
          </cell>
          <cell r="AF19">
            <v>52.6</v>
          </cell>
          <cell r="AG19">
            <v>48.8</v>
          </cell>
          <cell r="AH19">
            <v>88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1362</v>
          </cell>
          <cell r="D20">
            <v>5043</v>
          </cell>
          <cell r="E20">
            <v>871</v>
          </cell>
          <cell r="F20">
            <v>134</v>
          </cell>
          <cell r="G20">
            <v>0</v>
          </cell>
          <cell r="H20">
            <v>0.5</v>
          </cell>
          <cell r="I20">
            <v>60</v>
          </cell>
          <cell r="J20">
            <v>360</v>
          </cell>
          <cell r="K20">
            <v>511</v>
          </cell>
          <cell r="L20">
            <v>100</v>
          </cell>
          <cell r="M20">
            <v>250</v>
          </cell>
          <cell r="N20">
            <v>350</v>
          </cell>
          <cell r="U20">
            <v>200</v>
          </cell>
          <cell r="V20">
            <v>200</v>
          </cell>
          <cell r="W20">
            <v>168.2</v>
          </cell>
          <cell r="X20">
            <v>200</v>
          </cell>
          <cell r="Y20">
            <v>8.5255648038049952</v>
          </cell>
          <cell r="Z20">
            <v>0.79667063020214035</v>
          </cell>
          <cell r="AA20">
            <v>0</v>
          </cell>
          <cell r="AC20">
            <v>30</v>
          </cell>
          <cell r="AD20">
            <v>0</v>
          </cell>
          <cell r="AE20">
            <v>127.2</v>
          </cell>
          <cell r="AF20">
            <v>132.19999999999999</v>
          </cell>
          <cell r="AG20">
            <v>107.4</v>
          </cell>
          <cell r="AH20">
            <v>27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75</v>
          </cell>
          <cell r="D21">
            <v>2330</v>
          </cell>
          <cell r="E21">
            <v>268</v>
          </cell>
          <cell r="F21">
            <v>104</v>
          </cell>
          <cell r="G21">
            <v>0</v>
          </cell>
          <cell r="H21">
            <v>0.3</v>
          </cell>
          <cell r="I21">
            <v>40</v>
          </cell>
          <cell r="J21">
            <v>307</v>
          </cell>
          <cell r="K21">
            <v>-39</v>
          </cell>
          <cell r="L21">
            <v>0</v>
          </cell>
          <cell r="M21">
            <v>30</v>
          </cell>
          <cell r="N21">
            <v>110</v>
          </cell>
          <cell r="V21">
            <v>90</v>
          </cell>
          <cell r="W21">
            <v>50</v>
          </cell>
          <cell r="X21">
            <v>60</v>
          </cell>
          <cell r="Y21">
            <v>7.88</v>
          </cell>
          <cell r="Z21">
            <v>2.08</v>
          </cell>
          <cell r="AA21">
            <v>0</v>
          </cell>
          <cell r="AC21">
            <v>18</v>
          </cell>
          <cell r="AD21">
            <v>0</v>
          </cell>
          <cell r="AE21">
            <v>39.4</v>
          </cell>
          <cell r="AF21">
            <v>28.4</v>
          </cell>
          <cell r="AG21">
            <v>40.799999999999997</v>
          </cell>
          <cell r="AH21">
            <v>33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25</v>
          </cell>
          <cell r="D22">
            <v>937</v>
          </cell>
          <cell r="E22">
            <v>91</v>
          </cell>
          <cell r="F22">
            <v>23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-21</v>
          </cell>
          <cell r="L22">
            <v>0</v>
          </cell>
          <cell r="M22">
            <v>60</v>
          </cell>
          <cell r="N22">
            <v>30</v>
          </cell>
          <cell r="V22">
            <v>30</v>
          </cell>
          <cell r="W22">
            <v>18.2</v>
          </cell>
          <cell r="X22">
            <v>20</v>
          </cell>
          <cell r="Y22">
            <v>8.9560439560439562</v>
          </cell>
          <cell r="Z22">
            <v>1.2637362637362637</v>
          </cell>
          <cell r="AA22">
            <v>0</v>
          </cell>
          <cell r="AC22">
            <v>0</v>
          </cell>
          <cell r="AD22">
            <v>0</v>
          </cell>
          <cell r="AE22">
            <v>16.399999999999999</v>
          </cell>
          <cell r="AF22">
            <v>16.600000000000001</v>
          </cell>
          <cell r="AG22">
            <v>15</v>
          </cell>
          <cell r="AH22">
            <v>7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24</v>
          </cell>
          <cell r="D23">
            <v>375</v>
          </cell>
          <cell r="E23">
            <v>38</v>
          </cell>
          <cell r="F23">
            <v>11</v>
          </cell>
          <cell r="G23" t="str">
            <v>вывод</v>
          </cell>
          <cell r="H23">
            <v>0</v>
          </cell>
          <cell r="I23">
            <v>35</v>
          </cell>
          <cell r="J23">
            <v>71</v>
          </cell>
          <cell r="K23">
            <v>-33</v>
          </cell>
          <cell r="L23">
            <v>0</v>
          </cell>
          <cell r="M23">
            <v>0</v>
          </cell>
          <cell r="N23">
            <v>20</v>
          </cell>
          <cell r="W23">
            <v>7.6</v>
          </cell>
          <cell r="Y23">
            <v>4.0789473684210531</v>
          </cell>
          <cell r="Z23">
            <v>1.4473684210526316</v>
          </cell>
          <cell r="AA23">
            <v>0</v>
          </cell>
          <cell r="AC23">
            <v>0</v>
          </cell>
          <cell r="AD23">
            <v>0</v>
          </cell>
          <cell r="AE23">
            <v>4.5999999999999996</v>
          </cell>
          <cell r="AF23">
            <v>3</v>
          </cell>
          <cell r="AG23">
            <v>3.8</v>
          </cell>
          <cell r="AH23">
            <v>7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474</v>
          </cell>
          <cell r="D24">
            <v>9768</v>
          </cell>
          <cell r="E24">
            <v>1508</v>
          </cell>
          <cell r="F24">
            <v>1292</v>
          </cell>
          <cell r="G24">
            <v>0</v>
          </cell>
          <cell r="H24">
            <v>0.17</v>
          </cell>
          <cell r="I24">
            <v>180</v>
          </cell>
          <cell r="J24">
            <v>1546</v>
          </cell>
          <cell r="K24">
            <v>-38</v>
          </cell>
          <cell r="L24">
            <v>600</v>
          </cell>
          <cell r="M24">
            <v>0</v>
          </cell>
          <cell r="N24">
            <v>0</v>
          </cell>
          <cell r="V24">
            <v>500</v>
          </cell>
          <cell r="W24">
            <v>274.60000000000002</v>
          </cell>
          <cell r="X24">
            <v>2000</v>
          </cell>
          <cell r="Y24">
            <v>15.994173343044427</v>
          </cell>
          <cell r="Z24">
            <v>4.7050254916241805</v>
          </cell>
          <cell r="AA24">
            <v>0</v>
          </cell>
          <cell r="AC24">
            <v>135</v>
          </cell>
          <cell r="AD24">
            <v>0</v>
          </cell>
          <cell r="AE24">
            <v>200</v>
          </cell>
          <cell r="AF24">
            <v>216.2</v>
          </cell>
          <cell r="AG24">
            <v>183.2</v>
          </cell>
          <cell r="AH24">
            <v>226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103</v>
          </cell>
          <cell r="D25">
            <v>3583</v>
          </cell>
          <cell r="E25">
            <v>320</v>
          </cell>
          <cell r="F25">
            <v>161</v>
          </cell>
          <cell r="G25">
            <v>0</v>
          </cell>
          <cell r="H25">
            <v>0.38</v>
          </cell>
          <cell r="I25">
            <v>40</v>
          </cell>
          <cell r="J25">
            <v>350</v>
          </cell>
          <cell r="K25">
            <v>-30</v>
          </cell>
          <cell r="L25">
            <v>0</v>
          </cell>
          <cell r="M25">
            <v>30</v>
          </cell>
          <cell r="N25">
            <v>90</v>
          </cell>
          <cell r="V25">
            <v>80</v>
          </cell>
          <cell r="W25">
            <v>55.6</v>
          </cell>
          <cell r="X25">
            <v>70</v>
          </cell>
          <cell r="Y25">
            <v>7.7517985611510793</v>
          </cell>
          <cell r="Z25">
            <v>2.8956834532374098</v>
          </cell>
          <cell r="AA25">
            <v>0</v>
          </cell>
          <cell r="AC25">
            <v>42</v>
          </cell>
          <cell r="AD25">
            <v>0</v>
          </cell>
          <cell r="AE25">
            <v>35.6</v>
          </cell>
          <cell r="AF25">
            <v>37.799999999999997</v>
          </cell>
          <cell r="AG25">
            <v>49.2</v>
          </cell>
          <cell r="AH25">
            <v>36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713</v>
          </cell>
          <cell r="D26">
            <v>15212</v>
          </cell>
          <cell r="E26">
            <v>1096</v>
          </cell>
          <cell r="F26">
            <v>398</v>
          </cell>
          <cell r="G26">
            <v>0</v>
          </cell>
          <cell r="H26">
            <v>0.35</v>
          </cell>
          <cell r="I26">
            <v>45</v>
          </cell>
          <cell r="J26">
            <v>1129</v>
          </cell>
          <cell r="K26">
            <v>-33</v>
          </cell>
          <cell r="L26">
            <v>0</v>
          </cell>
          <cell r="M26">
            <v>150</v>
          </cell>
          <cell r="N26">
            <v>400</v>
          </cell>
          <cell r="U26">
            <v>100</v>
          </cell>
          <cell r="V26">
            <v>250</v>
          </cell>
          <cell r="W26">
            <v>200</v>
          </cell>
          <cell r="X26">
            <v>300</v>
          </cell>
          <cell r="Y26">
            <v>7.99</v>
          </cell>
          <cell r="Z26">
            <v>1.99</v>
          </cell>
          <cell r="AA26">
            <v>0</v>
          </cell>
          <cell r="AC26">
            <v>96</v>
          </cell>
          <cell r="AD26">
            <v>0</v>
          </cell>
          <cell r="AE26">
            <v>176</v>
          </cell>
          <cell r="AF26">
            <v>144.80000000000001</v>
          </cell>
          <cell r="AG26">
            <v>152.4</v>
          </cell>
          <cell r="AH26">
            <v>185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233</v>
          </cell>
          <cell r="D27">
            <v>7198</v>
          </cell>
          <cell r="E27">
            <v>502</v>
          </cell>
          <cell r="F27">
            <v>126</v>
          </cell>
          <cell r="G27" t="str">
            <v>н</v>
          </cell>
          <cell r="H27">
            <v>0.35</v>
          </cell>
          <cell r="I27" t="e">
            <v>#N/A</v>
          </cell>
          <cell r="J27">
            <v>513</v>
          </cell>
          <cell r="K27">
            <v>-11</v>
          </cell>
          <cell r="L27">
            <v>0</v>
          </cell>
          <cell r="M27">
            <v>60</v>
          </cell>
          <cell r="N27">
            <v>110</v>
          </cell>
          <cell r="V27">
            <v>100</v>
          </cell>
          <cell r="W27">
            <v>60.8</v>
          </cell>
          <cell r="X27">
            <v>100</v>
          </cell>
          <cell r="Y27">
            <v>8.1578947368421062</v>
          </cell>
          <cell r="Z27">
            <v>2.0723684210526319</v>
          </cell>
          <cell r="AA27">
            <v>0</v>
          </cell>
          <cell r="AC27">
            <v>0</v>
          </cell>
          <cell r="AD27">
            <v>198</v>
          </cell>
          <cell r="AE27">
            <v>59</v>
          </cell>
          <cell r="AF27">
            <v>32.4</v>
          </cell>
          <cell r="AG27">
            <v>46.8</v>
          </cell>
          <cell r="AH27">
            <v>62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225</v>
          </cell>
          <cell r="D28">
            <v>15189</v>
          </cell>
          <cell r="E28">
            <v>793</v>
          </cell>
          <cell r="F28">
            <v>402</v>
          </cell>
          <cell r="G28">
            <v>0</v>
          </cell>
          <cell r="H28">
            <v>0.35</v>
          </cell>
          <cell r="I28">
            <v>45</v>
          </cell>
          <cell r="J28">
            <v>812</v>
          </cell>
          <cell r="K28">
            <v>-19</v>
          </cell>
          <cell r="L28">
            <v>0</v>
          </cell>
          <cell r="M28">
            <v>170</v>
          </cell>
          <cell r="N28">
            <v>240</v>
          </cell>
          <cell r="V28">
            <v>120</v>
          </cell>
          <cell r="W28">
            <v>143</v>
          </cell>
          <cell r="X28">
            <v>220</v>
          </cell>
          <cell r="Y28">
            <v>8.0559440559440567</v>
          </cell>
          <cell r="Z28">
            <v>2.8111888111888113</v>
          </cell>
          <cell r="AA28">
            <v>0</v>
          </cell>
          <cell r="AC28">
            <v>78</v>
          </cell>
          <cell r="AD28">
            <v>0</v>
          </cell>
          <cell r="AE28">
            <v>117.8</v>
          </cell>
          <cell r="AF28">
            <v>120.2</v>
          </cell>
          <cell r="AG28">
            <v>134.6</v>
          </cell>
          <cell r="AH28">
            <v>109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733</v>
          </cell>
          <cell r="D29">
            <v>11894</v>
          </cell>
          <cell r="E29">
            <v>992</v>
          </cell>
          <cell r="F29">
            <v>577</v>
          </cell>
          <cell r="G29">
            <v>0</v>
          </cell>
          <cell r="H29">
            <v>0.35</v>
          </cell>
          <cell r="I29">
            <v>45</v>
          </cell>
          <cell r="J29">
            <v>1049</v>
          </cell>
          <cell r="K29">
            <v>-57</v>
          </cell>
          <cell r="L29">
            <v>0</v>
          </cell>
          <cell r="M29">
            <v>100</v>
          </cell>
          <cell r="N29">
            <v>390</v>
          </cell>
          <cell r="V29">
            <v>150</v>
          </cell>
          <cell r="W29">
            <v>181.6</v>
          </cell>
          <cell r="X29">
            <v>250</v>
          </cell>
          <cell r="Y29">
            <v>8.0781938325991192</v>
          </cell>
          <cell r="Z29">
            <v>3.1773127753303965</v>
          </cell>
          <cell r="AA29">
            <v>0</v>
          </cell>
          <cell r="AC29">
            <v>84</v>
          </cell>
          <cell r="AD29">
            <v>0</v>
          </cell>
          <cell r="AE29">
            <v>154.80000000000001</v>
          </cell>
          <cell r="AF29">
            <v>158.80000000000001</v>
          </cell>
          <cell r="AG29">
            <v>161</v>
          </cell>
          <cell r="AH29">
            <v>122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159.42400000000001</v>
          </cell>
          <cell r="D30">
            <v>6282.88</v>
          </cell>
          <cell r="E30">
            <v>797.15800000000002</v>
          </cell>
          <cell r="F30">
            <v>262.245</v>
          </cell>
          <cell r="G30">
            <v>0</v>
          </cell>
          <cell r="H30">
            <v>1</v>
          </cell>
          <cell r="I30">
            <v>50</v>
          </cell>
          <cell r="J30">
            <v>781.23099999999999</v>
          </cell>
          <cell r="K30">
            <v>15.927000000000021</v>
          </cell>
          <cell r="L30">
            <v>100</v>
          </cell>
          <cell r="M30">
            <v>40</v>
          </cell>
          <cell r="N30">
            <v>220</v>
          </cell>
          <cell r="V30">
            <v>160</v>
          </cell>
          <cell r="W30">
            <v>120.5536</v>
          </cell>
          <cell r="X30">
            <v>160</v>
          </cell>
          <cell r="Y30">
            <v>7.81598392748122</v>
          </cell>
          <cell r="Z30">
            <v>2.1753394340774559</v>
          </cell>
          <cell r="AA30">
            <v>0</v>
          </cell>
          <cell r="AC30">
            <v>194.39</v>
          </cell>
          <cell r="AD30">
            <v>0</v>
          </cell>
          <cell r="AE30">
            <v>95.17</v>
          </cell>
          <cell r="AF30">
            <v>99.927199999999999</v>
          </cell>
          <cell r="AG30">
            <v>105.60599999999999</v>
          </cell>
          <cell r="AH30">
            <v>92.227999999999994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1921.9880000000001</v>
          </cell>
          <cell r="D31">
            <v>87338.07</v>
          </cell>
          <cell r="E31">
            <v>8242.6090000000004</v>
          </cell>
          <cell r="F31">
            <v>4309.55</v>
          </cell>
          <cell r="G31">
            <v>0</v>
          </cell>
          <cell r="H31">
            <v>1</v>
          </cell>
          <cell r="I31">
            <v>50</v>
          </cell>
          <cell r="J31">
            <v>8284.1569999999992</v>
          </cell>
          <cell r="K31">
            <v>-41.547999999998865</v>
          </cell>
          <cell r="L31">
            <v>1500</v>
          </cell>
          <cell r="M31">
            <v>0</v>
          </cell>
          <cell r="N31">
            <v>200</v>
          </cell>
          <cell r="U31">
            <v>1200</v>
          </cell>
          <cell r="V31">
            <v>1200</v>
          </cell>
          <cell r="W31">
            <v>1151.7094000000002</v>
          </cell>
          <cell r="X31">
            <v>1000</v>
          </cell>
          <cell r="Y31">
            <v>8.1700731104565065</v>
          </cell>
          <cell r="Z31">
            <v>3.7418727328265269</v>
          </cell>
          <cell r="AA31">
            <v>0</v>
          </cell>
          <cell r="AC31">
            <v>2484.0619999999999</v>
          </cell>
          <cell r="AD31">
            <v>0</v>
          </cell>
          <cell r="AE31">
            <v>1017.3838</v>
          </cell>
          <cell r="AF31">
            <v>1045.5586000000001</v>
          </cell>
          <cell r="AG31">
            <v>1016.1436</v>
          </cell>
          <cell r="AH31">
            <v>1259.5060000000001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101.242</v>
          </cell>
          <cell r="D32">
            <v>3364.4430000000002</v>
          </cell>
          <cell r="E32">
            <v>395.54599999999999</v>
          </cell>
          <cell r="F32">
            <v>203.17400000000001</v>
          </cell>
          <cell r="G32">
            <v>0</v>
          </cell>
          <cell r="H32">
            <v>1</v>
          </cell>
          <cell r="I32">
            <v>50</v>
          </cell>
          <cell r="J32">
            <v>375.74900000000002</v>
          </cell>
          <cell r="K32">
            <v>19.796999999999969</v>
          </cell>
          <cell r="L32">
            <v>0</v>
          </cell>
          <cell r="M32">
            <v>90</v>
          </cell>
          <cell r="N32">
            <v>110</v>
          </cell>
          <cell r="V32">
            <v>70</v>
          </cell>
          <cell r="W32">
            <v>72.739199999999997</v>
          </cell>
          <cell r="X32">
            <v>100</v>
          </cell>
          <cell r="Y32">
            <v>7.8798502045664511</v>
          </cell>
          <cell r="Z32">
            <v>2.7931844177554885</v>
          </cell>
          <cell r="AA32">
            <v>0</v>
          </cell>
          <cell r="AC32">
            <v>31.85</v>
          </cell>
          <cell r="AD32">
            <v>0</v>
          </cell>
          <cell r="AE32">
            <v>64.122199999999992</v>
          </cell>
          <cell r="AF32">
            <v>67.271600000000007</v>
          </cell>
          <cell r="AG32">
            <v>66.877600000000001</v>
          </cell>
          <cell r="AH32">
            <v>42.392000000000003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567.94799999999998</v>
          </cell>
          <cell r="D33">
            <v>8519.9740000000002</v>
          </cell>
          <cell r="E33">
            <v>1187.4000000000001</v>
          </cell>
          <cell r="F33">
            <v>224.631</v>
          </cell>
          <cell r="G33">
            <v>0</v>
          </cell>
          <cell r="H33">
            <v>1</v>
          </cell>
          <cell r="I33">
            <v>50</v>
          </cell>
          <cell r="J33">
            <v>1162.048</v>
          </cell>
          <cell r="K33">
            <v>25.352000000000089</v>
          </cell>
          <cell r="L33">
            <v>100</v>
          </cell>
          <cell r="M33">
            <v>300</v>
          </cell>
          <cell r="N33">
            <v>220</v>
          </cell>
          <cell r="U33">
            <v>140</v>
          </cell>
          <cell r="V33">
            <v>250</v>
          </cell>
          <cell r="W33">
            <v>189.28000000000003</v>
          </cell>
          <cell r="X33">
            <v>250</v>
          </cell>
          <cell r="Y33">
            <v>7.8435703719357548</v>
          </cell>
          <cell r="Z33">
            <v>1.1867656382079457</v>
          </cell>
          <cell r="AA33">
            <v>0</v>
          </cell>
          <cell r="AC33">
            <v>241</v>
          </cell>
          <cell r="AD33">
            <v>0</v>
          </cell>
          <cell r="AE33">
            <v>147.381</v>
          </cell>
          <cell r="AF33">
            <v>148.012</v>
          </cell>
          <cell r="AG33">
            <v>142.2432</v>
          </cell>
          <cell r="AH33">
            <v>162.386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187.142</v>
          </cell>
          <cell r="D34">
            <v>3641.8220000000001</v>
          </cell>
          <cell r="E34">
            <v>375.03</v>
          </cell>
          <cell r="F34">
            <v>39.268000000000001</v>
          </cell>
          <cell r="G34">
            <v>0</v>
          </cell>
          <cell r="H34">
            <v>1</v>
          </cell>
          <cell r="I34">
            <v>60</v>
          </cell>
          <cell r="J34">
            <v>367.74599999999998</v>
          </cell>
          <cell r="K34">
            <v>7.2839999999999918</v>
          </cell>
          <cell r="L34">
            <v>0</v>
          </cell>
          <cell r="M34">
            <v>70</v>
          </cell>
          <cell r="N34">
            <v>100</v>
          </cell>
          <cell r="U34">
            <v>50</v>
          </cell>
          <cell r="V34">
            <v>100</v>
          </cell>
          <cell r="W34">
            <v>58.174999999999997</v>
          </cell>
          <cell r="X34">
            <v>90</v>
          </cell>
          <cell r="Y34">
            <v>7.7226987537602074</v>
          </cell>
          <cell r="Z34">
            <v>0.67499785131070056</v>
          </cell>
          <cell r="AA34">
            <v>59.95</v>
          </cell>
          <cell r="AC34">
            <v>24.204999999999998</v>
          </cell>
          <cell r="AD34">
            <v>0</v>
          </cell>
          <cell r="AE34">
            <v>48.049199999999999</v>
          </cell>
          <cell r="AF34">
            <v>50.0792</v>
          </cell>
          <cell r="AG34">
            <v>45.279999999999994</v>
          </cell>
          <cell r="AH34">
            <v>57.021999999999998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4186.8130000000001</v>
          </cell>
          <cell r="D35">
            <v>183789.04800000001</v>
          </cell>
          <cell r="E35">
            <v>13910.365</v>
          </cell>
          <cell r="F35">
            <v>5912.7449999999999</v>
          </cell>
          <cell r="G35">
            <v>0</v>
          </cell>
          <cell r="H35">
            <v>1</v>
          </cell>
          <cell r="I35">
            <v>60</v>
          </cell>
          <cell r="J35">
            <v>13679.138999999999</v>
          </cell>
          <cell r="K35">
            <v>231.22600000000057</v>
          </cell>
          <cell r="L35">
            <v>2700</v>
          </cell>
          <cell r="M35">
            <v>500</v>
          </cell>
          <cell r="N35">
            <v>300</v>
          </cell>
          <cell r="U35">
            <v>2800</v>
          </cell>
          <cell r="V35">
            <v>2800</v>
          </cell>
          <cell r="W35">
            <v>2169.665</v>
          </cell>
          <cell r="X35">
            <v>2300</v>
          </cell>
          <cell r="Y35">
            <v>7.9794553537066779</v>
          </cell>
          <cell r="Z35">
            <v>2.7251879898509679</v>
          </cell>
          <cell r="AA35">
            <v>0</v>
          </cell>
          <cell r="AC35">
            <v>3062.04</v>
          </cell>
          <cell r="AD35">
            <v>0</v>
          </cell>
          <cell r="AE35">
            <v>1573.6235999999997</v>
          </cell>
          <cell r="AF35">
            <v>1505.4030000000002</v>
          </cell>
          <cell r="AG35">
            <v>1517.1254000000001</v>
          </cell>
          <cell r="AH35">
            <v>2428.7370000000001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97.558999999999997</v>
          </cell>
          <cell r="D36">
            <v>549.04</v>
          </cell>
          <cell r="E36">
            <v>80.744</v>
          </cell>
          <cell r="F36">
            <v>50.396000000000001</v>
          </cell>
          <cell r="G36">
            <v>0</v>
          </cell>
          <cell r="H36">
            <v>1</v>
          </cell>
          <cell r="I36">
            <v>50</v>
          </cell>
          <cell r="J36">
            <v>81.364999999999995</v>
          </cell>
          <cell r="K36">
            <v>-0.62099999999999511</v>
          </cell>
          <cell r="L36">
            <v>0</v>
          </cell>
          <cell r="M36">
            <v>20</v>
          </cell>
          <cell r="N36">
            <v>0</v>
          </cell>
          <cell r="V36">
            <v>40</v>
          </cell>
          <cell r="W36">
            <v>16.148800000000001</v>
          </cell>
          <cell r="X36">
            <v>30</v>
          </cell>
          <cell r="Y36">
            <v>8.6938967601307837</v>
          </cell>
          <cell r="Z36">
            <v>3.120727236698702</v>
          </cell>
          <cell r="AA36">
            <v>0</v>
          </cell>
          <cell r="AC36">
            <v>0</v>
          </cell>
          <cell r="AD36">
            <v>0</v>
          </cell>
          <cell r="AE36">
            <v>10.943000000000001</v>
          </cell>
          <cell r="AF36">
            <v>10.881399999999999</v>
          </cell>
          <cell r="AG36">
            <v>14.099600000000001</v>
          </cell>
          <cell r="AH36">
            <v>15.89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153.904</v>
          </cell>
          <cell r="D37">
            <v>6580.1639999999998</v>
          </cell>
          <cell r="E37">
            <v>837.81299999999999</v>
          </cell>
          <cell r="F37">
            <v>185.65100000000001</v>
          </cell>
          <cell r="G37">
            <v>0</v>
          </cell>
          <cell r="H37">
            <v>1</v>
          </cell>
          <cell r="I37">
            <v>50</v>
          </cell>
          <cell r="J37">
            <v>808.65200000000004</v>
          </cell>
          <cell r="K37">
            <v>29.160999999999945</v>
          </cell>
          <cell r="L37">
            <v>0</v>
          </cell>
          <cell r="M37">
            <v>270</v>
          </cell>
          <cell r="N37">
            <v>250</v>
          </cell>
          <cell r="V37">
            <v>200</v>
          </cell>
          <cell r="W37">
            <v>138.1266</v>
          </cell>
          <cell r="X37">
            <v>200</v>
          </cell>
          <cell r="Y37">
            <v>8.0046203989673241</v>
          </cell>
          <cell r="Z37">
            <v>1.3440640687601086</v>
          </cell>
          <cell r="AA37">
            <v>0</v>
          </cell>
          <cell r="AC37">
            <v>147.18</v>
          </cell>
          <cell r="AD37">
            <v>0</v>
          </cell>
          <cell r="AE37">
            <v>94.376200000000011</v>
          </cell>
          <cell r="AF37">
            <v>132.01300000000001</v>
          </cell>
          <cell r="AG37">
            <v>101.6096</v>
          </cell>
          <cell r="AH37">
            <v>82.620999999999995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3137.2280000000001</v>
          </cell>
          <cell r="D38">
            <v>64782.177000000003</v>
          </cell>
          <cell r="E38">
            <v>4732.5879999999997</v>
          </cell>
          <cell r="F38">
            <v>4996.6310000000003</v>
          </cell>
          <cell r="G38">
            <v>0</v>
          </cell>
          <cell r="H38">
            <v>1</v>
          </cell>
          <cell r="I38">
            <v>60</v>
          </cell>
          <cell r="J38">
            <v>4678.2510000000002</v>
          </cell>
          <cell r="K38">
            <v>54.336999999999534</v>
          </cell>
          <cell r="L38">
            <v>1000</v>
          </cell>
          <cell r="M38">
            <v>0</v>
          </cell>
          <cell r="N38">
            <v>0</v>
          </cell>
          <cell r="W38">
            <v>722.99659999999994</v>
          </cell>
          <cell r="X38">
            <v>500</v>
          </cell>
          <cell r="Y38">
            <v>8.9857006243182891</v>
          </cell>
          <cell r="Z38">
            <v>6.91100207110241</v>
          </cell>
          <cell r="AA38">
            <v>0</v>
          </cell>
          <cell r="AC38">
            <v>1117.605</v>
          </cell>
          <cell r="AD38">
            <v>0</v>
          </cell>
          <cell r="AE38">
            <v>1063.204</v>
          </cell>
          <cell r="AF38">
            <v>1142.8932</v>
          </cell>
          <cell r="AG38">
            <v>1064.6496</v>
          </cell>
          <cell r="AH38">
            <v>706.56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2510.9899999999998</v>
          </cell>
          <cell r="D39">
            <v>60935.025000000001</v>
          </cell>
          <cell r="E39">
            <v>5357.5590000000002</v>
          </cell>
          <cell r="F39">
            <v>3699.998</v>
          </cell>
          <cell r="G39">
            <v>0</v>
          </cell>
          <cell r="H39">
            <v>1</v>
          </cell>
          <cell r="I39">
            <v>60</v>
          </cell>
          <cell r="J39">
            <v>5301.2039999999997</v>
          </cell>
          <cell r="K39">
            <v>56.355000000000473</v>
          </cell>
          <cell r="L39">
            <v>1500</v>
          </cell>
          <cell r="M39">
            <v>0</v>
          </cell>
          <cell r="N39">
            <v>0</v>
          </cell>
          <cell r="V39">
            <v>700</v>
          </cell>
          <cell r="W39">
            <v>838.8968000000001</v>
          </cell>
          <cell r="X39">
            <v>900</v>
          </cell>
          <cell r="Y39">
            <v>8.1058814385750413</v>
          </cell>
          <cell r="Z39">
            <v>4.410552048833658</v>
          </cell>
          <cell r="AA39">
            <v>0</v>
          </cell>
          <cell r="AC39">
            <v>1163.075</v>
          </cell>
          <cell r="AD39">
            <v>0</v>
          </cell>
          <cell r="AE39">
            <v>977.07079999999985</v>
          </cell>
          <cell r="AF39">
            <v>953.02440000000001</v>
          </cell>
          <cell r="AG39">
            <v>978.798</v>
          </cell>
          <cell r="AH39">
            <v>746.69500000000005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163.85300000000001</v>
          </cell>
          <cell r="D40">
            <v>3263.1190000000001</v>
          </cell>
          <cell r="E40">
            <v>525.22299999999996</v>
          </cell>
          <cell r="F40">
            <v>130.113</v>
          </cell>
          <cell r="G40">
            <v>0</v>
          </cell>
          <cell r="H40">
            <v>1</v>
          </cell>
          <cell r="I40">
            <v>60</v>
          </cell>
          <cell r="J40">
            <v>516.99900000000002</v>
          </cell>
          <cell r="K40">
            <v>8.2239999999999327</v>
          </cell>
          <cell r="L40">
            <v>0</v>
          </cell>
          <cell r="M40">
            <v>200</v>
          </cell>
          <cell r="N40">
            <v>110</v>
          </cell>
          <cell r="V40">
            <v>110</v>
          </cell>
          <cell r="W40">
            <v>84.004599999999996</v>
          </cell>
          <cell r="X40">
            <v>110</v>
          </cell>
          <cell r="Y40">
            <v>7.858057773026716</v>
          </cell>
          <cell r="Z40">
            <v>1.5488794661244742</v>
          </cell>
          <cell r="AA40">
            <v>0</v>
          </cell>
          <cell r="AC40">
            <v>105.2</v>
          </cell>
          <cell r="AD40">
            <v>0</v>
          </cell>
          <cell r="AE40">
            <v>58.020399999999995</v>
          </cell>
          <cell r="AF40">
            <v>62.148600000000002</v>
          </cell>
          <cell r="AG40">
            <v>63.058199999999999</v>
          </cell>
          <cell r="AH40">
            <v>51.786000000000001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154.92099999999999</v>
          </cell>
          <cell r="D41">
            <v>3964.83</v>
          </cell>
          <cell r="E41">
            <v>392.33199999999999</v>
          </cell>
          <cell r="F41">
            <v>208.08099999999999</v>
          </cell>
          <cell r="G41">
            <v>0</v>
          </cell>
          <cell r="H41">
            <v>1</v>
          </cell>
          <cell r="I41">
            <v>60</v>
          </cell>
          <cell r="J41">
            <v>399.78800000000001</v>
          </cell>
          <cell r="K41">
            <v>-7.4560000000000173</v>
          </cell>
          <cell r="L41">
            <v>0</v>
          </cell>
          <cell r="M41">
            <v>200</v>
          </cell>
          <cell r="N41">
            <v>90</v>
          </cell>
          <cell r="V41">
            <v>50</v>
          </cell>
          <cell r="W41">
            <v>78.466399999999993</v>
          </cell>
          <cell r="X41">
            <v>70</v>
          </cell>
          <cell r="Y41">
            <v>7.8770148751567559</v>
          </cell>
          <cell r="Z41">
            <v>2.6518484344891573</v>
          </cell>
          <cell r="AA41">
            <v>0</v>
          </cell>
          <cell r="AC41">
            <v>0</v>
          </cell>
          <cell r="AD41">
            <v>0</v>
          </cell>
          <cell r="AE41">
            <v>68.689599999999999</v>
          </cell>
          <cell r="AF41">
            <v>70.825400000000002</v>
          </cell>
          <cell r="AG41">
            <v>58.919799999999995</v>
          </cell>
          <cell r="AH41">
            <v>53.639000000000003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17.706</v>
          </cell>
          <cell r="D42">
            <v>243.04</v>
          </cell>
          <cell r="E42">
            <v>23.67</v>
          </cell>
          <cell r="F42">
            <v>44.058999999999997</v>
          </cell>
          <cell r="G42">
            <v>0</v>
          </cell>
          <cell r="H42">
            <v>1</v>
          </cell>
          <cell r="I42">
            <v>180</v>
          </cell>
          <cell r="J42">
            <v>26.704999999999998</v>
          </cell>
          <cell r="K42">
            <v>-3.0349999999999966</v>
          </cell>
          <cell r="L42">
            <v>0</v>
          </cell>
          <cell r="M42">
            <v>0</v>
          </cell>
          <cell r="N42">
            <v>0</v>
          </cell>
          <cell r="W42">
            <v>4.734</v>
          </cell>
          <cell r="Y42">
            <v>9.3069286016054065</v>
          </cell>
          <cell r="Z42">
            <v>9.3069286016054065</v>
          </cell>
          <cell r="AA42">
            <v>0</v>
          </cell>
          <cell r="AC42">
            <v>0</v>
          </cell>
          <cell r="AD42">
            <v>0</v>
          </cell>
          <cell r="AE42">
            <v>4.7690000000000001</v>
          </cell>
          <cell r="AF42">
            <v>5.8957999999999995</v>
          </cell>
          <cell r="AG42">
            <v>5.5095999999999998</v>
          </cell>
          <cell r="AH42">
            <v>3.681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234.97399999999999</v>
          </cell>
          <cell r="D43">
            <v>5788.42</v>
          </cell>
          <cell r="E43">
            <v>907.23199999999997</v>
          </cell>
          <cell r="F43">
            <v>87.138999999999996</v>
          </cell>
          <cell r="G43">
            <v>0</v>
          </cell>
          <cell r="H43">
            <v>1</v>
          </cell>
          <cell r="I43">
            <v>60</v>
          </cell>
          <cell r="J43">
            <v>878.37300000000005</v>
          </cell>
          <cell r="K43">
            <v>28.858999999999924</v>
          </cell>
          <cell r="L43">
            <v>0</v>
          </cell>
          <cell r="M43">
            <v>250</v>
          </cell>
          <cell r="N43">
            <v>250</v>
          </cell>
          <cell r="U43">
            <v>150</v>
          </cell>
          <cell r="V43">
            <v>200</v>
          </cell>
          <cell r="W43">
            <v>144.49179999999998</v>
          </cell>
          <cell r="X43">
            <v>200</v>
          </cell>
          <cell r="Y43">
            <v>7.8699206460158999</v>
          </cell>
          <cell r="Z43">
            <v>0.60307228507084831</v>
          </cell>
          <cell r="AA43">
            <v>0</v>
          </cell>
          <cell r="AC43">
            <v>184.773</v>
          </cell>
          <cell r="AD43">
            <v>0</v>
          </cell>
          <cell r="AE43">
            <v>107.37900000000002</v>
          </cell>
          <cell r="AF43">
            <v>125.15260000000001</v>
          </cell>
          <cell r="AG43">
            <v>101.471</v>
          </cell>
          <cell r="AH43">
            <v>95.850999999999999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60.558999999999997</v>
          </cell>
          <cell r="D44">
            <v>1404.2190000000001</v>
          </cell>
          <cell r="E44">
            <v>193.93700000000001</v>
          </cell>
          <cell r="F44">
            <v>2.6</v>
          </cell>
          <cell r="G44" t="str">
            <v>н</v>
          </cell>
          <cell r="H44">
            <v>1</v>
          </cell>
          <cell r="I44">
            <v>35</v>
          </cell>
          <cell r="J44">
            <v>195.42500000000001</v>
          </cell>
          <cell r="K44">
            <v>-1.4879999999999995</v>
          </cell>
          <cell r="L44">
            <v>0</v>
          </cell>
          <cell r="M44">
            <v>30</v>
          </cell>
          <cell r="N44">
            <v>20</v>
          </cell>
          <cell r="V44">
            <v>20</v>
          </cell>
          <cell r="W44">
            <v>10.565800000000005</v>
          </cell>
          <cell r="X44">
            <v>10</v>
          </cell>
          <cell r="Y44">
            <v>7.8176758977076943</v>
          </cell>
          <cell r="Z44">
            <v>0.24607696530314779</v>
          </cell>
          <cell r="AA44">
            <v>20.791</v>
          </cell>
          <cell r="AC44">
            <v>120.31699999999999</v>
          </cell>
          <cell r="AD44">
            <v>0</v>
          </cell>
          <cell r="AE44">
            <v>12.867399999999998</v>
          </cell>
          <cell r="AF44">
            <v>10.892199999999999</v>
          </cell>
          <cell r="AG44">
            <v>8.3313999999999986</v>
          </cell>
          <cell r="AH44">
            <v>2.085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123.71899999999999</v>
          </cell>
          <cell r="D45">
            <v>1508.404</v>
          </cell>
          <cell r="E45">
            <v>119.75700000000001</v>
          </cell>
          <cell r="F45">
            <v>48.500999999999998</v>
          </cell>
          <cell r="G45">
            <v>0</v>
          </cell>
          <cell r="H45">
            <v>1</v>
          </cell>
          <cell r="I45">
            <v>30</v>
          </cell>
          <cell r="J45">
            <v>161.49199999999999</v>
          </cell>
          <cell r="K45">
            <v>-41.734999999999985</v>
          </cell>
          <cell r="L45">
            <v>0</v>
          </cell>
          <cell r="M45">
            <v>60</v>
          </cell>
          <cell r="N45">
            <v>30</v>
          </cell>
          <cell r="W45">
            <v>14.344400000000002</v>
          </cell>
          <cell r="Y45">
            <v>9.6554055938205838</v>
          </cell>
          <cell r="Z45">
            <v>3.3811801120994947</v>
          </cell>
          <cell r="AA45">
            <v>0</v>
          </cell>
          <cell r="AC45">
            <v>48.034999999999997</v>
          </cell>
          <cell r="AD45">
            <v>0</v>
          </cell>
          <cell r="AE45">
            <v>23.616800000000001</v>
          </cell>
          <cell r="AF45">
            <v>21.289400000000001</v>
          </cell>
          <cell r="AG45">
            <v>25.753599999999999</v>
          </cell>
          <cell r="AH45">
            <v>9.0990000000000002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209.041</v>
          </cell>
          <cell r="D46">
            <v>1948.0119999999999</v>
          </cell>
          <cell r="E46">
            <v>202.94399999999999</v>
          </cell>
          <cell r="F46">
            <v>52.502000000000002</v>
          </cell>
          <cell r="G46" t="str">
            <v>н</v>
          </cell>
          <cell r="H46">
            <v>1</v>
          </cell>
          <cell r="I46">
            <v>30</v>
          </cell>
          <cell r="J46">
            <v>230.87899999999999</v>
          </cell>
          <cell r="K46">
            <v>-27.935000000000002</v>
          </cell>
          <cell r="L46">
            <v>0</v>
          </cell>
          <cell r="M46">
            <v>80</v>
          </cell>
          <cell r="N46">
            <v>40</v>
          </cell>
          <cell r="V46">
            <v>20</v>
          </cell>
          <cell r="W46">
            <v>29.918399999999998</v>
          </cell>
          <cell r="X46">
            <v>30</v>
          </cell>
          <cell r="Y46">
            <v>7.4369618696186972</v>
          </cell>
          <cell r="Z46">
            <v>1.7548398310070059</v>
          </cell>
          <cell r="AA46">
            <v>0</v>
          </cell>
          <cell r="AC46">
            <v>53.351999999999997</v>
          </cell>
          <cell r="AD46">
            <v>0</v>
          </cell>
          <cell r="AE46">
            <v>24.847600000000007</v>
          </cell>
          <cell r="AF46">
            <v>30.500199999999996</v>
          </cell>
          <cell r="AG46">
            <v>24.729800000000001</v>
          </cell>
          <cell r="AH46">
            <v>21.696999999999999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456.887</v>
          </cell>
          <cell r="D47">
            <v>11123.184999999999</v>
          </cell>
          <cell r="E47">
            <v>1593.77</v>
          </cell>
          <cell r="F47">
            <v>417.13200000000001</v>
          </cell>
          <cell r="G47">
            <v>0</v>
          </cell>
          <cell r="H47">
            <v>1</v>
          </cell>
          <cell r="I47">
            <v>30</v>
          </cell>
          <cell r="J47">
            <v>1559.8230000000001</v>
          </cell>
          <cell r="K47">
            <v>33.946999999999889</v>
          </cell>
          <cell r="L47">
            <v>0</v>
          </cell>
          <cell r="M47">
            <v>350</v>
          </cell>
          <cell r="N47">
            <v>300</v>
          </cell>
          <cell r="U47">
            <v>200</v>
          </cell>
          <cell r="V47">
            <v>300</v>
          </cell>
          <cell r="W47">
            <v>238.97659999999996</v>
          </cell>
          <cell r="X47">
            <v>250</v>
          </cell>
          <cell r="Y47">
            <v>7.6038072346832299</v>
          </cell>
          <cell r="Z47">
            <v>1.7454930733804066</v>
          </cell>
          <cell r="AA47">
            <v>85.084000000000003</v>
          </cell>
          <cell r="AC47">
            <v>313.803</v>
          </cell>
          <cell r="AD47">
            <v>0</v>
          </cell>
          <cell r="AE47">
            <v>174.9486</v>
          </cell>
          <cell r="AF47">
            <v>177.3622</v>
          </cell>
          <cell r="AG47">
            <v>205.05280000000002</v>
          </cell>
          <cell r="AH47">
            <v>220.672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63.57</v>
          </cell>
          <cell r="D48">
            <v>709.04399999999998</v>
          </cell>
          <cell r="E48">
            <v>85.338999999999999</v>
          </cell>
          <cell r="F48">
            <v>50.713000000000001</v>
          </cell>
          <cell r="G48">
            <v>0</v>
          </cell>
          <cell r="H48">
            <v>1</v>
          </cell>
          <cell r="I48">
            <v>40</v>
          </cell>
          <cell r="J48">
            <v>85.802000000000007</v>
          </cell>
          <cell r="K48">
            <v>-0.46300000000000807</v>
          </cell>
          <cell r="L48">
            <v>0</v>
          </cell>
          <cell r="M48">
            <v>30</v>
          </cell>
          <cell r="N48">
            <v>30</v>
          </cell>
          <cell r="W48">
            <v>17.067799999999998</v>
          </cell>
          <cell r="X48">
            <v>30</v>
          </cell>
          <cell r="Y48">
            <v>8.2443548670596094</v>
          </cell>
          <cell r="Z48">
            <v>2.9712675330153862</v>
          </cell>
          <cell r="AA48">
            <v>0</v>
          </cell>
          <cell r="AC48">
            <v>0</v>
          </cell>
          <cell r="AD48">
            <v>0</v>
          </cell>
          <cell r="AE48">
            <v>12.506</v>
          </cell>
          <cell r="AF48">
            <v>16.015599999999999</v>
          </cell>
          <cell r="AG48">
            <v>14.850800000000001</v>
          </cell>
          <cell r="AH48">
            <v>15.331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150.4</v>
          </cell>
          <cell r="D49">
            <v>2558.1729999999998</v>
          </cell>
          <cell r="E49">
            <v>335.38099999999997</v>
          </cell>
          <cell r="F49">
            <v>87.917000000000002</v>
          </cell>
          <cell r="G49" t="str">
            <v>н</v>
          </cell>
          <cell r="H49">
            <v>1</v>
          </cell>
          <cell r="I49">
            <v>35</v>
          </cell>
          <cell r="J49">
            <v>342.14299999999997</v>
          </cell>
          <cell r="K49">
            <v>-6.7620000000000005</v>
          </cell>
          <cell r="L49">
            <v>0</v>
          </cell>
          <cell r="M49">
            <v>20</v>
          </cell>
          <cell r="N49">
            <v>150</v>
          </cell>
          <cell r="V49">
            <v>70</v>
          </cell>
          <cell r="W49">
            <v>50.589999999999996</v>
          </cell>
          <cell r="X49">
            <v>60</v>
          </cell>
          <cell r="Y49">
            <v>7.6678592607234641</v>
          </cell>
          <cell r="Z49">
            <v>1.7378335639454439</v>
          </cell>
          <cell r="AA49">
            <v>0</v>
          </cell>
          <cell r="AC49">
            <v>82.430999999999997</v>
          </cell>
          <cell r="AD49">
            <v>0</v>
          </cell>
          <cell r="AE49">
            <v>27.187800000000003</v>
          </cell>
          <cell r="AF49">
            <v>31.4466</v>
          </cell>
          <cell r="AG49">
            <v>36.872399999999999</v>
          </cell>
          <cell r="AH49">
            <v>9.532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128.32499999999999</v>
          </cell>
          <cell r="D50">
            <v>1367.3389999999999</v>
          </cell>
          <cell r="E50">
            <v>175.79</v>
          </cell>
          <cell r="F50">
            <v>39.241</v>
          </cell>
          <cell r="G50">
            <v>0</v>
          </cell>
          <cell r="H50">
            <v>1</v>
          </cell>
          <cell r="I50">
            <v>30</v>
          </cell>
          <cell r="J50">
            <v>265.92399999999998</v>
          </cell>
          <cell r="K50">
            <v>-90.133999999999986</v>
          </cell>
          <cell r="L50">
            <v>0</v>
          </cell>
          <cell r="M50">
            <v>30</v>
          </cell>
          <cell r="N50">
            <v>30</v>
          </cell>
          <cell r="U50">
            <v>30</v>
          </cell>
          <cell r="V50">
            <v>50</v>
          </cell>
          <cell r="W50">
            <v>30.485599999999998</v>
          </cell>
          <cell r="X50">
            <v>50</v>
          </cell>
          <cell r="Y50">
            <v>7.5196486209882698</v>
          </cell>
          <cell r="Z50">
            <v>1.2871978901514158</v>
          </cell>
          <cell r="AA50">
            <v>0</v>
          </cell>
          <cell r="AC50">
            <v>23.361999999999998</v>
          </cell>
          <cell r="AD50">
            <v>0</v>
          </cell>
          <cell r="AE50">
            <v>15.9298</v>
          </cell>
          <cell r="AF50">
            <v>20.4542</v>
          </cell>
          <cell r="AG50">
            <v>19.565799999999999</v>
          </cell>
          <cell r="AH50">
            <v>45.226999999999997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101.35899999999999</v>
          </cell>
          <cell r="D51">
            <v>4946.7299999999996</v>
          </cell>
          <cell r="E51">
            <v>497.14100000000002</v>
          </cell>
          <cell r="F51">
            <v>129.441</v>
          </cell>
          <cell r="G51" t="str">
            <v>н</v>
          </cell>
          <cell r="H51">
            <v>1</v>
          </cell>
          <cell r="I51">
            <v>45</v>
          </cell>
          <cell r="J51">
            <v>499.15</v>
          </cell>
          <cell r="K51">
            <v>-2.0089999999999577</v>
          </cell>
          <cell r="L51">
            <v>0</v>
          </cell>
          <cell r="M51">
            <v>150</v>
          </cell>
          <cell r="N51">
            <v>150</v>
          </cell>
          <cell r="V51">
            <v>110</v>
          </cell>
          <cell r="W51">
            <v>82.534200000000013</v>
          </cell>
          <cell r="X51">
            <v>110</v>
          </cell>
          <cell r="Y51">
            <v>7.8687501665976036</v>
          </cell>
          <cell r="Z51">
            <v>1.568331673415384</v>
          </cell>
          <cell r="AA51">
            <v>0</v>
          </cell>
          <cell r="AC51">
            <v>84.47</v>
          </cell>
          <cell r="AD51">
            <v>0</v>
          </cell>
          <cell r="AE51">
            <v>65.118599999999986</v>
          </cell>
          <cell r="AF51">
            <v>71.349800000000002</v>
          </cell>
          <cell r="AG51">
            <v>59.840200000000003</v>
          </cell>
          <cell r="AH51">
            <v>46.87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165.273</v>
          </cell>
          <cell r="D52">
            <v>4355.2060000000001</v>
          </cell>
          <cell r="E52">
            <v>481.39</v>
          </cell>
          <cell r="F52">
            <v>75.501999999999995</v>
          </cell>
          <cell r="G52" t="str">
            <v>н</v>
          </cell>
          <cell r="H52">
            <v>1</v>
          </cell>
          <cell r="I52">
            <v>45</v>
          </cell>
          <cell r="J52">
            <v>496.37200000000001</v>
          </cell>
          <cell r="K52">
            <v>-14.982000000000028</v>
          </cell>
          <cell r="L52">
            <v>0</v>
          </cell>
          <cell r="M52">
            <v>120</v>
          </cell>
          <cell r="N52">
            <v>150</v>
          </cell>
          <cell r="V52">
            <v>80</v>
          </cell>
          <cell r="W52">
            <v>64.694800000000001</v>
          </cell>
          <cell r="X52">
            <v>80</v>
          </cell>
          <cell r="Y52">
            <v>7.8136419001218025</v>
          </cell>
          <cell r="Z52">
            <v>1.1670489745698263</v>
          </cell>
          <cell r="AA52">
            <v>51.348999999999997</v>
          </cell>
          <cell r="AC52">
            <v>106.56699999999999</v>
          </cell>
          <cell r="AD52">
            <v>0</v>
          </cell>
          <cell r="AE52">
            <v>42.216799999999999</v>
          </cell>
          <cell r="AF52">
            <v>51.980999999999995</v>
          </cell>
          <cell r="AG52">
            <v>49.261000000000003</v>
          </cell>
          <cell r="AH52">
            <v>35.106999999999999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181.68799999999999</v>
          </cell>
          <cell r="D53">
            <v>3862.4180000000001</v>
          </cell>
          <cell r="E53">
            <v>433.21199999999999</v>
          </cell>
          <cell r="F53">
            <v>113.652</v>
          </cell>
          <cell r="G53" t="str">
            <v>н</v>
          </cell>
          <cell r="H53">
            <v>1</v>
          </cell>
          <cell r="I53">
            <v>45</v>
          </cell>
          <cell r="J53">
            <v>461.09300000000002</v>
          </cell>
          <cell r="K53">
            <v>-27.881000000000029</v>
          </cell>
          <cell r="L53">
            <v>0</v>
          </cell>
          <cell r="M53">
            <v>60</v>
          </cell>
          <cell r="N53">
            <v>120</v>
          </cell>
          <cell r="U53">
            <v>50</v>
          </cell>
          <cell r="V53">
            <v>90</v>
          </cell>
          <cell r="W53">
            <v>65.278800000000004</v>
          </cell>
          <cell r="X53">
            <v>80</v>
          </cell>
          <cell r="Y53">
            <v>7.8685882706177201</v>
          </cell>
          <cell r="Z53">
            <v>1.7410246511884409</v>
          </cell>
          <cell r="AA53">
            <v>51.375999999999998</v>
          </cell>
          <cell r="AC53">
            <v>55.442</v>
          </cell>
          <cell r="AD53">
            <v>0</v>
          </cell>
          <cell r="AE53">
            <v>45.599800000000002</v>
          </cell>
          <cell r="AF53">
            <v>52.507799999999996</v>
          </cell>
          <cell r="AG53">
            <v>50.110199999999999</v>
          </cell>
          <cell r="AH53">
            <v>46.277999999999999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1726</v>
          </cell>
          <cell r="D54">
            <v>23153</v>
          </cell>
          <cell r="E54">
            <v>2694</v>
          </cell>
          <cell r="F54">
            <v>717</v>
          </cell>
          <cell r="G54" t="str">
            <v>акк</v>
          </cell>
          <cell r="H54">
            <v>0.35</v>
          </cell>
          <cell r="I54">
            <v>40</v>
          </cell>
          <cell r="J54">
            <v>2186</v>
          </cell>
          <cell r="K54">
            <v>508</v>
          </cell>
          <cell r="L54">
            <v>0</v>
          </cell>
          <cell r="M54">
            <v>600</v>
          </cell>
          <cell r="N54">
            <v>900</v>
          </cell>
          <cell r="V54">
            <v>700</v>
          </cell>
          <cell r="W54">
            <v>445.2</v>
          </cell>
          <cell r="X54">
            <v>550</v>
          </cell>
          <cell r="Y54">
            <v>7.7875112309074579</v>
          </cell>
          <cell r="Z54">
            <v>1.6105121293800539</v>
          </cell>
          <cell r="AA54">
            <v>0</v>
          </cell>
          <cell r="AC54">
            <v>468</v>
          </cell>
          <cell r="AD54">
            <v>0</v>
          </cell>
          <cell r="AE54">
            <v>374.6</v>
          </cell>
          <cell r="AF54">
            <v>404</v>
          </cell>
          <cell r="AG54">
            <v>356</v>
          </cell>
          <cell r="AH54">
            <v>316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4171</v>
          </cell>
          <cell r="D55">
            <v>48467</v>
          </cell>
          <cell r="E55">
            <v>6399</v>
          </cell>
          <cell r="F55">
            <v>1503</v>
          </cell>
          <cell r="G55" t="str">
            <v>акк</v>
          </cell>
          <cell r="H55">
            <v>0.4</v>
          </cell>
          <cell r="I55">
            <v>40</v>
          </cell>
          <cell r="J55">
            <v>5167</v>
          </cell>
          <cell r="K55">
            <v>1232</v>
          </cell>
          <cell r="L55">
            <v>500</v>
          </cell>
          <cell r="M55">
            <v>1200</v>
          </cell>
          <cell r="N55">
            <v>1700</v>
          </cell>
          <cell r="V55">
            <v>1500</v>
          </cell>
          <cell r="W55">
            <v>988.2</v>
          </cell>
          <cell r="X55">
            <v>1300</v>
          </cell>
          <cell r="Y55">
            <v>7.7949807731228491</v>
          </cell>
          <cell r="Z55">
            <v>1.5209471766848814</v>
          </cell>
          <cell r="AA55">
            <v>0</v>
          </cell>
          <cell r="AC55">
            <v>492</v>
          </cell>
          <cell r="AD55">
            <v>966</v>
          </cell>
          <cell r="AE55">
            <v>866.2</v>
          </cell>
          <cell r="AF55">
            <v>891.2</v>
          </cell>
          <cell r="AG55">
            <v>773.8</v>
          </cell>
          <cell r="AH55">
            <v>668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2073</v>
          </cell>
          <cell r="D56">
            <v>57285</v>
          </cell>
          <cell r="E56">
            <v>5539</v>
          </cell>
          <cell r="F56">
            <v>1467</v>
          </cell>
          <cell r="G56">
            <v>0</v>
          </cell>
          <cell r="H56">
            <v>0.45</v>
          </cell>
          <cell r="I56">
            <v>45</v>
          </cell>
          <cell r="J56">
            <v>5608</v>
          </cell>
          <cell r="K56">
            <v>-69</v>
          </cell>
          <cell r="L56">
            <v>0</v>
          </cell>
          <cell r="M56">
            <v>900</v>
          </cell>
          <cell r="N56">
            <v>1100</v>
          </cell>
          <cell r="U56">
            <v>700</v>
          </cell>
          <cell r="V56">
            <v>1100</v>
          </cell>
          <cell r="W56">
            <v>809.8</v>
          </cell>
          <cell r="X56">
            <v>1050</v>
          </cell>
          <cell r="Y56">
            <v>7.8006915287725365</v>
          </cell>
          <cell r="Z56">
            <v>1.8115584094838233</v>
          </cell>
          <cell r="AA56">
            <v>0</v>
          </cell>
          <cell r="AC56">
            <v>290</v>
          </cell>
          <cell r="AD56">
            <v>1200</v>
          </cell>
          <cell r="AE56">
            <v>775</v>
          </cell>
          <cell r="AF56">
            <v>582.79999999999995</v>
          </cell>
          <cell r="AG56">
            <v>590</v>
          </cell>
          <cell r="AH56">
            <v>1004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1891.105</v>
          </cell>
          <cell r="D57">
            <v>8326.66</v>
          </cell>
          <cell r="E57">
            <v>1171</v>
          </cell>
          <cell r="F57">
            <v>332</v>
          </cell>
          <cell r="G57" t="str">
            <v>акк</v>
          </cell>
          <cell r="H57">
            <v>1</v>
          </cell>
          <cell r="I57">
            <v>40</v>
          </cell>
          <cell r="J57">
            <v>650.27800000000002</v>
          </cell>
          <cell r="K57">
            <v>520.72199999999998</v>
          </cell>
          <cell r="L57">
            <v>100</v>
          </cell>
          <cell r="M57">
            <v>350</v>
          </cell>
          <cell r="N57">
            <v>350</v>
          </cell>
          <cell r="V57">
            <v>300</v>
          </cell>
          <cell r="W57">
            <v>220.42200000000003</v>
          </cell>
          <cell r="X57">
            <v>300</v>
          </cell>
          <cell r="Y57">
            <v>7.8576548620373634</v>
          </cell>
          <cell r="Z57">
            <v>1.5062017402981551</v>
          </cell>
          <cell r="AA57">
            <v>34.866</v>
          </cell>
          <cell r="AC57">
            <v>34.024000000000001</v>
          </cell>
          <cell r="AD57">
            <v>0</v>
          </cell>
          <cell r="AE57">
            <v>182.2302</v>
          </cell>
          <cell r="AF57">
            <v>187.99619999999999</v>
          </cell>
          <cell r="AG57">
            <v>168.6</v>
          </cell>
          <cell r="AH57">
            <v>65.492999999999995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555</v>
          </cell>
          <cell r="D58">
            <v>3377</v>
          </cell>
          <cell r="E58">
            <v>460</v>
          </cell>
          <cell r="F58">
            <v>324</v>
          </cell>
          <cell r="G58">
            <v>0</v>
          </cell>
          <cell r="H58">
            <v>0.1</v>
          </cell>
          <cell r="I58">
            <v>730</v>
          </cell>
          <cell r="J58">
            <v>472</v>
          </cell>
          <cell r="K58">
            <v>-12</v>
          </cell>
          <cell r="L58">
            <v>0</v>
          </cell>
          <cell r="M58">
            <v>0</v>
          </cell>
          <cell r="N58">
            <v>500</v>
          </cell>
          <cell r="V58">
            <v>500</v>
          </cell>
          <cell r="W58">
            <v>92</v>
          </cell>
          <cell r="Y58">
            <v>14.391304347826088</v>
          </cell>
          <cell r="Z58">
            <v>3.5217391304347827</v>
          </cell>
          <cell r="AA58">
            <v>0</v>
          </cell>
          <cell r="AC58">
            <v>0</v>
          </cell>
          <cell r="AD58">
            <v>0</v>
          </cell>
          <cell r="AE58">
            <v>75.599999999999994</v>
          </cell>
          <cell r="AF58">
            <v>65.2</v>
          </cell>
          <cell r="AG58">
            <v>71.599999999999994</v>
          </cell>
          <cell r="AH58">
            <v>39</v>
          </cell>
          <cell r="AI58" t="str">
            <v>склад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74</v>
          </cell>
          <cell r="D59">
            <v>516</v>
          </cell>
          <cell r="E59">
            <v>81</v>
          </cell>
          <cell r="F59">
            <v>4</v>
          </cell>
          <cell r="G59" t="str">
            <v>нов</v>
          </cell>
          <cell r="H59">
            <v>0.4</v>
          </cell>
          <cell r="I59" t="e">
            <v>#N/A</v>
          </cell>
          <cell r="J59">
            <v>97</v>
          </cell>
          <cell r="K59">
            <v>-16</v>
          </cell>
          <cell r="L59">
            <v>0</v>
          </cell>
          <cell r="M59">
            <v>40</v>
          </cell>
          <cell r="N59">
            <v>50</v>
          </cell>
          <cell r="V59">
            <v>20</v>
          </cell>
          <cell r="W59">
            <v>16.2</v>
          </cell>
          <cell r="X59">
            <v>20</v>
          </cell>
          <cell r="Y59">
            <v>8.2716049382716061</v>
          </cell>
          <cell r="Z59">
            <v>0.24691358024691359</v>
          </cell>
          <cell r="AA59">
            <v>0</v>
          </cell>
          <cell r="AC59">
            <v>0</v>
          </cell>
          <cell r="AD59">
            <v>0</v>
          </cell>
          <cell r="AE59">
            <v>11.6</v>
          </cell>
          <cell r="AF59">
            <v>13.2</v>
          </cell>
          <cell r="AG59">
            <v>7.4</v>
          </cell>
          <cell r="AH59">
            <v>13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562</v>
          </cell>
          <cell r="D60">
            <v>19660</v>
          </cell>
          <cell r="E60">
            <v>1620</v>
          </cell>
          <cell r="F60">
            <v>435</v>
          </cell>
          <cell r="G60">
            <v>0</v>
          </cell>
          <cell r="H60">
            <v>0.35</v>
          </cell>
          <cell r="I60">
            <v>40</v>
          </cell>
          <cell r="J60">
            <v>1666</v>
          </cell>
          <cell r="K60">
            <v>-46</v>
          </cell>
          <cell r="L60">
            <v>0</v>
          </cell>
          <cell r="M60">
            <v>450</v>
          </cell>
          <cell r="N60">
            <v>600</v>
          </cell>
          <cell r="V60">
            <v>320</v>
          </cell>
          <cell r="W60">
            <v>276</v>
          </cell>
          <cell r="X60">
            <v>350</v>
          </cell>
          <cell r="Y60">
            <v>7.8079710144927539</v>
          </cell>
          <cell r="Z60">
            <v>1.576086956521739</v>
          </cell>
          <cell r="AA60">
            <v>0</v>
          </cell>
          <cell r="AC60">
            <v>240</v>
          </cell>
          <cell r="AD60">
            <v>0</v>
          </cell>
          <cell r="AE60">
            <v>200.2</v>
          </cell>
          <cell r="AF60">
            <v>242.8</v>
          </cell>
          <cell r="AG60">
            <v>218.6</v>
          </cell>
          <cell r="AH60">
            <v>234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153.768</v>
          </cell>
          <cell r="D61">
            <v>2258.9349999999999</v>
          </cell>
          <cell r="E61">
            <v>270.35899999999998</v>
          </cell>
          <cell r="F61">
            <v>73.634</v>
          </cell>
          <cell r="G61">
            <v>0</v>
          </cell>
          <cell r="H61">
            <v>1</v>
          </cell>
          <cell r="I61">
            <v>40</v>
          </cell>
          <cell r="J61">
            <v>270.45699999999999</v>
          </cell>
          <cell r="K61">
            <v>-9.8000000000013188E-2</v>
          </cell>
          <cell r="L61">
            <v>0</v>
          </cell>
          <cell r="M61">
            <v>90</v>
          </cell>
          <cell r="N61">
            <v>100</v>
          </cell>
          <cell r="V61">
            <v>50</v>
          </cell>
          <cell r="W61">
            <v>45.478199999999994</v>
          </cell>
          <cell r="X61">
            <v>50</v>
          </cell>
          <cell r="Y61">
            <v>7.9957869924491307</v>
          </cell>
          <cell r="Z61">
            <v>1.619105417540712</v>
          </cell>
          <cell r="AA61">
            <v>42.968000000000004</v>
          </cell>
          <cell r="AC61">
            <v>0</v>
          </cell>
          <cell r="AD61">
            <v>0</v>
          </cell>
          <cell r="AE61">
            <v>43.254399999999997</v>
          </cell>
          <cell r="AF61">
            <v>49.911000000000001</v>
          </cell>
          <cell r="AG61">
            <v>39.398000000000003</v>
          </cell>
          <cell r="AH61">
            <v>28.465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1299</v>
          </cell>
          <cell r="D62">
            <v>60023</v>
          </cell>
          <cell r="E62">
            <v>3211</v>
          </cell>
          <cell r="F62">
            <v>1444</v>
          </cell>
          <cell r="G62">
            <v>0</v>
          </cell>
          <cell r="H62">
            <v>0.4</v>
          </cell>
          <cell r="I62">
            <v>35</v>
          </cell>
          <cell r="J62">
            <v>3241</v>
          </cell>
          <cell r="K62">
            <v>-30</v>
          </cell>
          <cell r="L62">
            <v>400</v>
          </cell>
          <cell r="M62">
            <v>100</v>
          </cell>
          <cell r="N62">
            <v>1100</v>
          </cell>
          <cell r="V62">
            <v>800</v>
          </cell>
          <cell r="W62">
            <v>582.20000000000005</v>
          </cell>
          <cell r="X62">
            <v>700</v>
          </cell>
          <cell r="Y62">
            <v>7.8048780487804876</v>
          </cell>
          <cell r="Z62">
            <v>2.4802473376846441</v>
          </cell>
          <cell r="AA62">
            <v>60</v>
          </cell>
          <cell r="AC62">
            <v>240</v>
          </cell>
          <cell r="AD62">
            <v>0</v>
          </cell>
          <cell r="AE62">
            <v>600.20000000000005</v>
          </cell>
          <cell r="AF62">
            <v>558</v>
          </cell>
          <cell r="AG62">
            <v>523.79999999999995</v>
          </cell>
          <cell r="AH62">
            <v>497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1905</v>
          </cell>
          <cell r="D63">
            <v>38738</v>
          </cell>
          <cell r="E63">
            <v>4175</v>
          </cell>
          <cell r="F63">
            <v>700</v>
          </cell>
          <cell r="G63">
            <v>0</v>
          </cell>
          <cell r="H63">
            <v>0.4</v>
          </cell>
          <cell r="I63">
            <v>40</v>
          </cell>
          <cell r="J63">
            <v>4354</v>
          </cell>
          <cell r="K63">
            <v>-179</v>
          </cell>
          <cell r="L63">
            <v>400</v>
          </cell>
          <cell r="M63">
            <v>1200</v>
          </cell>
          <cell r="N63">
            <v>1500</v>
          </cell>
          <cell r="V63">
            <v>1000</v>
          </cell>
          <cell r="W63">
            <v>741.4</v>
          </cell>
          <cell r="X63">
            <v>1000</v>
          </cell>
          <cell r="Y63">
            <v>7.8230374966280012</v>
          </cell>
          <cell r="Z63">
            <v>0.94415969786889675</v>
          </cell>
          <cell r="AA63">
            <v>84</v>
          </cell>
          <cell r="AC63">
            <v>384</v>
          </cell>
          <cell r="AD63">
            <v>0</v>
          </cell>
          <cell r="AE63">
            <v>654.79999999999995</v>
          </cell>
          <cell r="AF63">
            <v>631</v>
          </cell>
          <cell r="AG63">
            <v>570.6</v>
          </cell>
          <cell r="AH63">
            <v>644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21.65</v>
          </cell>
          <cell r="D64">
            <v>830.37900000000002</v>
          </cell>
          <cell r="E64">
            <v>138.833</v>
          </cell>
          <cell r="F64">
            <v>38.103999999999999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139.85</v>
          </cell>
          <cell r="K64">
            <v>-1.0169999999999959</v>
          </cell>
          <cell r="L64">
            <v>0</v>
          </cell>
          <cell r="M64">
            <v>50</v>
          </cell>
          <cell r="N64">
            <v>20</v>
          </cell>
          <cell r="V64">
            <v>40</v>
          </cell>
          <cell r="W64">
            <v>21.756599999999999</v>
          </cell>
          <cell r="X64">
            <v>30</v>
          </cell>
          <cell r="Y64">
            <v>8.1862055652077981</v>
          </cell>
          <cell r="Z64">
            <v>1.7513765937692471</v>
          </cell>
          <cell r="AA64">
            <v>30.05</v>
          </cell>
          <cell r="AC64">
            <v>0</v>
          </cell>
          <cell r="AD64">
            <v>0</v>
          </cell>
          <cell r="AE64">
            <v>10.9474</v>
          </cell>
          <cell r="AF64">
            <v>11.9374</v>
          </cell>
          <cell r="AG64">
            <v>17.1282</v>
          </cell>
          <cell r="AH64">
            <v>22.481999999999999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759.99699999999996</v>
          </cell>
          <cell r="D65">
            <v>2794.3420000000001</v>
          </cell>
          <cell r="E65">
            <v>521</v>
          </cell>
          <cell r="F65">
            <v>257</v>
          </cell>
          <cell r="G65" t="str">
            <v>акк</v>
          </cell>
          <cell r="H65">
            <v>1</v>
          </cell>
          <cell r="I65">
            <v>40</v>
          </cell>
          <cell r="J65">
            <v>190.001</v>
          </cell>
          <cell r="K65">
            <v>330.99900000000002</v>
          </cell>
          <cell r="L65">
            <v>0</v>
          </cell>
          <cell r="M65">
            <v>90</v>
          </cell>
          <cell r="N65">
            <v>200</v>
          </cell>
          <cell r="V65">
            <v>150</v>
          </cell>
          <cell r="W65">
            <v>104.2</v>
          </cell>
          <cell r="X65">
            <v>120</v>
          </cell>
          <cell r="Y65">
            <v>7.840690978886756</v>
          </cell>
          <cell r="Z65">
            <v>2.4664107485604605</v>
          </cell>
          <cell r="AA65">
            <v>0</v>
          </cell>
          <cell r="AC65">
            <v>0</v>
          </cell>
          <cell r="AD65">
            <v>0</v>
          </cell>
          <cell r="AE65">
            <v>81.500799999999998</v>
          </cell>
          <cell r="AF65">
            <v>82.2</v>
          </cell>
          <cell r="AG65">
            <v>83.6</v>
          </cell>
          <cell r="AH65">
            <v>26.491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511</v>
          </cell>
          <cell r="D66">
            <v>15617</v>
          </cell>
          <cell r="E66">
            <v>1882</v>
          </cell>
          <cell r="F66">
            <v>752</v>
          </cell>
          <cell r="G66" t="str">
            <v>лид, я</v>
          </cell>
          <cell r="H66">
            <v>0.35</v>
          </cell>
          <cell r="I66">
            <v>40</v>
          </cell>
          <cell r="J66">
            <v>1904</v>
          </cell>
          <cell r="K66">
            <v>-22</v>
          </cell>
          <cell r="L66">
            <v>0</v>
          </cell>
          <cell r="M66">
            <v>200</v>
          </cell>
          <cell r="N66">
            <v>700</v>
          </cell>
          <cell r="V66">
            <v>450</v>
          </cell>
          <cell r="W66">
            <v>320</v>
          </cell>
          <cell r="X66">
            <v>400</v>
          </cell>
          <cell r="Y66">
            <v>7.8187499999999996</v>
          </cell>
          <cell r="Z66">
            <v>2.35</v>
          </cell>
          <cell r="AA66">
            <v>0</v>
          </cell>
          <cell r="AC66">
            <v>282</v>
          </cell>
          <cell r="AD66">
            <v>0</v>
          </cell>
          <cell r="AE66">
            <v>204.8</v>
          </cell>
          <cell r="AF66">
            <v>251.4</v>
          </cell>
          <cell r="AG66">
            <v>237.4</v>
          </cell>
          <cell r="AH66">
            <v>279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668</v>
          </cell>
          <cell r="D67">
            <v>19991</v>
          </cell>
          <cell r="E67">
            <v>2349</v>
          </cell>
          <cell r="F67">
            <v>561</v>
          </cell>
          <cell r="G67" t="str">
            <v>неакк</v>
          </cell>
          <cell r="H67">
            <v>0.35</v>
          </cell>
          <cell r="I67">
            <v>40</v>
          </cell>
          <cell r="J67">
            <v>2391</v>
          </cell>
          <cell r="K67">
            <v>-42</v>
          </cell>
          <cell r="L67">
            <v>0</v>
          </cell>
          <cell r="M67">
            <v>700</v>
          </cell>
          <cell r="N67">
            <v>900</v>
          </cell>
          <cell r="V67">
            <v>550</v>
          </cell>
          <cell r="W67">
            <v>413.4</v>
          </cell>
          <cell r="X67">
            <v>520</v>
          </cell>
          <cell r="Y67">
            <v>7.8156748911465899</v>
          </cell>
          <cell r="Z67">
            <v>1.3570391872278667</v>
          </cell>
          <cell r="AA67">
            <v>0</v>
          </cell>
          <cell r="AC67">
            <v>282</v>
          </cell>
          <cell r="AD67">
            <v>0</v>
          </cell>
          <cell r="AE67">
            <v>285.2</v>
          </cell>
          <cell r="AF67">
            <v>336.2</v>
          </cell>
          <cell r="AG67">
            <v>310</v>
          </cell>
          <cell r="AH67">
            <v>337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103</v>
          </cell>
          <cell r="D68">
            <v>8336</v>
          </cell>
          <cell r="E68">
            <v>1065</v>
          </cell>
          <cell r="F68">
            <v>458</v>
          </cell>
          <cell r="G68">
            <v>0</v>
          </cell>
          <cell r="H68">
            <v>0.4</v>
          </cell>
          <cell r="I68">
            <v>35</v>
          </cell>
          <cell r="J68">
            <v>1161</v>
          </cell>
          <cell r="K68">
            <v>-96</v>
          </cell>
          <cell r="L68">
            <v>0</v>
          </cell>
          <cell r="M68">
            <v>300</v>
          </cell>
          <cell r="N68">
            <v>350</v>
          </cell>
          <cell r="V68">
            <v>180</v>
          </cell>
          <cell r="W68">
            <v>197.4</v>
          </cell>
          <cell r="X68">
            <v>250</v>
          </cell>
          <cell r="Y68">
            <v>7.7912867274569404</v>
          </cell>
          <cell r="Z68">
            <v>2.32016210739615</v>
          </cell>
          <cell r="AA68">
            <v>0</v>
          </cell>
          <cell r="AC68">
            <v>78</v>
          </cell>
          <cell r="AD68">
            <v>0</v>
          </cell>
          <cell r="AE68">
            <v>172.2</v>
          </cell>
          <cell r="AF68">
            <v>175.4</v>
          </cell>
          <cell r="AG68">
            <v>173</v>
          </cell>
          <cell r="AH68">
            <v>126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50.276000000000003</v>
          </cell>
          <cell r="D69">
            <v>3004.2460000000001</v>
          </cell>
          <cell r="E69">
            <v>362.11700000000002</v>
          </cell>
          <cell r="F69">
            <v>101.44499999999999</v>
          </cell>
          <cell r="G69">
            <v>0</v>
          </cell>
          <cell r="H69">
            <v>1</v>
          </cell>
          <cell r="I69">
            <v>50</v>
          </cell>
          <cell r="J69">
            <v>387.59399999999999</v>
          </cell>
          <cell r="K69">
            <v>-25.476999999999975</v>
          </cell>
          <cell r="L69">
            <v>0</v>
          </cell>
          <cell r="M69">
            <v>40</v>
          </cell>
          <cell r="N69">
            <v>60</v>
          </cell>
          <cell r="V69">
            <v>70</v>
          </cell>
          <cell r="W69">
            <v>40.587400000000002</v>
          </cell>
          <cell r="X69">
            <v>50</v>
          </cell>
          <cell r="Y69">
            <v>7.9198224079394093</v>
          </cell>
          <cell r="Z69">
            <v>2.4994210025771544</v>
          </cell>
          <cell r="AA69">
            <v>0</v>
          </cell>
          <cell r="AC69">
            <v>159.18</v>
          </cell>
          <cell r="AD69">
            <v>0</v>
          </cell>
          <cell r="AE69">
            <v>42.655799999999992</v>
          </cell>
          <cell r="AF69">
            <v>43.862400000000001</v>
          </cell>
          <cell r="AG69">
            <v>42.760199999999998</v>
          </cell>
          <cell r="AH69">
            <v>41.526000000000003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885.11099999999999</v>
          </cell>
          <cell r="D70">
            <v>13479.281999999999</v>
          </cell>
          <cell r="E70">
            <v>1065.508</v>
          </cell>
          <cell r="F70">
            <v>813.65300000000002</v>
          </cell>
          <cell r="G70" t="str">
            <v>н</v>
          </cell>
          <cell r="H70">
            <v>1</v>
          </cell>
          <cell r="I70">
            <v>50</v>
          </cell>
          <cell r="J70">
            <v>1052.29</v>
          </cell>
          <cell r="K70">
            <v>13.218000000000075</v>
          </cell>
          <cell r="L70">
            <v>0</v>
          </cell>
          <cell r="M70">
            <v>200</v>
          </cell>
          <cell r="N70">
            <v>200</v>
          </cell>
          <cell r="V70">
            <v>200</v>
          </cell>
          <cell r="W70">
            <v>174.2816</v>
          </cell>
          <cell r="X70">
            <v>200</v>
          </cell>
          <cell r="Y70">
            <v>9.2588833244588074</v>
          </cell>
          <cell r="Z70">
            <v>4.6686110295062706</v>
          </cell>
          <cell r="AA70">
            <v>0</v>
          </cell>
          <cell r="AC70">
            <v>194.1</v>
          </cell>
          <cell r="AD70">
            <v>0</v>
          </cell>
          <cell r="AE70">
            <v>134.08519999999999</v>
          </cell>
          <cell r="AF70">
            <v>122.9374</v>
          </cell>
          <cell r="AG70">
            <v>129.578</v>
          </cell>
          <cell r="AH70">
            <v>171.19399999999999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101.23399999999999</v>
          </cell>
          <cell r="D71">
            <v>1420.6089999999999</v>
          </cell>
          <cell r="E71">
            <v>197.876</v>
          </cell>
          <cell r="F71">
            <v>139.42599999999999</v>
          </cell>
          <cell r="G71">
            <v>0</v>
          </cell>
          <cell r="H71">
            <v>1</v>
          </cell>
          <cell r="I71">
            <v>50</v>
          </cell>
          <cell r="J71">
            <v>199.363</v>
          </cell>
          <cell r="K71">
            <v>-1.4869999999999948</v>
          </cell>
          <cell r="L71">
            <v>0</v>
          </cell>
          <cell r="M71">
            <v>0</v>
          </cell>
          <cell r="N71">
            <v>0</v>
          </cell>
          <cell r="V71">
            <v>50</v>
          </cell>
          <cell r="W71">
            <v>27.543200000000002</v>
          </cell>
          <cell r="X71">
            <v>30</v>
          </cell>
          <cell r="Y71">
            <v>7.9666124488076901</v>
          </cell>
          <cell r="Z71">
            <v>5.0620842894071849</v>
          </cell>
          <cell r="AA71">
            <v>0</v>
          </cell>
          <cell r="AC71">
            <v>60.16</v>
          </cell>
          <cell r="AD71">
            <v>0</v>
          </cell>
          <cell r="AE71">
            <v>24.005199999999999</v>
          </cell>
          <cell r="AF71">
            <v>22.6524</v>
          </cell>
          <cell r="AG71">
            <v>18.8476</v>
          </cell>
          <cell r="AH71">
            <v>19.315999999999999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1041.4690000000001</v>
          </cell>
          <cell r="D72">
            <v>29158.862000000001</v>
          </cell>
          <cell r="E72">
            <v>3179.71</v>
          </cell>
          <cell r="F72">
            <v>1459.009</v>
          </cell>
          <cell r="G72">
            <v>0</v>
          </cell>
          <cell r="H72">
            <v>1</v>
          </cell>
          <cell r="I72">
            <v>40</v>
          </cell>
          <cell r="J72">
            <v>3114.0259999999998</v>
          </cell>
          <cell r="K72">
            <v>65.684000000000196</v>
          </cell>
          <cell r="L72">
            <v>0</v>
          </cell>
          <cell r="M72">
            <v>300</v>
          </cell>
          <cell r="N72">
            <v>500</v>
          </cell>
          <cell r="V72">
            <v>600</v>
          </cell>
          <cell r="W72">
            <v>436.48860000000002</v>
          </cell>
          <cell r="X72">
            <v>550</v>
          </cell>
          <cell r="Y72">
            <v>7.8100756812434504</v>
          </cell>
          <cell r="Z72">
            <v>3.3426050531445721</v>
          </cell>
          <cell r="AA72">
            <v>0</v>
          </cell>
          <cell r="AC72">
            <v>997.26700000000005</v>
          </cell>
          <cell r="AD72">
            <v>0</v>
          </cell>
          <cell r="AE72">
            <v>420.06639999999999</v>
          </cell>
          <cell r="AF72">
            <v>453.64</v>
          </cell>
          <cell r="AG72">
            <v>411.99400000000003</v>
          </cell>
          <cell r="AH72">
            <v>470.125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1728</v>
          </cell>
          <cell r="D73">
            <v>104356</v>
          </cell>
          <cell r="E73">
            <v>4314</v>
          </cell>
          <cell r="F73">
            <v>3122</v>
          </cell>
          <cell r="G73">
            <v>0</v>
          </cell>
          <cell r="H73">
            <v>0.45</v>
          </cell>
          <cell r="I73">
            <v>50</v>
          </cell>
          <cell r="J73">
            <v>4398</v>
          </cell>
          <cell r="K73">
            <v>-84</v>
          </cell>
          <cell r="L73">
            <v>0</v>
          </cell>
          <cell r="M73">
            <v>500</v>
          </cell>
          <cell r="N73">
            <v>500</v>
          </cell>
          <cell r="V73">
            <v>500</v>
          </cell>
          <cell r="W73">
            <v>650.79999999999995</v>
          </cell>
          <cell r="X73">
            <v>1000</v>
          </cell>
          <cell r="Y73">
            <v>8.6385986478180712</v>
          </cell>
          <cell r="Z73">
            <v>4.797172710510142</v>
          </cell>
          <cell r="AA73">
            <v>0</v>
          </cell>
          <cell r="AC73">
            <v>760</v>
          </cell>
          <cell r="AD73">
            <v>300</v>
          </cell>
          <cell r="AE73">
            <v>620</v>
          </cell>
          <cell r="AF73">
            <v>536.20000000000005</v>
          </cell>
          <cell r="AG73">
            <v>573.79999999999995</v>
          </cell>
          <cell r="AH73">
            <v>760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2221</v>
          </cell>
          <cell r="D74">
            <v>111180</v>
          </cell>
          <cell r="E74">
            <v>3991</v>
          </cell>
          <cell r="F74">
            <v>3218</v>
          </cell>
          <cell r="G74" t="str">
            <v>акяб</v>
          </cell>
          <cell r="H74">
            <v>0.45</v>
          </cell>
          <cell r="I74">
            <v>50</v>
          </cell>
          <cell r="J74">
            <v>4030</v>
          </cell>
          <cell r="K74">
            <v>-39</v>
          </cell>
          <cell r="L74">
            <v>0</v>
          </cell>
          <cell r="M74">
            <v>500</v>
          </cell>
          <cell r="N74">
            <v>700</v>
          </cell>
          <cell r="V74">
            <v>500</v>
          </cell>
          <cell r="W74">
            <v>682.2</v>
          </cell>
          <cell r="X74">
            <v>500</v>
          </cell>
          <cell r="Y74">
            <v>7.9419525065963059</v>
          </cell>
          <cell r="Z74">
            <v>4.7170917619466426</v>
          </cell>
          <cell r="AA74">
            <v>0</v>
          </cell>
          <cell r="AC74">
            <v>580</v>
          </cell>
          <cell r="AD74">
            <v>0</v>
          </cell>
          <cell r="AE74">
            <v>584.6</v>
          </cell>
          <cell r="AF74">
            <v>767.6</v>
          </cell>
          <cell r="AG74">
            <v>792.4</v>
          </cell>
          <cell r="AH74">
            <v>555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850</v>
          </cell>
          <cell r="D75">
            <v>12913</v>
          </cell>
          <cell r="E75">
            <v>1524</v>
          </cell>
          <cell r="F75">
            <v>318</v>
          </cell>
          <cell r="G75">
            <v>0</v>
          </cell>
          <cell r="H75">
            <v>0.45</v>
          </cell>
          <cell r="I75">
            <v>50</v>
          </cell>
          <cell r="J75">
            <v>1602</v>
          </cell>
          <cell r="K75">
            <v>-78</v>
          </cell>
          <cell r="L75">
            <v>0</v>
          </cell>
          <cell r="M75">
            <v>450</v>
          </cell>
          <cell r="N75">
            <v>450</v>
          </cell>
          <cell r="U75">
            <v>200</v>
          </cell>
          <cell r="V75">
            <v>400</v>
          </cell>
          <cell r="W75">
            <v>280.8</v>
          </cell>
          <cell r="X75">
            <v>350</v>
          </cell>
          <cell r="Y75">
            <v>7.7207977207977203</v>
          </cell>
          <cell r="Z75">
            <v>1.1324786324786325</v>
          </cell>
          <cell r="AA75">
            <v>0</v>
          </cell>
          <cell r="AC75">
            <v>120</v>
          </cell>
          <cell r="AD75">
            <v>0</v>
          </cell>
          <cell r="AE75">
            <v>258.8</v>
          </cell>
          <cell r="AF75">
            <v>206.2</v>
          </cell>
          <cell r="AG75">
            <v>205.8</v>
          </cell>
          <cell r="AH75">
            <v>297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170</v>
          </cell>
          <cell r="D76">
            <v>4166</v>
          </cell>
          <cell r="E76">
            <v>568</v>
          </cell>
          <cell r="F76">
            <v>159</v>
          </cell>
          <cell r="G76">
            <v>0</v>
          </cell>
          <cell r="H76">
            <v>0.4</v>
          </cell>
          <cell r="I76">
            <v>40</v>
          </cell>
          <cell r="J76">
            <v>667</v>
          </cell>
          <cell r="K76">
            <v>-99</v>
          </cell>
          <cell r="L76">
            <v>0</v>
          </cell>
          <cell r="M76">
            <v>60</v>
          </cell>
          <cell r="N76">
            <v>160</v>
          </cell>
          <cell r="V76">
            <v>110</v>
          </cell>
          <cell r="W76">
            <v>75.2</v>
          </cell>
          <cell r="X76">
            <v>100</v>
          </cell>
          <cell r="Y76">
            <v>7.832446808510638</v>
          </cell>
          <cell r="Z76">
            <v>2.1143617021276593</v>
          </cell>
          <cell r="AA76">
            <v>0</v>
          </cell>
          <cell r="AC76">
            <v>192</v>
          </cell>
          <cell r="AD76">
            <v>0</v>
          </cell>
          <cell r="AE76">
            <v>63.2</v>
          </cell>
          <cell r="AF76">
            <v>62.6</v>
          </cell>
          <cell r="AG76">
            <v>66.2</v>
          </cell>
          <cell r="AH76">
            <v>81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296</v>
          </cell>
          <cell r="D77">
            <v>3456</v>
          </cell>
          <cell r="E77">
            <v>597</v>
          </cell>
          <cell r="F77">
            <v>173</v>
          </cell>
          <cell r="G77">
            <v>0</v>
          </cell>
          <cell r="H77">
            <v>0.4</v>
          </cell>
          <cell r="I77">
            <v>40</v>
          </cell>
          <cell r="J77">
            <v>623</v>
          </cell>
          <cell r="K77">
            <v>-26</v>
          </cell>
          <cell r="L77">
            <v>0</v>
          </cell>
          <cell r="M77">
            <v>70</v>
          </cell>
          <cell r="N77">
            <v>230</v>
          </cell>
          <cell r="V77">
            <v>80</v>
          </cell>
          <cell r="W77">
            <v>84.6</v>
          </cell>
          <cell r="X77">
            <v>100</v>
          </cell>
          <cell r="Y77">
            <v>7.7186761229314422</v>
          </cell>
          <cell r="Z77">
            <v>2.0449172576832151</v>
          </cell>
          <cell r="AA77">
            <v>0</v>
          </cell>
          <cell r="AC77">
            <v>174</v>
          </cell>
          <cell r="AD77">
            <v>0</v>
          </cell>
          <cell r="AE77">
            <v>60.4</v>
          </cell>
          <cell r="AF77">
            <v>62.2</v>
          </cell>
          <cell r="AG77">
            <v>69.2</v>
          </cell>
          <cell r="AH77">
            <v>53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685.12</v>
          </cell>
          <cell r="D78">
            <v>14175.45</v>
          </cell>
          <cell r="E78">
            <v>1355.0940000000001</v>
          </cell>
          <cell r="F78">
            <v>924.88</v>
          </cell>
          <cell r="G78" t="str">
            <v>н</v>
          </cell>
          <cell r="H78">
            <v>1</v>
          </cell>
          <cell r="I78">
            <v>50</v>
          </cell>
          <cell r="J78">
            <v>1320.6189999999999</v>
          </cell>
          <cell r="K78">
            <v>34.475000000000136</v>
          </cell>
          <cell r="L78">
            <v>0</v>
          </cell>
          <cell r="M78">
            <v>0</v>
          </cell>
          <cell r="N78">
            <v>150</v>
          </cell>
          <cell r="V78">
            <v>250</v>
          </cell>
          <cell r="W78">
            <v>203.27980000000002</v>
          </cell>
          <cell r="X78">
            <v>250</v>
          </cell>
          <cell r="Y78">
            <v>7.7473511878701178</v>
          </cell>
          <cell r="Z78">
            <v>4.5497880261590176</v>
          </cell>
          <cell r="AA78">
            <v>0</v>
          </cell>
          <cell r="AC78">
            <v>338.69499999999999</v>
          </cell>
          <cell r="AD78">
            <v>0</v>
          </cell>
          <cell r="AE78">
            <v>237.48580000000001</v>
          </cell>
          <cell r="AF78">
            <v>243.04899999999998</v>
          </cell>
          <cell r="AG78">
            <v>234.00059999999999</v>
          </cell>
          <cell r="AH78">
            <v>210.41800000000001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67</v>
          </cell>
          <cell r="D79">
            <v>2294</v>
          </cell>
          <cell r="E79">
            <v>331</v>
          </cell>
          <cell r="F79">
            <v>475</v>
          </cell>
          <cell r="G79">
            <v>0</v>
          </cell>
          <cell r="H79">
            <v>0.1</v>
          </cell>
          <cell r="I79">
            <v>730</v>
          </cell>
          <cell r="J79">
            <v>340</v>
          </cell>
          <cell r="K79">
            <v>-9</v>
          </cell>
          <cell r="L79">
            <v>0</v>
          </cell>
          <cell r="M79">
            <v>0</v>
          </cell>
          <cell r="N79">
            <v>300</v>
          </cell>
          <cell r="V79">
            <v>300</v>
          </cell>
          <cell r="W79">
            <v>66.2</v>
          </cell>
          <cell r="Y79">
            <v>16.238670694864048</v>
          </cell>
          <cell r="Z79">
            <v>7.1752265861027187</v>
          </cell>
          <cell r="AA79">
            <v>0</v>
          </cell>
          <cell r="AC79">
            <v>0</v>
          </cell>
          <cell r="AD79">
            <v>0</v>
          </cell>
          <cell r="AE79">
            <v>61.8</v>
          </cell>
          <cell r="AF79">
            <v>52.2</v>
          </cell>
          <cell r="AG79">
            <v>56.2</v>
          </cell>
          <cell r="AH79">
            <v>35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86.518000000000001</v>
          </cell>
          <cell r="D80">
            <v>1800.4169999999999</v>
          </cell>
          <cell r="E80">
            <v>193.935</v>
          </cell>
          <cell r="F80">
            <v>115.405</v>
          </cell>
          <cell r="G80">
            <v>0</v>
          </cell>
          <cell r="H80">
            <v>1</v>
          </cell>
          <cell r="I80">
            <v>50</v>
          </cell>
          <cell r="J80">
            <v>187.59</v>
          </cell>
          <cell r="K80">
            <v>6.3449999999999989</v>
          </cell>
          <cell r="L80">
            <v>0</v>
          </cell>
          <cell r="M80">
            <v>0</v>
          </cell>
          <cell r="N80">
            <v>60</v>
          </cell>
          <cell r="V80">
            <v>40</v>
          </cell>
          <cell r="W80">
            <v>30.226400000000002</v>
          </cell>
          <cell r="X80">
            <v>30</v>
          </cell>
          <cell r="Y80">
            <v>8.1188960643675721</v>
          </cell>
          <cell r="Z80">
            <v>3.8180200089987557</v>
          </cell>
          <cell r="AA80">
            <v>0</v>
          </cell>
          <cell r="AC80">
            <v>42.802999999999997</v>
          </cell>
          <cell r="AD80">
            <v>0</v>
          </cell>
          <cell r="AE80">
            <v>32.250800000000005</v>
          </cell>
          <cell r="AF80">
            <v>29.167000000000002</v>
          </cell>
          <cell r="AG80">
            <v>27.7134</v>
          </cell>
          <cell r="AH80">
            <v>25.175999999999998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682</v>
          </cell>
          <cell r="D81">
            <v>46312</v>
          </cell>
          <cell r="E81">
            <v>4452</v>
          </cell>
          <cell r="F81">
            <v>1269</v>
          </cell>
          <cell r="G81">
            <v>0</v>
          </cell>
          <cell r="H81">
            <v>0.4</v>
          </cell>
          <cell r="I81">
            <v>40</v>
          </cell>
          <cell r="J81">
            <v>4417</v>
          </cell>
          <cell r="K81">
            <v>35</v>
          </cell>
          <cell r="L81">
            <v>0</v>
          </cell>
          <cell r="M81">
            <v>800</v>
          </cell>
          <cell r="N81">
            <v>750</v>
          </cell>
          <cell r="V81">
            <v>900</v>
          </cell>
          <cell r="W81">
            <v>571.20000000000005</v>
          </cell>
          <cell r="X81">
            <v>750</v>
          </cell>
          <cell r="Y81">
            <v>7.8238795518207276</v>
          </cell>
          <cell r="Z81">
            <v>2.2216386554621845</v>
          </cell>
          <cell r="AA81">
            <v>0</v>
          </cell>
          <cell r="AC81">
            <v>534</v>
          </cell>
          <cell r="AD81">
            <v>1062</v>
          </cell>
          <cell r="AE81">
            <v>552</v>
          </cell>
          <cell r="AF81">
            <v>564</v>
          </cell>
          <cell r="AG81">
            <v>498.8</v>
          </cell>
          <cell r="AH81">
            <v>578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243</v>
          </cell>
          <cell r="D82">
            <v>29801</v>
          </cell>
          <cell r="E82">
            <v>2602</v>
          </cell>
          <cell r="F82">
            <v>719</v>
          </cell>
          <cell r="G82">
            <v>0</v>
          </cell>
          <cell r="H82">
            <v>0.4</v>
          </cell>
          <cell r="I82">
            <v>40</v>
          </cell>
          <cell r="J82">
            <v>2611</v>
          </cell>
          <cell r="K82">
            <v>-9</v>
          </cell>
          <cell r="L82">
            <v>0</v>
          </cell>
          <cell r="M82">
            <v>700</v>
          </cell>
          <cell r="N82">
            <v>700</v>
          </cell>
          <cell r="V82">
            <v>700</v>
          </cell>
          <cell r="W82">
            <v>425.6</v>
          </cell>
          <cell r="X82">
            <v>500</v>
          </cell>
          <cell r="Y82">
            <v>7.7984022556390977</v>
          </cell>
          <cell r="Z82">
            <v>1.6893796992481203</v>
          </cell>
          <cell r="AA82">
            <v>0</v>
          </cell>
          <cell r="AC82">
            <v>474</v>
          </cell>
          <cell r="AD82">
            <v>0</v>
          </cell>
          <cell r="AE82">
            <v>361</v>
          </cell>
          <cell r="AF82">
            <v>392.6</v>
          </cell>
          <cell r="AG82">
            <v>333.8</v>
          </cell>
          <cell r="AH82">
            <v>407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79.132000000000005</v>
          </cell>
          <cell r="D83">
            <v>8793.0059999999994</v>
          </cell>
          <cell r="E83">
            <v>813.505</v>
          </cell>
          <cell r="F83">
            <v>168.20500000000001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807.73699999999997</v>
          </cell>
          <cell r="K83">
            <v>5.7680000000000291</v>
          </cell>
          <cell r="L83">
            <v>0</v>
          </cell>
          <cell r="M83">
            <v>180</v>
          </cell>
          <cell r="N83">
            <v>200</v>
          </cell>
          <cell r="U83">
            <v>100</v>
          </cell>
          <cell r="V83">
            <v>110</v>
          </cell>
          <cell r="W83">
            <v>115.74980000000001</v>
          </cell>
          <cell r="X83">
            <v>150</v>
          </cell>
          <cell r="Y83">
            <v>7.8462770562022568</v>
          </cell>
          <cell r="Z83">
            <v>1.4531774568940941</v>
          </cell>
          <cell r="AA83">
            <v>0</v>
          </cell>
          <cell r="AC83">
            <v>234.756</v>
          </cell>
          <cell r="AD83">
            <v>0</v>
          </cell>
          <cell r="AE83">
            <v>81.047599999999989</v>
          </cell>
          <cell r="AF83">
            <v>93.152200000000022</v>
          </cell>
          <cell r="AG83">
            <v>81.334600000000009</v>
          </cell>
          <cell r="AH83">
            <v>112.377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181.238</v>
          </cell>
          <cell r="D84">
            <v>6313.02</v>
          </cell>
          <cell r="E84">
            <v>655.90700000000004</v>
          </cell>
          <cell r="F84">
            <v>60.96</v>
          </cell>
          <cell r="G84">
            <v>0</v>
          </cell>
          <cell r="H84">
            <v>1</v>
          </cell>
          <cell r="I84">
            <v>40</v>
          </cell>
          <cell r="J84">
            <v>667.27800000000002</v>
          </cell>
          <cell r="K84">
            <v>-11.370999999999981</v>
          </cell>
          <cell r="L84">
            <v>0</v>
          </cell>
          <cell r="M84">
            <v>150</v>
          </cell>
          <cell r="N84">
            <v>200</v>
          </cell>
          <cell r="V84">
            <v>110</v>
          </cell>
          <cell r="W84">
            <v>79.109000000000009</v>
          </cell>
          <cell r="X84">
            <v>100</v>
          </cell>
          <cell r="Y84">
            <v>7.8494229480842881</v>
          </cell>
          <cell r="Z84">
            <v>0.77058236104615141</v>
          </cell>
          <cell r="AA84">
            <v>53.454000000000001</v>
          </cell>
          <cell r="AC84">
            <v>206.90799999999999</v>
          </cell>
          <cell r="AD84">
            <v>0</v>
          </cell>
          <cell r="AE84">
            <v>68.226000000000013</v>
          </cell>
          <cell r="AF84">
            <v>67.166200000000003</v>
          </cell>
          <cell r="AG84">
            <v>55.4452</v>
          </cell>
          <cell r="AH84">
            <v>51.164999999999999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142.43199999999999</v>
          </cell>
          <cell r="D85">
            <v>11794.589</v>
          </cell>
          <cell r="E85">
            <v>1038.498</v>
          </cell>
          <cell r="F85">
            <v>110.407</v>
          </cell>
          <cell r="G85" t="str">
            <v>ябл</v>
          </cell>
          <cell r="H85">
            <v>1</v>
          </cell>
          <cell r="I85">
            <v>40</v>
          </cell>
          <cell r="J85">
            <v>1054.6690000000001</v>
          </cell>
          <cell r="K85">
            <v>-16.171000000000049</v>
          </cell>
          <cell r="L85">
            <v>0</v>
          </cell>
          <cell r="M85">
            <v>250</v>
          </cell>
          <cell r="N85">
            <v>400</v>
          </cell>
          <cell r="V85">
            <v>200</v>
          </cell>
          <cell r="W85">
            <v>148.01519999999999</v>
          </cell>
          <cell r="X85">
            <v>200</v>
          </cell>
          <cell r="Y85">
            <v>7.8397826709689271</v>
          </cell>
          <cell r="Z85">
            <v>0.74591663558877741</v>
          </cell>
          <cell r="AA85">
            <v>83.254999999999995</v>
          </cell>
          <cell r="AC85">
            <v>215.167</v>
          </cell>
          <cell r="AD85">
            <v>0</v>
          </cell>
          <cell r="AE85">
            <v>126.0498</v>
          </cell>
          <cell r="AF85">
            <v>138.93220000000002</v>
          </cell>
          <cell r="AG85">
            <v>110.63640000000001</v>
          </cell>
          <cell r="AH85">
            <v>101.48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155.351</v>
          </cell>
          <cell r="D86">
            <v>8293.49</v>
          </cell>
          <cell r="E86">
            <v>757.39599999999996</v>
          </cell>
          <cell r="F86">
            <v>153.19200000000001</v>
          </cell>
          <cell r="G86">
            <v>0</v>
          </cell>
          <cell r="H86">
            <v>1</v>
          </cell>
          <cell r="I86">
            <v>40</v>
          </cell>
          <cell r="J86">
            <v>779.32299999999998</v>
          </cell>
          <cell r="K86">
            <v>-21.927000000000021</v>
          </cell>
          <cell r="L86">
            <v>0</v>
          </cell>
          <cell r="M86">
            <v>0</v>
          </cell>
          <cell r="N86">
            <v>350</v>
          </cell>
          <cell r="U86">
            <v>100</v>
          </cell>
          <cell r="V86">
            <v>120</v>
          </cell>
          <cell r="W86">
            <v>110.09499999999998</v>
          </cell>
          <cell r="X86">
            <v>150</v>
          </cell>
          <cell r="Y86">
            <v>7.931259366910397</v>
          </cell>
          <cell r="Z86">
            <v>1.3914528361869298</v>
          </cell>
          <cell r="AA86">
            <v>52.999000000000002</v>
          </cell>
          <cell r="AC86">
            <v>153.922</v>
          </cell>
          <cell r="AD86">
            <v>0</v>
          </cell>
          <cell r="AE86">
            <v>91.866799999999984</v>
          </cell>
          <cell r="AF86">
            <v>98.372799999999998</v>
          </cell>
          <cell r="AG86">
            <v>85.160600000000002</v>
          </cell>
          <cell r="AH86">
            <v>88.722999999999999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30</v>
          </cell>
          <cell r="D87">
            <v>589</v>
          </cell>
          <cell r="E87">
            <v>111</v>
          </cell>
          <cell r="F87">
            <v>36</v>
          </cell>
          <cell r="G87" t="str">
            <v>дк</v>
          </cell>
          <cell r="H87">
            <v>0.6</v>
          </cell>
          <cell r="I87">
            <v>60</v>
          </cell>
          <cell r="J87">
            <v>138</v>
          </cell>
          <cell r="K87">
            <v>-27</v>
          </cell>
          <cell r="L87">
            <v>0</v>
          </cell>
          <cell r="M87">
            <v>0</v>
          </cell>
          <cell r="N87">
            <v>50</v>
          </cell>
          <cell r="W87">
            <v>13.8</v>
          </cell>
          <cell r="X87">
            <v>30</v>
          </cell>
          <cell r="Y87">
            <v>8.4057971014492754</v>
          </cell>
          <cell r="Z87">
            <v>2.6086956521739131</v>
          </cell>
          <cell r="AA87">
            <v>0</v>
          </cell>
          <cell r="AC87">
            <v>42</v>
          </cell>
          <cell r="AD87">
            <v>0</v>
          </cell>
          <cell r="AE87">
            <v>5</v>
          </cell>
          <cell r="AF87">
            <v>6.6</v>
          </cell>
          <cell r="AG87">
            <v>6.8</v>
          </cell>
          <cell r="AH87">
            <v>7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14</v>
          </cell>
          <cell r="D88">
            <v>1294</v>
          </cell>
          <cell r="E88">
            <v>241</v>
          </cell>
          <cell r="F88">
            <v>241</v>
          </cell>
          <cell r="G88" t="str">
            <v>ябл</v>
          </cell>
          <cell r="H88">
            <v>0.6</v>
          </cell>
          <cell r="I88">
            <v>60</v>
          </cell>
          <cell r="J88">
            <v>244</v>
          </cell>
          <cell r="K88">
            <v>-3</v>
          </cell>
          <cell r="L88">
            <v>0</v>
          </cell>
          <cell r="M88">
            <v>0</v>
          </cell>
          <cell r="N88">
            <v>0</v>
          </cell>
          <cell r="W88">
            <v>37.4</v>
          </cell>
          <cell r="X88">
            <v>50</v>
          </cell>
          <cell r="Y88">
            <v>7.7807486631016047</v>
          </cell>
          <cell r="Z88">
            <v>6.4438502673796796</v>
          </cell>
          <cell r="AA88">
            <v>0</v>
          </cell>
          <cell r="AC88">
            <v>54</v>
          </cell>
          <cell r="AD88">
            <v>0</v>
          </cell>
          <cell r="AE88">
            <v>7.6</v>
          </cell>
          <cell r="AF88">
            <v>11</v>
          </cell>
          <cell r="AG88">
            <v>36.6</v>
          </cell>
          <cell r="AH88">
            <v>70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3</v>
          </cell>
          <cell r="D89">
            <v>2285</v>
          </cell>
          <cell r="E89">
            <v>259</v>
          </cell>
          <cell r="F89">
            <v>401</v>
          </cell>
          <cell r="G89" t="str">
            <v>ябл</v>
          </cell>
          <cell r="H89">
            <v>0.6</v>
          </cell>
          <cell r="I89">
            <v>60</v>
          </cell>
          <cell r="J89">
            <v>273</v>
          </cell>
          <cell r="K89">
            <v>-14</v>
          </cell>
          <cell r="L89">
            <v>0</v>
          </cell>
          <cell r="M89">
            <v>0</v>
          </cell>
          <cell r="N89">
            <v>0</v>
          </cell>
          <cell r="W89">
            <v>39.799999999999997</v>
          </cell>
          <cell r="Y89">
            <v>10.075376884422111</v>
          </cell>
          <cell r="Z89">
            <v>10.075376884422111</v>
          </cell>
          <cell r="AA89">
            <v>0</v>
          </cell>
          <cell r="AC89">
            <v>60</v>
          </cell>
          <cell r="AD89">
            <v>0</v>
          </cell>
          <cell r="AE89">
            <v>14.6</v>
          </cell>
          <cell r="AF89">
            <v>23</v>
          </cell>
          <cell r="AG89">
            <v>40.4</v>
          </cell>
          <cell r="AH89">
            <v>50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169.12700000000001</v>
          </cell>
          <cell r="D90">
            <v>3259.9609999999998</v>
          </cell>
          <cell r="E90">
            <v>411.137</v>
          </cell>
          <cell r="F90">
            <v>142.529</v>
          </cell>
          <cell r="G90">
            <v>0</v>
          </cell>
          <cell r="H90">
            <v>1</v>
          </cell>
          <cell r="I90">
            <v>30</v>
          </cell>
          <cell r="J90">
            <v>402.13299999999998</v>
          </cell>
          <cell r="K90">
            <v>9.0040000000000191</v>
          </cell>
          <cell r="L90">
            <v>0</v>
          </cell>
          <cell r="M90">
            <v>50</v>
          </cell>
          <cell r="N90">
            <v>60</v>
          </cell>
          <cell r="V90">
            <v>70</v>
          </cell>
          <cell r="W90">
            <v>51.686200000000007</v>
          </cell>
          <cell r="X90">
            <v>80</v>
          </cell>
          <cell r="Y90">
            <v>7.78793952737868</v>
          </cell>
          <cell r="Z90">
            <v>2.7575832620699523</v>
          </cell>
          <cell r="AA90">
            <v>0</v>
          </cell>
          <cell r="AC90">
            <v>152.70599999999999</v>
          </cell>
          <cell r="AD90">
            <v>0</v>
          </cell>
          <cell r="AE90">
            <v>46.483600000000003</v>
          </cell>
          <cell r="AF90">
            <v>48.116</v>
          </cell>
          <cell r="AG90">
            <v>45.913400000000003</v>
          </cell>
          <cell r="AH90">
            <v>41.308999999999997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97.504000000000005</v>
          </cell>
          <cell r="D91">
            <v>564.96</v>
          </cell>
          <cell r="E91">
            <v>53.892000000000003</v>
          </cell>
          <cell r="F91">
            <v>105.16800000000001</v>
          </cell>
          <cell r="G91">
            <v>0</v>
          </cell>
          <cell r="H91">
            <v>1</v>
          </cell>
          <cell r="I91">
            <v>50</v>
          </cell>
          <cell r="J91">
            <v>51.85</v>
          </cell>
          <cell r="K91">
            <v>2.0420000000000016</v>
          </cell>
          <cell r="L91">
            <v>0</v>
          </cell>
          <cell r="M91">
            <v>0</v>
          </cell>
          <cell r="N91">
            <v>0</v>
          </cell>
          <cell r="W91">
            <v>10.778400000000001</v>
          </cell>
          <cell r="Y91">
            <v>9.757292362502783</v>
          </cell>
          <cell r="Z91">
            <v>9.757292362502783</v>
          </cell>
          <cell r="AA91">
            <v>0</v>
          </cell>
          <cell r="AC91">
            <v>0</v>
          </cell>
          <cell r="AD91">
            <v>0</v>
          </cell>
          <cell r="AE91">
            <v>11.5602</v>
          </cell>
          <cell r="AF91">
            <v>8.3274000000000008</v>
          </cell>
          <cell r="AG91">
            <v>10.238200000000001</v>
          </cell>
          <cell r="AH91">
            <v>5.3840000000000003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155.244</v>
          </cell>
          <cell r="D92">
            <v>3859.7559999999999</v>
          </cell>
          <cell r="E92">
            <v>533</v>
          </cell>
          <cell r="F92">
            <v>441</v>
          </cell>
          <cell r="G92" t="str">
            <v>ябл,дк</v>
          </cell>
          <cell r="H92">
            <v>0.6</v>
          </cell>
          <cell r="I92">
            <v>60</v>
          </cell>
          <cell r="J92">
            <v>545</v>
          </cell>
          <cell r="K92">
            <v>-12</v>
          </cell>
          <cell r="L92">
            <v>0</v>
          </cell>
          <cell r="M92">
            <v>0</v>
          </cell>
          <cell r="N92">
            <v>0</v>
          </cell>
          <cell r="U92">
            <v>50</v>
          </cell>
          <cell r="V92">
            <v>110</v>
          </cell>
          <cell r="W92">
            <v>92.2</v>
          </cell>
          <cell r="X92">
            <v>120</v>
          </cell>
          <cell r="Y92">
            <v>7.8199566160520604</v>
          </cell>
          <cell r="Z92">
            <v>4.783080260303687</v>
          </cell>
          <cell r="AA92">
            <v>0</v>
          </cell>
          <cell r="AC92">
            <v>72</v>
          </cell>
          <cell r="AD92">
            <v>0</v>
          </cell>
          <cell r="AE92">
            <v>41.2</v>
          </cell>
          <cell r="AF92">
            <v>57.2</v>
          </cell>
          <cell r="AG92">
            <v>64.400000000000006</v>
          </cell>
          <cell r="AH92">
            <v>124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155</v>
          </cell>
          <cell r="D93">
            <v>3480</v>
          </cell>
          <cell r="E93">
            <v>541</v>
          </cell>
          <cell r="F93">
            <v>265</v>
          </cell>
          <cell r="G93" t="str">
            <v>ябл,дк</v>
          </cell>
          <cell r="H93">
            <v>0.6</v>
          </cell>
          <cell r="I93">
            <v>60</v>
          </cell>
          <cell r="J93">
            <v>554</v>
          </cell>
          <cell r="K93">
            <v>-13</v>
          </cell>
          <cell r="L93">
            <v>0</v>
          </cell>
          <cell r="M93">
            <v>0</v>
          </cell>
          <cell r="N93">
            <v>200</v>
          </cell>
          <cell r="U93">
            <v>50</v>
          </cell>
          <cell r="V93">
            <v>100</v>
          </cell>
          <cell r="W93">
            <v>93.8</v>
          </cell>
          <cell r="X93">
            <v>120</v>
          </cell>
          <cell r="Y93">
            <v>7.8358208955223887</v>
          </cell>
          <cell r="Z93">
            <v>2.8251599147121538</v>
          </cell>
          <cell r="AA93">
            <v>0</v>
          </cell>
          <cell r="AC93">
            <v>72</v>
          </cell>
          <cell r="AD93">
            <v>0</v>
          </cell>
          <cell r="AE93">
            <v>43.8</v>
          </cell>
          <cell r="AF93">
            <v>57.4</v>
          </cell>
          <cell r="AG93">
            <v>81</v>
          </cell>
          <cell r="AH93">
            <v>97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540</v>
          </cell>
          <cell r="D94">
            <v>24081</v>
          </cell>
          <cell r="E94">
            <v>2241</v>
          </cell>
          <cell r="F94">
            <v>513</v>
          </cell>
          <cell r="G94">
            <v>0</v>
          </cell>
          <cell r="H94">
            <v>0.28000000000000003</v>
          </cell>
          <cell r="I94">
            <v>35</v>
          </cell>
          <cell r="J94">
            <v>2462</v>
          </cell>
          <cell r="K94">
            <v>-221</v>
          </cell>
          <cell r="L94">
            <v>0</v>
          </cell>
          <cell r="M94">
            <v>600</v>
          </cell>
          <cell r="N94">
            <v>1000</v>
          </cell>
          <cell r="V94">
            <v>200</v>
          </cell>
          <cell r="W94">
            <v>366.6</v>
          </cell>
          <cell r="X94">
            <v>500</v>
          </cell>
          <cell r="Y94">
            <v>7.6732133115111836</v>
          </cell>
          <cell r="Z94">
            <v>1.3993453355155483</v>
          </cell>
          <cell r="AA94">
            <v>0</v>
          </cell>
          <cell r="AC94">
            <v>408</v>
          </cell>
          <cell r="AD94">
            <v>0</v>
          </cell>
          <cell r="AE94">
            <v>390.8</v>
          </cell>
          <cell r="AF94">
            <v>407.6</v>
          </cell>
          <cell r="AG94">
            <v>351.2</v>
          </cell>
          <cell r="AH94">
            <v>284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-1</v>
          </cell>
          <cell r="D95">
            <v>2654</v>
          </cell>
          <cell r="E95">
            <v>362</v>
          </cell>
          <cell r="F95">
            <v>-3</v>
          </cell>
          <cell r="G95">
            <v>0</v>
          </cell>
          <cell r="H95">
            <v>0.4</v>
          </cell>
          <cell r="I95" t="e">
            <v>#N/A</v>
          </cell>
          <cell r="J95">
            <v>427</v>
          </cell>
          <cell r="K95">
            <v>-65</v>
          </cell>
          <cell r="L95">
            <v>0</v>
          </cell>
          <cell r="M95">
            <v>150</v>
          </cell>
          <cell r="N95">
            <v>200</v>
          </cell>
          <cell r="U95">
            <v>50</v>
          </cell>
          <cell r="V95">
            <v>100</v>
          </cell>
          <cell r="W95">
            <v>72.400000000000006</v>
          </cell>
          <cell r="X95">
            <v>80</v>
          </cell>
          <cell r="Y95">
            <v>7.9696132596685079</v>
          </cell>
          <cell r="Z95">
            <v>-4.1436464088397788E-2</v>
          </cell>
          <cell r="AA95">
            <v>0</v>
          </cell>
          <cell r="AC95">
            <v>0</v>
          </cell>
          <cell r="AD95">
            <v>0</v>
          </cell>
          <cell r="AE95">
            <v>83</v>
          </cell>
          <cell r="AF95">
            <v>69.599999999999994</v>
          </cell>
          <cell r="AG95">
            <v>55.6</v>
          </cell>
          <cell r="AH95">
            <v>17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215</v>
          </cell>
          <cell r="D96">
            <v>3911</v>
          </cell>
          <cell r="E96">
            <v>571</v>
          </cell>
          <cell r="F96">
            <v>270</v>
          </cell>
          <cell r="G96">
            <v>0</v>
          </cell>
          <cell r="H96">
            <v>0.33</v>
          </cell>
          <cell r="I96">
            <v>60</v>
          </cell>
          <cell r="J96">
            <v>601</v>
          </cell>
          <cell r="K96">
            <v>-30</v>
          </cell>
          <cell r="L96">
            <v>0</v>
          </cell>
          <cell r="M96">
            <v>90</v>
          </cell>
          <cell r="N96">
            <v>250</v>
          </cell>
          <cell r="V96">
            <v>50</v>
          </cell>
          <cell r="W96">
            <v>101.4</v>
          </cell>
          <cell r="X96">
            <v>130</v>
          </cell>
          <cell r="Y96">
            <v>7.7909270216962518</v>
          </cell>
          <cell r="Z96">
            <v>2.6627218934911241</v>
          </cell>
          <cell r="AA96">
            <v>0</v>
          </cell>
          <cell r="AC96">
            <v>64</v>
          </cell>
          <cell r="AD96">
            <v>0</v>
          </cell>
          <cell r="AE96">
            <v>102.2</v>
          </cell>
          <cell r="AF96">
            <v>94</v>
          </cell>
          <cell r="AG96">
            <v>83.2</v>
          </cell>
          <cell r="AH96">
            <v>51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74</v>
          </cell>
          <cell r="D97">
            <v>2055</v>
          </cell>
          <cell r="E97">
            <v>334</v>
          </cell>
          <cell r="F97">
            <v>156</v>
          </cell>
          <cell r="G97">
            <v>0</v>
          </cell>
          <cell r="H97">
            <v>0.35</v>
          </cell>
          <cell r="I97" t="e">
            <v>#N/A</v>
          </cell>
          <cell r="J97">
            <v>398</v>
          </cell>
          <cell r="K97">
            <v>-64</v>
          </cell>
          <cell r="L97">
            <v>0</v>
          </cell>
          <cell r="M97">
            <v>60</v>
          </cell>
          <cell r="N97">
            <v>100</v>
          </cell>
          <cell r="V97">
            <v>50</v>
          </cell>
          <cell r="W97">
            <v>50.8</v>
          </cell>
          <cell r="X97">
            <v>40</v>
          </cell>
          <cell r="Y97">
            <v>7.9921259842519685</v>
          </cell>
          <cell r="Z97">
            <v>3.0708661417322838</v>
          </cell>
          <cell r="AA97">
            <v>0</v>
          </cell>
          <cell r="AC97">
            <v>80</v>
          </cell>
          <cell r="AD97">
            <v>0</v>
          </cell>
          <cell r="AE97">
            <v>52.4</v>
          </cell>
          <cell r="AF97">
            <v>50.6</v>
          </cell>
          <cell r="AG97">
            <v>50.6</v>
          </cell>
          <cell r="AH97">
            <v>32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9</v>
          </cell>
          <cell r="D98">
            <v>1011</v>
          </cell>
          <cell r="E98">
            <v>248</v>
          </cell>
          <cell r="F98">
            <v>231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275</v>
          </cell>
          <cell r="K98">
            <v>-27</v>
          </cell>
          <cell r="L98">
            <v>0</v>
          </cell>
          <cell r="M98">
            <v>0</v>
          </cell>
          <cell r="N98">
            <v>0</v>
          </cell>
          <cell r="U98">
            <v>50</v>
          </cell>
          <cell r="V98">
            <v>40</v>
          </cell>
          <cell r="W98">
            <v>49.6</v>
          </cell>
          <cell r="X98">
            <v>70</v>
          </cell>
          <cell r="Y98">
            <v>7.883064516129032</v>
          </cell>
          <cell r="Z98">
            <v>4.657258064516129</v>
          </cell>
          <cell r="AA98">
            <v>0</v>
          </cell>
          <cell r="AC98">
            <v>0</v>
          </cell>
          <cell r="AD98">
            <v>0</v>
          </cell>
          <cell r="AE98">
            <v>6.8</v>
          </cell>
          <cell r="AF98">
            <v>15.2</v>
          </cell>
          <cell r="AG98">
            <v>39.200000000000003</v>
          </cell>
          <cell r="AH98">
            <v>76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1385</v>
          </cell>
          <cell r="D99">
            <v>45655</v>
          </cell>
          <cell r="E99">
            <v>5063</v>
          </cell>
          <cell r="F99">
            <v>931</v>
          </cell>
          <cell r="G99">
            <v>0</v>
          </cell>
          <cell r="H99">
            <v>0.35</v>
          </cell>
          <cell r="I99">
            <v>40</v>
          </cell>
          <cell r="J99">
            <v>5119</v>
          </cell>
          <cell r="K99">
            <v>-56</v>
          </cell>
          <cell r="L99">
            <v>0</v>
          </cell>
          <cell r="M99">
            <v>1500</v>
          </cell>
          <cell r="N99">
            <v>1100</v>
          </cell>
          <cell r="V99">
            <v>1000</v>
          </cell>
          <cell r="W99">
            <v>712.6</v>
          </cell>
          <cell r="X99">
            <v>1000</v>
          </cell>
          <cell r="Y99">
            <v>7.761717653662644</v>
          </cell>
          <cell r="Z99">
            <v>1.306483300589391</v>
          </cell>
          <cell r="AA99">
            <v>0</v>
          </cell>
          <cell r="AC99">
            <v>1320</v>
          </cell>
          <cell r="AD99">
            <v>180</v>
          </cell>
          <cell r="AE99">
            <v>583.6</v>
          </cell>
          <cell r="AF99">
            <v>550.4</v>
          </cell>
          <cell r="AG99">
            <v>550.4</v>
          </cell>
          <cell r="AH99">
            <v>551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1576</v>
          </cell>
          <cell r="D100">
            <v>107403</v>
          </cell>
          <cell r="E100">
            <v>11815</v>
          </cell>
          <cell r="F100">
            <v>3629</v>
          </cell>
          <cell r="G100" t="str">
            <v>борд</v>
          </cell>
          <cell r="H100">
            <v>0.35</v>
          </cell>
          <cell r="I100">
            <v>45</v>
          </cell>
          <cell r="J100">
            <v>11893</v>
          </cell>
          <cell r="K100">
            <v>-78</v>
          </cell>
          <cell r="L100">
            <v>2000</v>
          </cell>
          <cell r="M100">
            <v>1000</v>
          </cell>
          <cell r="N100">
            <v>1800</v>
          </cell>
          <cell r="U100">
            <v>1000</v>
          </cell>
          <cell r="V100">
            <v>2400</v>
          </cell>
          <cell r="W100">
            <v>1812.2</v>
          </cell>
          <cell r="X100">
            <v>2400</v>
          </cell>
          <cell r="Y100">
            <v>7.8517823639774855</v>
          </cell>
          <cell r="Z100">
            <v>2.0025383511753669</v>
          </cell>
          <cell r="AA100">
            <v>204</v>
          </cell>
          <cell r="AC100">
            <v>2550</v>
          </cell>
          <cell r="AD100">
            <v>0</v>
          </cell>
          <cell r="AE100">
            <v>1475</v>
          </cell>
          <cell r="AF100">
            <v>1770.4</v>
          </cell>
          <cell r="AG100">
            <v>1511.4</v>
          </cell>
          <cell r="AH100">
            <v>1644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25</v>
          </cell>
          <cell r="D101">
            <v>1703</v>
          </cell>
          <cell r="E101">
            <v>242</v>
          </cell>
          <cell r="F101">
            <v>270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267</v>
          </cell>
          <cell r="K101">
            <v>-25</v>
          </cell>
          <cell r="L101">
            <v>0</v>
          </cell>
          <cell r="M101">
            <v>0</v>
          </cell>
          <cell r="N101">
            <v>0</v>
          </cell>
          <cell r="V101">
            <v>100</v>
          </cell>
          <cell r="W101">
            <v>43.6</v>
          </cell>
          <cell r="Y101">
            <v>8.4862385321100913</v>
          </cell>
          <cell r="Z101">
            <v>6.1926605504587151</v>
          </cell>
          <cell r="AA101">
            <v>0</v>
          </cell>
          <cell r="AC101">
            <v>24</v>
          </cell>
          <cell r="AD101">
            <v>0</v>
          </cell>
          <cell r="AE101">
            <v>32.200000000000003</v>
          </cell>
          <cell r="AF101">
            <v>27.4</v>
          </cell>
          <cell r="AG101">
            <v>36.6</v>
          </cell>
          <cell r="AH101">
            <v>25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-3</v>
          </cell>
          <cell r="D102">
            <v>1803</v>
          </cell>
          <cell r="E102">
            <v>252</v>
          </cell>
          <cell r="F102">
            <v>278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298</v>
          </cell>
          <cell r="K102">
            <v>-46</v>
          </cell>
          <cell r="L102">
            <v>0</v>
          </cell>
          <cell r="M102">
            <v>0</v>
          </cell>
          <cell r="N102">
            <v>100</v>
          </cell>
          <cell r="W102">
            <v>45.6</v>
          </cell>
          <cell r="Y102">
            <v>8.2894736842105257</v>
          </cell>
          <cell r="Z102">
            <v>6.0964912280701755</v>
          </cell>
          <cell r="AA102">
            <v>0</v>
          </cell>
          <cell r="AC102">
            <v>24</v>
          </cell>
          <cell r="AD102">
            <v>0</v>
          </cell>
          <cell r="AE102">
            <v>27.2</v>
          </cell>
          <cell r="AF102">
            <v>30</v>
          </cell>
          <cell r="AG102">
            <v>39.4</v>
          </cell>
          <cell r="AH102">
            <v>27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121</v>
          </cell>
          <cell r="D103">
            <v>1447.75</v>
          </cell>
          <cell r="E103">
            <v>251</v>
          </cell>
          <cell r="F103">
            <v>152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659</v>
          </cell>
          <cell r="K103">
            <v>-408</v>
          </cell>
          <cell r="L103">
            <v>0</v>
          </cell>
          <cell r="M103">
            <v>300</v>
          </cell>
          <cell r="N103">
            <v>200</v>
          </cell>
          <cell r="W103">
            <v>46.2</v>
          </cell>
          <cell r="Y103">
            <v>14.112554112554111</v>
          </cell>
          <cell r="Z103">
            <v>3.2900432900432897</v>
          </cell>
          <cell r="AA103">
            <v>0</v>
          </cell>
          <cell r="AC103">
            <v>20</v>
          </cell>
          <cell r="AD103">
            <v>0</v>
          </cell>
          <cell r="AE103">
            <v>42</v>
          </cell>
          <cell r="AF103">
            <v>0.4</v>
          </cell>
          <cell r="AG103">
            <v>27.6</v>
          </cell>
          <cell r="AH103">
            <v>50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C104">
            <v>30</v>
          </cell>
          <cell r="D104">
            <v>1142</v>
          </cell>
          <cell r="E104">
            <v>16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129</v>
          </cell>
          <cell r="K104">
            <v>-113</v>
          </cell>
          <cell r="L104">
            <v>0</v>
          </cell>
          <cell r="M104">
            <v>100</v>
          </cell>
          <cell r="N104">
            <v>200</v>
          </cell>
          <cell r="U104">
            <v>100</v>
          </cell>
          <cell r="V104">
            <v>100</v>
          </cell>
          <cell r="W104">
            <v>3.2</v>
          </cell>
          <cell r="X104">
            <v>100</v>
          </cell>
          <cell r="Y104">
            <v>187.5</v>
          </cell>
          <cell r="Z104">
            <v>0</v>
          </cell>
          <cell r="AA104">
            <v>0</v>
          </cell>
          <cell r="AC104">
            <v>0</v>
          </cell>
          <cell r="AD104">
            <v>0</v>
          </cell>
          <cell r="AE104">
            <v>76.400000000000006</v>
          </cell>
          <cell r="AF104">
            <v>0.4</v>
          </cell>
          <cell r="AG104">
            <v>0.4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33</v>
          </cell>
          <cell r="D105">
            <v>2542</v>
          </cell>
          <cell r="E105">
            <v>305</v>
          </cell>
          <cell r="F105">
            <v>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592</v>
          </cell>
          <cell r="K105">
            <v>-287</v>
          </cell>
          <cell r="L105">
            <v>0</v>
          </cell>
          <cell r="M105">
            <v>200</v>
          </cell>
          <cell r="N105">
            <v>200</v>
          </cell>
          <cell r="U105">
            <v>100</v>
          </cell>
          <cell r="V105">
            <v>100</v>
          </cell>
          <cell r="W105">
            <v>61</v>
          </cell>
          <cell r="X105">
            <v>100</v>
          </cell>
          <cell r="Y105">
            <v>11.508196721311476</v>
          </cell>
          <cell r="Z105">
            <v>3.2786885245901641E-2</v>
          </cell>
          <cell r="AA105">
            <v>0</v>
          </cell>
          <cell r="AC105">
            <v>0</v>
          </cell>
          <cell r="AD105">
            <v>0</v>
          </cell>
          <cell r="AE105">
            <v>85</v>
          </cell>
          <cell r="AF105">
            <v>0.6</v>
          </cell>
          <cell r="AG105">
            <v>101.6</v>
          </cell>
          <cell r="AH105">
            <v>0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12</v>
          </cell>
          <cell r="D106">
            <v>372</v>
          </cell>
          <cell r="E106">
            <v>50</v>
          </cell>
          <cell r="F106">
            <v>43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98</v>
          </cell>
          <cell r="K106">
            <v>-48</v>
          </cell>
          <cell r="L106">
            <v>0</v>
          </cell>
          <cell r="M106">
            <v>0</v>
          </cell>
          <cell r="N106">
            <v>30</v>
          </cell>
          <cell r="W106">
            <v>6.4</v>
          </cell>
          <cell r="Y106">
            <v>11.40625</v>
          </cell>
          <cell r="Z106">
            <v>6.71875</v>
          </cell>
          <cell r="AA106">
            <v>0</v>
          </cell>
          <cell r="AC106">
            <v>18</v>
          </cell>
          <cell r="AD106">
            <v>0</v>
          </cell>
          <cell r="AE106">
            <v>8.8000000000000007</v>
          </cell>
          <cell r="AF106">
            <v>7.8</v>
          </cell>
          <cell r="AG106">
            <v>9</v>
          </cell>
          <cell r="AH106">
            <v>5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18</v>
          </cell>
          <cell r="D107">
            <v>3124</v>
          </cell>
          <cell r="E107">
            <v>644</v>
          </cell>
          <cell r="F107">
            <v>397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668</v>
          </cell>
          <cell r="K107">
            <v>-24</v>
          </cell>
          <cell r="L107">
            <v>0</v>
          </cell>
          <cell r="M107">
            <v>60</v>
          </cell>
          <cell r="N107">
            <v>140</v>
          </cell>
          <cell r="V107">
            <v>140</v>
          </cell>
          <cell r="W107">
            <v>113.2</v>
          </cell>
          <cell r="X107">
            <v>150</v>
          </cell>
          <cell r="Y107">
            <v>7.8356890459363955</v>
          </cell>
          <cell r="Z107">
            <v>3.5070671378091873</v>
          </cell>
          <cell r="AA107">
            <v>0</v>
          </cell>
          <cell r="AC107">
            <v>78</v>
          </cell>
          <cell r="AD107">
            <v>0</v>
          </cell>
          <cell r="AE107">
            <v>30.4</v>
          </cell>
          <cell r="AF107">
            <v>55.4</v>
          </cell>
          <cell r="AG107">
            <v>120.6</v>
          </cell>
          <cell r="AH107">
            <v>103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D108">
            <v>839</v>
          </cell>
          <cell r="E108">
            <v>237</v>
          </cell>
          <cell r="F108">
            <v>214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261</v>
          </cell>
          <cell r="K108">
            <v>-24</v>
          </cell>
          <cell r="L108">
            <v>0</v>
          </cell>
          <cell r="M108">
            <v>0</v>
          </cell>
          <cell r="N108">
            <v>100</v>
          </cell>
          <cell r="W108">
            <v>47.4</v>
          </cell>
          <cell r="X108">
            <v>60</v>
          </cell>
          <cell r="Y108">
            <v>7.890295358649789</v>
          </cell>
          <cell r="Z108">
            <v>4.5147679324894519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1.8</v>
          </cell>
          <cell r="AG108">
            <v>46.8</v>
          </cell>
          <cell r="AH108">
            <v>23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D109">
            <v>1443</v>
          </cell>
          <cell r="E109">
            <v>351</v>
          </cell>
          <cell r="F109">
            <v>380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416</v>
          </cell>
          <cell r="K109">
            <v>-65</v>
          </cell>
          <cell r="L109">
            <v>0</v>
          </cell>
          <cell r="M109">
            <v>0</v>
          </cell>
          <cell r="N109">
            <v>0</v>
          </cell>
          <cell r="V109">
            <v>50</v>
          </cell>
          <cell r="W109">
            <v>55.8</v>
          </cell>
          <cell r="Y109">
            <v>7.7060931899641583</v>
          </cell>
          <cell r="Z109">
            <v>6.8100358422939076</v>
          </cell>
          <cell r="AA109">
            <v>0</v>
          </cell>
          <cell r="AC109">
            <v>72</v>
          </cell>
          <cell r="AD109">
            <v>0</v>
          </cell>
          <cell r="AE109">
            <v>8</v>
          </cell>
          <cell r="AF109">
            <v>27</v>
          </cell>
          <cell r="AG109">
            <v>42.6</v>
          </cell>
          <cell r="AH109">
            <v>55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D110">
            <v>384.93</v>
          </cell>
          <cell r="E110">
            <v>349.72</v>
          </cell>
          <cell r="F110">
            <v>21.558</v>
          </cell>
          <cell r="G110" t="str">
            <v>н</v>
          </cell>
          <cell r="H110">
            <v>0</v>
          </cell>
          <cell r="I110" t="e">
            <v>#N/A</v>
          </cell>
          <cell r="J110">
            <v>283</v>
          </cell>
          <cell r="K110">
            <v>66.720000000000027</v>
          </cell>
          <cell r="L110">
            <v>0</v>
          </cell>
          <cell r="M110">
            <v>0</v>
          </cell>
          <cell r="N110">
            <v>220</v>
          </cell>
          <cell r="U110">
            <v>120</v>
          </cell>
          <cell r="V110">
            <v>100</v>
          </cell>
          <cell r="W110">
            <v>69.944000000000003</v>
          </cell>
          <cell r="X110">
            <v>80</v>
          </cell>
          <cell r="Y110">
            <v>7.742737046780281</v>
          </cell>
          <cell r="Z110">
            <v>0.30821800297380758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0.2</v>
          </cell>
          <cell r="AH110">
            <v>74.628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D111">
            <v>831</v>
          </cell>
          <cell r="E111">
            <v>336</v>
          </cell>
          <cell r="F111">
            <v>1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378</v>
          </cell>
          <cell r="K111">
            <v>-42</v>
          </cell>
          <cell r="L111">
            <v>0</v>
          </cell>
          <cell r="M111">
            <v>220</v>
          </cell>
          <cell r="N111">
            <v>120</v>
          </cell>
          <cell r="V111">
            <v>50</v>
          </cell>
          <cell r="W111">
            <v>51.6</v>
          </cell>
          <cell r="X111">
            <v>30</v>
          </cell>
          <cell r="Y111">
            <v>8.1589147286821699</v>
          </cell>
          <cell r="Z111">
            <v>1.937984496124031E-2</v>
          </cell>
          <cell r="AA111">
            <v>0</v>
          </cell>
          <cell r="AC111">
            <v>78</v>
          </cell>
          <cell r="AD111">
            <v>0</v>
          </cell>
          <cell r="AE111">
            <v>13.2</v>
          </cell>
          <cell r="AF111">
            <v>17.399999999999999</v>
          </cell>
          <cell r="AG111">
            <v>30.8</v>
          </cell>
          <cell r="AH111">
            <v>9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D112">
            <v>681</v>
          </cell>
          <cell r="E112">
            <v>347</v>
          </cell>
          <cell r="F112">
            <v>326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373</v>
          </cell>
          <cell r="K112">
            <v>-26</v>
          </cell>
          <cell r="L112">
            <v>0</v>
          </cell>
          <cell r="M112">
            <v>0</v>
          </cell>
          <cell r="N112">
            <v>0</v>
          </cell>
          <cell r="U112">
            <v>100</v>
          </cell>
          <cell r="V112">
            <v>100</v>
          </cell>
          <cell r="W112">
            <v>69.400000000000006</v>
          </cell>
          <cell r="X112">
            <v>50</v>
          </cell>
          <cell r="Y112">
            <v>8.2997118155619596</v>
          </cell>
          <cell r="Z112">
            <v>4.6974063400576362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112</v>
          </cell>
          <cell r="AI112" t="str">
            <v>срочно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-3688</v>
          </cell>
          <cell r="D113">
            <v>8731</v>
          </cell>
          <cell r="E113">
            <v>1253</v>
          </cell>
          <cell r="F113">
            <v>-1060</v>
          </cell>
          <cell r="G113" t="str">
            <v>ак</v>
          </cell>
          <cell r="H113">
            <v>0</v>
          </cell>
          <cell r="I113">
            <v>0</v>
          </cell>
          <cell r="J113">
            <v>1271</v>
          </cell>
          <cell r="K113">
            <v>-18</v>
          </cell>
          <cell r="L113">
            <v>0</v>
          </cell>
          <cell r="M113">
            <v>0</v>
          </cell>
          <cell r="N113">
            <v>0</v>
          </cell>
          <cell r="W113">
            <v>250.6</v>
          </cell>
          <cell r="Y113">
            <v>-4.2298483639265765</v>
          </cell>
          <cell r="Z113">
            <v>-4.2298483639265765</v>
          </cell>
          <cell r="AA113">
            <v>0</v>
          </cell>
          <cell r="AC113">
            <v>0</v>
          </cell>
          <cell r="AD113">
            <v>0</v>
          </cell>
          <cell r="AE113">
            <v>226.2</v>
          </cell>
          <cell r="AF113">
            <v>236.2</v>
          </cell>
          <cell r="AG113">
            <v>209.8</v>
          </cell>
          <cell r="AH113">
            <v>154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-1305.6320000000001</v>
          </cell>
          <cell r="D114">
            <v>3138.7629999999999</v>
          </cell>
          <cell r="E114">
            <v>453.06900000000002</v>
          </cell>
          <cell r="F114">
            <v>-390.76799999999997</v>
          </cell>
          <cell r="G114" t="str">
            <v>ак</v>
          </cell>
          <cell r="H114">
            <v>0</v>
          </cell>
          <cell r="I114">
            <v>0</v>
          </cell>
          <cell r="J114">
            <v>423.84</v>
          </cell>
          <cell r="K114">
            <v>29.229000000000042</v>
          </cell>
          <cell r="L114">
            <v>0</v>
          </cell>
          <cell r="M114">
            <v>0</v>
          </cell>
          <cell r="N114">
            <v>0</v>
          </cell>
          <cell r="W114">
            <v>90.613799999999998</v>
          </cell>
          <cell r="Y114">
            <v>-4.3124557186653689</v>
          </cell>
          <cell r="Z114">
            <v>-4.3124557186653689</v>
          </cell>
          <cell r="AA114">
            <v>0</v>
          </cell>
          <cell r="AC114">
            <v>0</v>
          </cell>
          <cell r="AD114">
            <v>0</v>
          </cell>
          <cell r="AE114">
            <v>83.910600000000002</v>
          </cell>
          <cell r="AF114">
            <v>82.710999999999999</v>
          </cell>
          <cell r="AG114">
            <v>76.873199999999997</v>
          </cell>
          <cell r="AH114">
            <v>57.115000000000002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-689.14599999999996</v>
          </cell>
          <cell r="D115">
            <v>1901.539</v>
          </cell>
          <cell r="E115">
            <v>329.80500000000001</v>
          </cell>
          <cell r="F115">
            <v>-284.67899999999997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327.767</v>
          </cell>
          <cell r="K115">
            <v>2.0380000000000109</v>
          </cell>
          <cell r="L115">
            <v>0</v>
          </cell>
          <cell r="M115">
            <v>0</v>
          </cell>
          <cell r="N115">
            <v>0</v>
          </cell>
          <cell r="W115">
            <v>65.960999999999999</v>
          </cell>
          <cell r="Y115">
            <v>-4.3158684677309314</v>
          </cell>
          <cell r="Z115">
            <v>-4.3158684677309314</v>
          </cell>
          <cell r="AA115">
            <v>0</v>
          </cell>
          <cell r="AC115">
            <v>0</v>
          </cell>
          <cell r="AD115">
            <v>0</v>
          </cell>
          <cell r="AE115">
            <v>52.854600000000005</v>
          </cell>
          <cell r="AF115">
            <v>50.355800000000002</v>
          </cell>
          <cell r="AG115">
            <v>53.928999999999995</v>
          </cell>
          <cell r="AH115">
            <v>45.683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-1003</v>
          </cell>
          <cell r="D116">
            <v>2801</v>
          </cell>
          <cell r="E116">
            <v>523</v>
          </cell>
          <cell r="F116">
            <v>-467</v>
          </cell>
          <cell r="G116" t="str">
            <v>ак</v>
          </cell>
          <cell r="H116">
            <v>0</v>
          </cell>
          <cell r="I116">
            <v>0</v>
          </cell>
          <cell r="J116">
            <v>536</v>
          </cell>
          <cell r="K116">
            <v>-13</v>
          </cell>
          <cell r="L116">
            <v>0</v>
          </cell>
          <cell r="M116">
            <v>0</v>
          </cell>
          <cell r="N116">
            <v>0</v>
          </cell>
          <cell r="W116">
            <v>104.6</v>
          </cell>
          <cell r="Y116">
            <v>-4.4646271510516256</v>
          </cell>
          <cell r="Z116">
            <v>-4.4646271510516256</v>
          </cell>
          <cell r="AA116">
            <v>0</v>
          </cell>
          <cell r="AC116">
            <v>0</v>
          </cell>
          <cell r="AD116">
            <v>0</v>
          </cell>
          <cell r="AE116">
            <v>83.4</v>
          </cell>
          <cell r="AF116">
            <v>85</v>
          </cell>
          <cell r="AG116">
            <v>65.8</v>
          </cell>
          <cell r="AH116">
            <v>58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-1214</v>
          </cell>
          <cell r="D117">
            <v>3249</v>
          </cell>
          <cell r="E117">
            <v>548</v>
          </cell>
          <cell r="F117">
            <v>-481</v>
          </cell>
          <cell r="G117" t="str">
            <v>ак</v>
          </cell>
          <cell r="H117">
            <v>0</v>
          </cell>
          <cell r="I117">
            <v>0</v>
          </cell>
          <cell r="J117">
            <v>562</v>
          </cell>
          <cell r="K117">
            <v>-14</v>
          </cell>
          <cell r="L117">
            <v>0</v>
          </cell>
          <cell r="M117">
            <v>0</v>
          </cell>
          <cell r="N117">
            <v>0</v>
          </cell>
          <cell r="W117">
            <v>109.6</v>
          </cell>
          <cell r="Y117">
            <v>-4.3886861313868613</v>
          </cell>
          <cell r="Z117">
            <v>-4.3886861313868613</v>
          </cell>
          <cell r="AA117">
            <v>0</v>
          </cell>
          <cell r="AC117">
            <v>0</v>
          </cell>
          <cell r="AD117">
            <v>0</v>
          </cell>
          <cell r="AE117">
            <v>94</v>
          </cell>
          <cell r="AF117">
            <v>93.4</v>
          </cell>
          <cell r="AG117">
            <v>77.400000000000006</v>
          </cell>
          <cell r="AH117">
            <v>67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118.66500000000001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564.29399999999998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3.93</v>
          </cell>
          <cell r="F9">
            <v>437.64299999999997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3.95</v>
          </cell>
          <cell r="F10">
            <v>1376.6479999999999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133.90799999999999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190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1211</v>
          </cell>
          <cell r="F13">
            <v>2631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541</v>
          </cell>
          <cell r="F14">
            <v>3172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1710</v>
          </cell>
          <cell r="F15">
            <v>4585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184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299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83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079  Колбаса Сервелат Кремлевский,  0.35 кг, ПОКОМ</v>
          </cell>
          <cell r="F25">
            <v>107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8</v>
          </cell>
          <cell r="F26">
            <v>1130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243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1029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296</v>
          </cell>
          <cell r="F29">
            <v>557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183</v>
          </cell>
          <cell r="F30">
            <v>825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903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485.142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24.981999999999999</v>
          </cell>
          <cell r="F33">
            <v>5514.1840000000002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0.80100000000000005</v>
          </cell>
          <cell r="F34">
            <v>295.72300000000001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624.34699999999998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418.01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17.503</v>
          </cell>
          <cell r="F37">
            <v>9619.2939999999999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251.86600000000001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69.795000000000002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1.6</v>
          </cell>
          <cell r="F40">
            <v>510.91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15.002000000000001</v>
          </cell>
          <cell r="F41">
            <v>2980.1039999999998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12.502000000000001</v>
          </cell>
          <cell r="F42">
            <v>3473.86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0.8</v>
          </cell>
          <cell r="F43">
            <v>294.09399999999999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365.65899999999999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21.952999999999999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0.80100000000000005</v>
          </cell>
          <cell r="F46">
            <v>568.98500000000001</v>
          </cell>
        </row>
        <row r="47">
          <cell r="A47" t="str">
            <v xml:space="preserve"> 243  Колбаса Сервелат Зернистый, ВЕС.  ПОКОМ</v>
          </cell>
          <cell r="F47">
            <v>104.62</v>
          </cell>
        </row>
        <row r="48">
          <cell r="A48" t="str">
            <v xml:space="preserve"> 247  Сардельки Нежные, ВЕС.  ПОКОМ</v>
          </cell>
          <cell r="D48">
            <v>1.3180000000000001</v>
          </cell>
          <cell r="F48">
            <v>104.17400000000001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1.3009999999999999</v>
          </cell>
          <cell r="F49">
            <v>124.923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3.9009999999999998</v>
          </cell>
          <cell r="F50">
            <v>1179.9960000000001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64.903000000000006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324.91000000000003</v>
          </cell>
        </row>
        <row r="53">
          <cell r="A53" t="str">
            <v xml:space="preserve"> 260  Сосиски Сливочные по-стародворски, ВЕС.  ПОКОМ</v>
          </cell>
          <cell r="F53">
            <v>42.031999999999996</v>
          </cell>
        </row>
        <row r="54">
          <cell r="A54" t="str">
            <v xml:space="preserve"> 263  Шпикачки Стародворские, ВЕС.  ПОКОМ</v>
          </cell>
          <cell r="D54">
            <v>1.3009999999999999</v>
          </cell>
          <cell r="F54">
            <v>200.06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318.23200000000003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0.75</v>
          </cell>
          <cell r="F56">
            <v>341.053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F57">
            <v>374.26499999999999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11</v>
          </cell>
          <cell r="F58">
            <v>1566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540</v>
          </cell>
          <cell r="F59">
            <v>3634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993</v>
          </cell>
          <cell r="F60">
            <v>4769</v>
          </cell>
        </row>
        <row r="61">
          <cell r="A61" t="str">
            <v xml:space="preserve"> 283  Сосиски Сочинки, ВЕС, ТМ Стародворье ПОКОМ</v>
          </cell>
          <cell r="D61">
            <v>2.601</v>
          </cell>
          <cell r="F61">
            <v>431.00200000000001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</v>
          </cell>
          <cell r="F62">
            <v>417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2</v>
          </cell>
          <cell r="F63">
            <v>69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9</v>
          </cell>
          <cell r="F64">
            <v>1308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2.1509999999999998</v>
          </cell>
          <cell r="F65">
            <v>272.08499999999998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11</v>
          </cell>
          <cell r="F66">
            <v>2777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</v>
          </cell>
          <cell r="F67">
            <v>3460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0.70099999999999996</v>
          </cell>
          <cell r="F68">
            <v>175.97300000000001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2.1520000000000001</v>
          </cell>
          <cell r="F69">
            <v>212.95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12</v>
          </cell>
          <cell r="F70">
            <v>1437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9</v>
          </cell>
          <cell r="F71">
            <v>1851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6</v>
          </cell>
          <cell r="F72">
            <v>925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</v>
          </cell>
          <cell r="F73">
            <v>223.26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2.65</v>
          </cell>
          <cell r="F74">
            <v>864.21500000000003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109.224</v>
          </cell>
        </row>
        <row r="76">
          <cell r="A76" t="str">
            <v xml:space="preserve"> 318  Сосиски Датские ТМ Зареченские, ВЕС  ПОКОМ</v>
          </cell>
          <cell r="D76">
            <v>10.406000000000001</v>
          </cell>
          <cell r="F76">
            <v>1810.8989999999999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2677</v>
          </cell>
          <cell r="F77">
            <v>5995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1190</v>
          </cell>
          <cell r="F78">
            <v>4032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1289</v>
          </cell>
        </row>
        <row r="80">
          <cell r="A80" t="str">
            <v xml:space="preserve"> 328  Сардельки Сочинки Стародворье ТМ  0,4 кг ПОКОМ</v>
          </cell>
          <cell r="D80">
            <v>2</v>
          </cell>
          <cell r="F80">
            <v>429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408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5.26</v>
          </cell>
          <cell r="F82">
            <v>890.673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5</v>
          </cell>
          <cell r="F83">
            <v>353</v>
          </cell>
        </row>
        <row r="84">
          <cell r="A84" t="str">
            <v xml:space="preserve"> 335  Колбаса Сливушка ТМ Вязанка. ВЕС.  ПОКОМ </v>
          </cell>
          <cell r="D84">
            <v>3.95</v>
          </cell>
          <cell r="F84">
            <v>145.35599999999999</v>
          </cell>
        </row>
        <row r="85">
          <cell r="A85" t="str">
            <v xml:space="preserve"> 341 Сосиски Сочинки Сливочные ТМ Стародворье ВЕС ПОКОМ</v>
          </cell>
          <cell r="F85">
            <v>0.8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599</v>
          </cell>
          <cell r="F86">
            <v>3068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16</v>
          </cell>
          <cell r="F87">
            <v>1969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478.75799999999998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465.53699999999998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0.8</v>
          </cell>
          <cell r="F90">
            <v>771.68200000000002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3.2080000000000002</v>
          </cell>
          <cell r="F91">
            <v>728.86400000000003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</v>
          </cell>
          <cell r="F92">
            <v>92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3</v>
          </cell>
          <cell r="F93">
            <v>167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181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208.32400000000001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3</v>
          </cell>
          <cell r="F97">
            <v>475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6</v>
          </cell>
          <cell r="F98">
            <v>469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F99">
            <v>3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1691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2</v>
          </cell>
          <cell r="F101">
            <v>344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2</v>
          </cell>
          <cell r="F102">
            <v>496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1</v>
          </cell>
          <cell r="F103">
            <v>270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257</v>
          </cell>
        </row>
        <row r="105">
          <cell r="A105" t="str">
            <v xml:space="preserve"> 408  Ветчина Сливушка с индейкой ТМ Вязанка, 0,4кг  ПОКОМ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1653</v>
          </cell>
          <cell r="F106">
            <v>4997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2053</v>
          </cell>
          <cell r="F107">
            <v>9857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18</v>
          </cell>
          <cell r="F108">
            <v>191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306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4</v>
          </cell>
          <cell r="F110">
            <v>685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104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147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89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2</v>
          </cell>
          <cell r="F114">
            <v>512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301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7</v>
          </cell>
          <cell r="F116">
            <v>256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</v>
          </cell>
          <cell r="F117">
            <v>202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208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588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3.6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F121">
            <v>64.849999999999994</v>
          </cell>
        </row>
        <row r="122">
          <cell r="A122" t="str">
            <v>3215 ВЕТЧ.МЯСНАЯ Папа может п/о 0.4кг 8шт.    ОСТАНКИНО</v>
          </cell>
          <cell r="D122">
            <v>318</v>
          </cell>
          <cell r="F122">
            <v>318</v>
          </cell>
        </row>
        <row r="123">
          <cell r="A123" t="str">
            <v>3297 СЫТНЫЕ Папа может сар б/о мгс 1*3 СНГ  ОСТАНКИНО</v>
          </cell>
          <cell r="D123">
            <v>169</v>
          </cell>
          <cell r="F123">
            <v>169</v>
          </cell>
        </row>
        <row r="124">
          <cell r="A124" t="str">
            <v>3812 СОЧНЫЕ сос п/о мгс 2*2  ОСТАНКИНО</v>
          </cell>
          <cell r="D124">
            <v>1374.1</v>
          </cell>
          <cell r="F124">
            <v>1376.184</v>
          </cell>
        </row>
        <row r="125">
          <cell r="A125" t="str">
            <v>4063 МЯСНАЯ Папа может вар п/о_Л   ОСТАНКИНО</v>
          </cell>
          <cell r="D125">
            <v>1962.05</v>
          </cell>
          <cell r="F125">
            <v>1962.05</v>
          </cell>
        </row>
        <row r="126">
          <cell r="A126" t="str">
            <v>4117 ЭКСТРА Папа может с/к в/у_Л   ОСТАНКИНО</v>
          </cell>
          <cell r="D126">
            <v>39.292000000000002</v>
          </cell>
          <cell r="F126">
            <v>39.292000000000002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123.4</v>
          </cell>
          <cell r="F127">
            <v>123.4</v>
          </cell>
        </row>
        <row r="128">
          <cell r="A128" t="str">
            <v>4813 ФИЛЕЙНАЯ Папа может вар п/о_Л   ОСТАНКИНО</v>
          </cell>
          <cell r="D128">
            <v>440.45</v>
          </cell>
          <cell r="F128">
            <v>440.45</v>
          </cell>
        </row>
        <row r="129">
          <cell r="A129" t="str">
            <v>4993 САЛЯМИ ИТАЛЬЯНСКАЯ с/к в/у 1/250*8_120c ОСТАНКИНО</v>
          </cell>
          <cell r="D129">
            <v>486</v>
          </cell>
          <cell r="F129">
            <v>486</v>
          </cell>
        </row>
        <row r="130">
          <cell r="A130" t="str">
            <v>5246 ДОКТОРСКАЯ ПРЕМИУМ вар б/о мгс_30с ОСТАНКИНО</v>
          </cell>
          <cell r="D130">
            <v>12</v>
          </cell>
          <cell r="F130">
            <v>12</v>
          </cell>
        </row>
        <row r="131">
          <cell r="A131" t="str">
            <v>5247 РУССКАЯ ПРЕМИУМ вар б/о мгс_30с ОСТАНКИНО</v>
          </cell>
          <cell r="D131">
            <v>39.1</v>
          </cell>
          <cell r="F131">
            <v>39.1</v>
          </cell>
        </row>
        <row r="132">
          <cell r="A132" t="str">
            <v>5336 ОСОБАЯ вар п/о  ОСТАНКИНО</v>
          </cell>
          <cell r="D132">
            <v>780</v>
          </cell>
          <cell r="F132">
            <v>782.00900000000001</v>
          </cell>
        </row>
        <row r="133">
          <cell r="A133" t="str">
            <v>5337 ОСОБАЯ СО ШПИКОМ вар п/о  ОСТАНКИНО</v>
          </cell>
          <cell r="D133">
            <v>128.6</v>
          </cell>
          <cell r="F133">
            <v>128.6</v>
          </cell>
        </row>
        <row r="134">
          <cell r="A134" t="str">
            <v>5341 СЕРВЕЛАТ ОХОТНИЧИЙ в/к в/у  ОСТАНКИНО</v>
          </cell>
          <cell r="D134">
            <v>351.3</v>
          </cell>
          <cell r="F134">
            <v>351.3</v>
          </cell>
        </row>
        <row r="135">
          <cell r="A135" t="str">
            <v>5483 ЭКСТРА Папа может с/к в/у 1/250 8шт.   ОСТАНКИНО</v>
          </cell>
          <cell r="D135">
            <v>883</v>
          </cell>
          <cell r="F135">
            <v>883</v>
          </cell>
        </row>
        <row r="136">
          <cell r="A136" t="str">
            <v>5544 Сервелат Финский в/к в/у_45с НОВАЯ ОСТАНКИНО</v>
          </cell>
          <cell r="D136">
            <v>793.7</v>
          </cell>
          <cell r="F136">
            <v>793.7</v>
          </cell>
        </row>
        <row r="137">
          <cell r="A137" t="str">
            <v>5682 САЛЯМИ МЕЛКОЗЕРНЕНАЯ с/к в/у 1/120_60с   ОСТАНКИНО</v>
          </cell>
          <cell r="D137">
            <v>2410</v>
          </cell>
          <cell r="F137">
            <v>2410</v>
          </cell>
        </row>
        <row r="138">
          <cell r="A138" t="str">
            <v>5706 АРОМАТНАЯ Папа может с/к в/у 1/250 8шт.  ОСТАНКИНО</v>
          </cell>
          <cell r="D138">
            <v>903</v>
          </cell>
          <cell r="F138">
            <v>903</v>
          </cell>
        </row>
        <row r="139">
          <cell r="A139" t="str">
            <v>5708 ПОСОЛЬСКАЯ Папа может с/к в/у ОСТАНКИНО</v>
          </cell>
          <cell r="D139">
            <v>81.906000000000006</v>
          </cell>
          <cell r="F139">
            <v>81.906000000000006</v>
          </cell>
        </row>
        <row r="140">
          <cell r="A140" t="str">
            <v>5820 СЛИВОЧНЫЕ Папа может сос п/о мгс 2*2_45с   ОСТАНКИНО</v>
          </cell>
          <cell r="D140">
            <v>158.1</v>
          </cell>
          <cell r="F140">
            <v>158.1</v>
          </cell>
        </row>
        <row r="141">
          <cell r="A141" t="str">
            <v>5851 ЭКСТРА Папа может вар п/о   ОСТАНКИНО</v>
          </cell>
          <cell r="D141">
            <v>357.45</v>
          </cell>
          <cell r="F141">
            <v>358.803</v>
          </cell>
        </row>
        <row r="142">
          <cell r="A142" t="str">
            <v>5931 ОХОТНИЧЬЯ Папа может с/к в/у 1/220 8шт.   ОСТАНКИНО</v>
          </cell>
          <cell r="D142">
            <v>737</v>
          </cell>
          <cell r="F142">
            <v>737</v>
          </cell>
        </row>
        <row r="143">
          <cell r="A143" t="str">
            <v>5976 МОЛОЧНЫЕ ТРАДИЦ. сос п/о в/у 1/350_45с  ОСТАНКИНО</v>
          </cell>
          <cell r="D143">
            <v>838</v>
          </cell>
          <cell r="F143">
            <v>838</v>
          </cell>
        </row>
        <row r="144">
          <cell r="A144" t="str">
            <v>5981 МОЛОЧНЫЕ ТРАДИЦ. сос п/о мгс 1*6_45с   ОСТАНКИНО</v>
          </cell>
          <cell r="D144">
            <v>166</v>
          </cell>
          <cell r="F144">
            <v>166</v>
          </cell>
        </row>
        <row r="145">
          <cell r="A145" t="str">
            <v>5982 МОЛОЧНЫЕ ТРАДИЦ. сос п/о мгс 0,6кг_СНГ  ОСТАНКИНО</v>
          </cell>
          <cell r="D145">
            <v>310</v>
          </cell>
          <cell r="F145">
            <v>310</v>
          </cell>
        </row>
        <row r="146">
          <cell r="A146" t="str">
            <v>6025 ВЕТЧ.ФИРМЕННАЯ С ИНДЕЙКОЙ п/о   ОСТАНКИНО</v>
          </cell>
          <cell r="D146">
            <v>4.2</v>
          </cell>
          <cell r="F146">
            <v>4.2</v>
          </cell>
        </row>
        <row r="147">
          <cell r="A147" t="str">
            <v>6041 МОЛОЧНЫЕ К ЗАВТРАКУ сос п/о мгс 1*3  ОСТАНКИНО</v>
          </cell>
          <cell r="D147">
            <v>241.2</v>
          </cell>
          <cell r="F147">
            <v>241.2</v>
          </cell>
        </row>
        <row r="148">
          <cell r="A148" t="str">
            <v>6042 МОЛОЧНЫЕ К ЗАВТРАКУ сос п/о в/у 0.4кг   ОСТАНКИНО</v>
          </cell>
          <cell r="D148">
            <v>956</v>
          </cell>
          <cell r="F148">
            <v>959</v>
          </cell>
        </row>
        <row r="149">
          <cell r="A149" t="str">
            <v>6113 СОЧНЫЕ сос п/о мгс 1*6_Ашан  ОСТАНКИНО</v>
          </cell>
          <cell r="D149">
            <v>1490.7</v>
          </cell>
          <cell r="F149">
            <v>1490.7</v>
          </cell>
        </row>
        <row r="150">
          <cell r="A150" t="str">
            <v>6123 МОЛОЧНЫЕ КЛАССИЧЕСКИЕ ПМ сос п/о мгс 2*4   ОСТАНКИНО</v>
          </cell>
          <cell r="D150">
            <v>652.9</v>
          </cell>
          <cell r="F150">
            <v>652.9</v>
          </cell>
        </row>
        <row r="151">
          <cell r="A151" t="str">
            <v>6213 СЕРВЕЛАТ ФИНСКИЙ СН в/к в/у 0.35кг 8шт.  ОСТАНКИНО</v>
          </cell>
          <cell r="D151">
            <v>41</v>
          </cell>
          <cell r="F151">
            <v>41</v>
          </cell>
        </row>
        <row r="152">
          <cell r="A152" t="str">
            <v>6215 СЕРВЕЛАТ ОРЕХОВЫЙ СН в/к в/у 0.35кг 8шт  ОСТАНКИНО</v>
          </cell>
          <cell r="D152">
            <v>56</v>
          </cell>
          <cell r="F152">
            <v>56</v>
          </cell>
        </row>
        <row r="153">
          <cell r="A153" t="str">
            <v>6217 ШПИКАЧКИ ДОМАШНИЕ СН п/о мгс 0.4кг 8шт.  ОСТАНКИНО</v>
          </cell>
          <cell r="D153">
            <v>30</v>
          </cell>
          <cell r="F153">
            <v>30</v>
          </cell>
        </row>
        <row r="154">
          <cell r="A154" t="str">
            <v>6221 НЕАПОЛИТАНСКИЙ ДУЭТ с/к с/н мгс 1/90  ОСТАНКИНО</v>
          </cell>
          <cell r="D154">
            <v>199</v>
          </cell>
          <cell r="F154">
            <v>199</v>
          </cell>
        </row>
        <row r="155">
          <cell r="A155" t="str">
            <v>6225 ИМПЕРСКАЯ И БАЛЫКОВАЯ в/к с/н мгс 1/90  ОСТАНКИНО</v>
          </cell>
          <cell r="D155">
            <v>35</v>
          </cell>
          <cell r="F155">
            <v>35</v>
          </cell>
        </row>
        <row r="156">
          <cell r="A156" t="str">
            <v>6228 МЯСНОЕ АССОРТИ к/з с/н мгс 1/90 10шт.  ОСТАНКИНО</v>
          </cell>
          <cell r="D156">
            <v>648</v>
          </cell>
          <cell r="F156">
            <v>649</v>
          </cell>
        </row>
        <row r="157">
          <cell r="A157" t="str">
            <v>6241 ХОТ-ДОГ Папа может сос п/о мгс 0.38кг  ОСТАНКИНО</v>
          </cell>
          <cell r="D157">
            <v>114</v>
          </cell>
          <cell r="F157">
            <v>131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218</v>
          </cell>
          <cell r="F159">
            <v>218</v>
          </cell>
        </row>
        <row r="160">
          <cell r="A160" t="str">
            <v>6281 СВИНИНА ДЕЛИКАТ. к/в мл/к в/у 0.3кг 45с  ОСТАНКИНО</v>
          </cell>
          <cell r="D160">
            <v>590</v>
          </cell>
          <cell r="F160">
            <v>590</v>
          </cell>
        </row>
        <row r="161">
          <cell r="A161" t="str">
            <v>6297 ФИЛЕЙНЫЕ сос ц/о в/у 1/270 12шт_45с  ОСТАНКИНО</v>
          </cell>
          <cell r="D161">
            <v>2004</v>
          </cell>
          <cell r="F161">
            <v>2004</v>
          </cell>
        </row>
        <row r="162">
          <cell r="A162" t="str">
            <v>6302 БАЛЫКОВАЯ СН в/к в/у 0.35кг 8шт.  ОСТАНКИНО</v>
          </cell>
          <cell r="D162">
            <v>108</v>
          </cell>
          <cell r="F162">
            <v>108</v>
          </cell>
        </row>
        <row r="163">
          <cell r="A163" t="str">
            <v>6303 МЯСНЫЕ Папа может сос п/о мгс 1.5*3  ОСТАНКИНО</v>
          </cell>
          <cell r="D163">
            <v>197.5</v>
          </cell>
          <cell r="F163">
            <v>197.5</v>
          </cell>
        </row>
        <row r="164">
          <cell r="A164" t="str">
            <v>6325 ДОКТОРСКАЯ ПРЕМИУМ вар п/о 0.4кг 8шт.  ОСТАНКИНО</v>
          </cell>
          <cell r="D164">
            <v>598</v>
          </cell>
          <cell r="F164">
            <v>598</v>
          </cell>
        </row>
        <row r="165">
          <cell r="A165" t="str">
            <v>6333 МЯСНАЯ Папа может вар п/о 0.4кг 8шт.  ОСТАНКИНО</v>
          </cell>
          <cell r="D165">
            <v>7666</v>
          </cell>
          <cell r="F165">
            <v>7667</v>
          </cell>
        </row>
        <row r="166">
          <cell r="A166" t="str">
            <v>6353 ЭКСТРА Папа может вар п/о 0.4кг 8шт.  ОСТАНКИНО</v>
          </cell>
          <cell r="D166">
            <v>1736</v>
          </cell>
          <cell r="F166">
            <v>1740</v>
          </cell>
        </row>
        <row r="167">
          <cell r="A167" t="str">
            <v>6392 ФИЛЕЙНАЯ Папа может вар п/о 0.4кг. ОСТАНКИНО</v>
          </cell>
          <cell r="D167">
            <v>4816</v>
          </cell>
          <cell r="F167">
            <v>4817</v>
          </cell>
        </row>
        <row r="168">
          <cell r="A168" t="str">
            <v>6427 КЛАССИЧЕСКАЯ ПМ вар п/о 0.35кг 8шт. ОСТАНКИНО</v>
          </cell>
          <cell r="D168">
            <v>1297</v>
          </cell>
          <cell r="F168">
            <v>1298</v>
          </cell>
        </row>
        <row r="169">
          <cell r="A169" t="str">
            <v>6438 БОГАТЫРСКИЕ Папа Может сос п/о в/у 0,3кг  ОСТАНКИНО</v>
          </cell>
          <cell r="D169">
            <v>464</v>
          </cell>
          <cell r="F169">
            <v>464</v>
          </cell>
        </row>
        <row r="170">
          <cell r="A170" t="str">
            <v>6450 БЕКОН с/к с/н в/у 1/100 10шт.  ОСТАНКИНО</v>
          </cell>
          <cell r="D170">
            <v>412</v>
          </cell>
          <cell r="F170">
            <v>412</v>
          </cell>
        </row>
        <row r="171">
          <cell r="A171" t="str">
            <v>6453 ЭКСТРА Папа может с/к с/н в/у 1/100 14шт.   ОСТАНКИНО</v>
          </cell>
          <cell r="D171">
            <v>1192</v>
          </cell>
          <cell r="F171">
            <v>1192</v>
          </cell>
        </row>
        <row r="172">
          <cell r="A172" t="str">
            <v>6454 АРОМАТНАЯ с/к с/н в/у 1/100 14шт.  ОСТАНКИНО</v>
          </cell>
          <cell r="D172">
            <v>760</v>
          </cell>
          <cell r="F172">
            <v>760</v>
          </cell>
        </row>
        <row r="173">
          <cell r="A173" t="str">
            <v>6475 С СЫРОМ Папа может сос ц/о мгс 0.4кг6шт  ОСТАНКИНО</v>
          </cell>
          <cell r="D173">
            <v>251</v>
          </cell>
          <cell r="F173">
            <v>251</v>
          </cell>
        </row>
        <row r="174">
          <cell r="A174" t="str">
            <v>6527 ШПИКАЧКИ СОЧНЫЕ ПМ сар б/о мгс 1*3 45с ОСТАНКИНО</v>
          </cell>
          <cell r="D174">
            <v>433.3</v>
          </cell>
          <cell r="F174">
            <v>433.3</v>
          </cell>
        </row>
        <row r="175">
          <cell r="A175" t="str">
            <v>6562 СЕРВЕЛАТ КАРЕЛЬСКИЙ СН в/к в/у 0,28кг  ОСТАНКИНО</v>
          </cell>
          <cell r="D175">
            <v>259</v>
          </cell>
          <cell r="F175">
            <v>259</v>
          </cell>
        </row>
        <row r="176">
          <cell r="A176" t="str">
            <v>6563 СЛИВОЧНЫЕ СН сос п/о мгс 1*6  ОСТАНКИНО</v>
          </cell>
          <cell r="D176">
            <v>27.1</v>
          </cell>
          <cell r="F176">
            <v>27.1</v>
          </cell>
        </row>
        <row r="177">
          <cell r="A177" t="str">
            <v>6586 МРАМОРНАЯ И БАЛЫКОВАЯ в/к с/н мгс 1/90 ОСТАНКИНО</v>
          </cell>
          <cell r="D177">
            <v>231</v>
          </cell>
          <cell r="F177">
            <v>231</v>
          </cell>
        </row>
        <row r="178">
          <cell r="A178" t="str">
            <v>6593 ДОКТОРСКАЯ СН вар п/о 0.45кг 8шт.  ОСТАНКИНО</v>
          </cell>
          <cell r="D178">
            <v>47</v>
          </cell>
          <cell r="F178">
            <v>47</v>
          </cell>
        </row>
        <row r="179">
          <cell r="A179" t="str">
            <v>6595 МОЛОЧНАЯ СН вар п/о 0.45кг 8шт.  ОСТАНКИНО</v>
          </cell>
          <cell r="D179">
            <v>44</v>
          </cell>
          <cell r="F179">
            <v>44</v>
          </cell>
        </row>
        <row r="180">
          <cell r="A180" t="str">
            <v>6597 РУССКАЯ СН вар п/о 0.45кг 8шт.  ОСТАНКИНО</v>
          </cell>
          <cell r="D180">
            <v>18</v>
          </cell>
          <cell r="F180">
            <v>18</v>
          </cell>
        </row>
        <row r="181">
          <cell r="A181" t="str">
            <v>6601 ГОВЯЖЬИ СН сос п/о мгс 1*6  ОСТАНКИНО</v>
          </cell>
          <cell r="D181">
            <v>162.30000000000001</v>
          </cell>
          <cell r="F181">
            <v>162.30000000000001</v>
          </cell>
        </row>
        <row r="182">
          <cell r="A182" t="str">
            <v>6602 БАВАРСКИЕ ПМ сос ц/о мгс 0,35кг 8шт.  ОСТАНКИНО</v>
          </cell>
          <cell r="D182">
            <v>1028</v>
          </cell>
          <cell r="F182">
            <v>1028</v>
          </cell>
        </row>
        <row r="183">
          <cell r="A183" t="str">
            <v>6645 ВЕТЧ.КЛАССИЧЕСКАЯ СН п/о 0.8кг 4шт.  ОСТАНКИНО</v>
          </cell>
          <cell r="D183">
            <v>12</v>
          </cell>
          <cell r="F183">
            <v>12</v>
          </cell>
        </row>
        <row r="184">
          <cell r="A184" t="str">
            <v>6658 АРОМАТНАЯ С ЧЕСНОЧКОМ СН в/к мтс 0.330кг  ОСТАНКИНО</v>
          </cell>
          <cell r="D184">
            <v>38</v>
          </cell>
          <cell r="F184">
            <v>38</v>
          </cell>
        </row>
        <row r="185">
          <cell r="A185" t="str">
            <v>6661 СОЧНЫЙ ГРИЛЬ ПМ сос п/о мгс 1.5*4_Маяк  ОСТАНКИНО</v>
          </cell>
          <cell r="D185">
            <v>79.2</v>
          </cell>
          <cell r="F185">
            <v>79.2</v>
          </cell>
        </row>
        <row r="186">
          <cell r="A186" t="str">
            <v>6666 БОЯНСКАЯ Папа может п/к в/у 0,28кг 8 шт. ОСТАНКИНО</v>
          </cell>
          <cell r="D186">
            <v>1419</v>
          </cell>
          <cell r="F186">
            <v>1419</v>
          </cell>
        </row>
        <row r="187">
          <cell r="A187" t="str">
            <v>6669 ВЕНСКАЯ САЛЯМИ п/к в/у 0.28кг 8шт  ОСТАНКИНО</v>
          </cell>
          <cell r="D187">
            <v>556</v>
          </cell>
          <cell r="F187">
            <v>556</v>
          </cell>
        </row>
        <row r="188">
          <cell r="A188" t="str">
            <v>6683 СЕРВЕЛАТ ЗЕРНИСТЫЙ ПМ в/к в/у 0,35кг  ОСТАНКИНО</v>
          </cell>
          <cell r="D188">
            <v>2567</v>
          </cell>
          <cell r="F188">
            <v>2574</v>
          </cell>
        </row>
        <row r="189">
          <cell r="A189" t="str">
            <v>6684 СЕРВЕЛАТ КАРЕЛЬСКИЙ ПМ в/к в/у 0.28кг  ОСТАНКИНО</v>
          </cell>
          <cell r="D189">
            <v>2348</v>
          </cell>
          <cell r="F189">
            <v>2349</v>
          </cell>
        </row>
        <row r="190">
          <cell r="A190" t="str">
            <v>6689 СЕРВЕЛАТ ОХОТНИЧИЙ ПМ в/к в/у 0,35кг 8шт  ОСТАНКИНО</v>
          </cell>
          <cell r="D190">
            <v>6233</v>
          </cell>
          <cell r="F190">
            <v>6239</v>
          </cell>
        </row>
        <row r="191">
          <cell r="A191" t="str">
            <v>6692 СЕРВЕЛАТ ПРИМА в/к в/у 0.28кг 8шт.  ОСТАНКИНО</v>
          </cell>
          <cell r="D191">
            <v>525</v>
          </cell>
          <cell r="F191">
            <v>525</v>
          </cell>
        </row>
        <row r="192">
          <cell r="A192" t="str">
            <v>6697 СЕРВЕЛАТ ФИНСКИЙ ПМ в/к в/у 0,35кг 8шт.  ОСТАНКИНО</v>
          </cell>
          <cell r="D192">
            <v>5982</v>
          </cell>
          <cell r="F192">
            <v>5982</v>
          </cell>
        </row>
        <row r="193">
          <cell r="A193" t="str">
            <v>6713 СОЧНЫЙ ГРИЛЬ ПМ сос п/о мгс 0.41кг 8шт.  ОСТАНКИНО</v>
          </cell>
          <cell r="D193">
            <v>1385</v>
          </cell>
          <cell r="F193">
            <v>1385</v>
          </cell>
        </row>
        <row r="194">
          <cell r="A194" t="str">
            <v>6716 ОСОБАЯ Коровино (в сетке) 0.5кг 8шт.  ОСТАНКИНО</v>
          </cell>
          <cell r="D194">
            <v>882</v>
          </cell>
          <cell r="F194">
            <v>883</v>
          </cell>
        </row>
        <row r="195">
          <cell r="A195" t="str">
            <v>6722 СОЧНЫЕ ПМ сос п/о мгс 0,41кг 10шт.  ОСТАНКИНО</v>
          </cell>
          <cell r="D195">
            <v>5939</v>
          </cell>
          <cell r="F195">
            <v>5958</v>
          </cell>
        </row>
        <row r="196">
          <cell r="A196" t="str">
            <v>6726 СЛИВОЧНЫЕ ПМ сос п/о мгс 0.41кг 10шт.  ОСТАНКИНО</v>
          </cell>
          <cell r="D196">
            <v>2769</v>
          </cell>
          <cell r="F196">
            <v>2769</v>
          </cell>
        </row>
        <row r="197">
          <cell r="A197" t="str">
            <v>6734 ОСОБАЯ СО ШПИКОМ Коровино (в сетке) 0,5кг ОСТАНКИНО</v>
          </cell>
          <cell r="D197">
            <v>461</v>
          </cell>
          <cell r="F197">
            <v>461</v>
          </cell>
        </row>
        <row r="198">
          <cell r="A198" t="str">
            <v>6750 МОЛОЧНЫЕ ГОСТ СН сос п/о мгс 0,41 кг 10шт ОСТАНКИНО</v>
          </cell>
          <cell r="D198">
            <v>11</v>
          </cell>
          <cell r="F198">
            <v>11</v>
          </cell>
        </row>
        <row r="199">
          <cell r="A199" t="str">
            <v>6751 СЛИВОЧНЫЕ СН сос п/о мгс 0,41кг 10шт.  ОСТАНКИНО</v>
          </cell>
          <cell r="D199">
            <v>63</v>
          </cell>
          <cell r="F199">
            <v>63</v>
          </cell>
        </row>
        <row r="200">
          <cell r="A200" t="str">
            <v>6756 ВЕТЧ.ЛЮБИТЕЛЬСКАЯ п/о  ОСТАНКИНО</v>
          </cell>
          <cell r="D200">
            <v>134.1</v>
          </cell>
          <cell r="F200">
            <v>134.1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140</v>
          </cell>
          <cell r="F201">
            <v>140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196</v>
          </cell>
          <cell r="F202">
            <v>161</v>
          </cell>
        </row>
        <row r="203">
          <cell r="A203" t="str">
            <v>БОНУС Z-ОСОБАЯ Коровино вар п/о (5324)  ОСТАНКИНО</v>
          </cell>
          <cell r="D203">
            <v>62</v>
          </cell>
          <cell r="F203">
            <v>62</v>
          </cell>
        </row>
        <row r="204">
          <cell r="A204" t="str">
            <v>БОНУС Z-ОСОБАЯ Коровино вар п/о 0.5кг_СНГ (6305)  ОСТАНКИНО</v>
          </cell>
          <cell r="D204">
            <v>31</v>
          </cell>
          <cell r="F204">
            <v>31</v>
          </cell>
        </row>
        <row r="205">
          <cell r="A205" t="str">
            <v>БОНУС СОЧНЫЕ сос п/о мгс 0.41кг_UZ (6087)  ОСТАНКИНО</v>
          </cell>
          <cell r="D205">
            <v>1025</v>
          </cell>
          <cell r="F205">
            <v>1025</v>
          </cell>
        </row>
        <row r="206">
          <cell r="A206" t="str">
            <v>БОНУС СОЧНЫЕ сос п/о мгс 1*6_UZ (6088)  ОСТАНКИНО</v>
          </cell>
          <cell r="D206">
            <v>325</v>
          </cell>
          <cell r="F206">
            <v>325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1208</v>
          </cell>
        </row>
        <row r="208">
          <cell r="A208" t="str">
            <v>БОНУС_283  Сосиски Сочинки, ВЕС, ТМ Стародворье ПОКОМ</v>
          </cell>
          <cell r="F208">
            <v>367.42500000000001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278.94299999999998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443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549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8</v>
          </cell>
          <cell r="F212">
            <v>9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178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386</v>
          </cell>
        </row>
        <row r="215">
          <cell r="A215" t="str">
            <v>Бутербродная вареная 0,47 кг шт.  СПК</v>
          </cell>
          <cell r="D215">
            <v>44</v>
          </cell>
          <cell r="F215">
            <v>44</v>
          </cell>
        </row>
        <row r="216">
          <cell r="A216" t="str">
            <v>Вацлавская вареная 400 гр.шт.  СПК</v>
          </cell>
          <cell r="D216">
            <v>7</v>
          </cell>
          <cell r="F216">
            <v>7</v>
          </cell>
        </row>
        <row r="217">
          <cell r="A217" t="str">
            <v>Вацлавская вареная ВЕС СПК</v>
          </cell>
          <cell r="D217">
            <v>15</v>
          </cell>
          <cell r="F217">
            <v>15</v>
          </cell>
        </row>
        <row r="218">
          <cell r="A218" t="str">
            <v>Вацлавская п/к (черева) 390 гр.шт. термоус.пак  СПК</v>
          </cell>
          <cell r="D218">
            <v>50</v>
          </cell>
          <cell r="F218">
            <v>50</v>
          </cell>
        </row>
        <row r="219">
          <cell r="A219" t="str">
            <v>Ветчина Вацлавская 400 гр.шт.  СПК</v>
          </cell>
          <cell r="D219">
            <v>4</v>
          </cell>
          <cell r="F219">
            <v>4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8</v>
          </cell>
          <cell r="F220">
            <v>311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1133</v>
          </cell>
          <cell r="F221">
            <v>2551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821</v>
          </cell>
          <cell r="F222">
            <v>1948</v>
          </cell>
        </row>
        <row r="223">
          <cell r="A223" t="str">
            <v>Готовые чебуреки с мясом ТМ Горячая штучка 0,09 кг флоу-пак ПОКОМ</v>
          </cell>
          <cell r="F223">
            <v>327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46</v>
          </cell>
          <cell r="F224">
            <v>46</v>
          </cell>
        </row>
        <row r="225">
          <cell r="A225" t="str">
            <v>Дельгаро с/в "Эликатессе" 140 гр.шт.  СПК</v>
          </cell>
          <cell r="D225">
            <v>65</v>
          </cell>
          <cell r="F225">
            <v>65</v>
          </cell>
        </row>
        <row r="226">
          <cell r="A226" t="str">
            <v>Деревенская рубленая вареная 350 гр.шт. термоус. пак.  СПК</v>
          </cell>
          <cell r="D226">
            <v>4</v>
          </cell>
          <cell r="F226">
            <v>4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138</v>
          </cell>
          <cell r="F227">
            <v>138</v>
          </cell>
        </row>
        <row r="228">
          <cell r="A228" t="str">
            <v>Докторская вареная в/с 0,47 кг шт.  СПК</v>
          </cell>
          <cell r="D228">
            <v>38</v>
          </cell>
          <cell r="F228">
            <v>38</v>
          </cell>
        </row>
        <row r="229">
          <cell r="A229" t="str">
            <v>Докторская вареная термоус.пак. "Высокий вкус"  СПК</v>
          </cell>
          <cell r="D229">
            <v>139</v>
          </cell>
          <cell r="F229">
            <v>139</v>
          </cell>
        </row>
        <row r="230">
          <cell r="A230" t="str">
            <v>Жар-боллы с курочкой и сыром, ВЕС ТМ Зареченские  ПОКОМ</v>
          </cell>
          <cell r="F230">
            <v>142.4</v>
          </cell>
        </row>
        <row r="231">
          <cell r="A231" t="str">
            <v>Жар-ладушки с клубникой и вишней ВЕС ТМ Зареченские  ПОКОМ</v>
          </cell>
          <cell r="F231">
            <v>136.90199999999999</v>
          </cell>
        </row>
        <row r="232">
          <cell r="A232" t="str">
            <v>Жар-ладушки с клубникой и вишней. Жареные с начинкой.ВЕС  ПОКОМ</v>
          </cell>
          <cell r="D232">
            <v>3.7</v>
          </cell>
          <cell r="F232">
            <v>3.7</v>
          </cell>
        </row>
        <row r="233">
          <cell r="A233" t="str">
            <v>Жар-ладушки с мясом ТМ Зареченские ВЕС ПОКОМ</v>
          </cell>
          <cell r="F233">
            <v>250.904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47.31</v>
          </cell>
        </row>
        <row r="235">
          <cell r="A235" t="str">
            <v>Жар-ладушки с яблоком и грушей ТМ Зареченские ВЕС ПОКОМ</v>
          </cell>
          <cell r="F235">
            <v>138.51300000000001</v>
          </cell>
        </row>
        <row r="236">
          <cell r="A236" t="str">
            <v>ЖАР-мени ВЕС ТМ Зареченские  ПОКОМ</v>
          </cell>
          <cell r="F236">
            <v>123.502</v>
          </cell>
        </row>
        <row r="237">
          <cell r="A237" t="str">
            <v>Карбонад Юбилейный 0,13кг нар.д/ф шт. СПК</v>
          </cell>
          <cell r="D237">
            <v>13</v>
          </cell>
          <cell r="F237">
            <v>13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6</v>
          </cell>
          <cell r="F238">
            <v>6</v>
          </cell>
        </row>
        <row r="239">
          <cell r="A239" t="str">
            <v>Классика с/к 235 гр.шт. "Высокий вкус"  СПК</v>
          </cell>
          <cell r="D239">
            <v>80</v>
          </cell>
          <cell r="F239">
            <v>130</v>
          </cell>
        </row>
        <row r="240">
          <cell r="A240" t="str">
            <v>Классическая с/к "Сибирский стандарт" 560 гр.шт.  СПК</v>
          </cell>
          <cell r="D240">
            <v>3600</v>
          </cell>
          <cell r="F240">
            <v>4700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442</v>
          </cell>
          <cell r="F241">
            <v>442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317</v>
          </cell>
          <cell r="F242">
            <v>317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97</v>
          </cell>
          <cell r="F243">
            <v>97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20</v>
          </cell>
          <cell r="F244">
            <v>23</v>
          </cell>
        </row>
        <row r="245">
          <cell r="A245" t="str">
            <v>Коньячная с/к 0,10 кг.шт. нарезка (лоток с ср.зад.атм.) "Высокий вкус"  СПК</v>
          </cell>
          <cell r="D245">
            <v>85</v>
          </cell>
          <cell r="F245">
            <v>85</v>
          </cell>
        </row>
        <row r="246">
          <cell r="A246" t="str">
            <v>Краковская п/к (черева) 390 гр.шт. термоус.пак. СПК</v>
          </cell>
          <cell r="D246">
            <v>10</v>
          </cell>
          <cell r="F246">
            <v>10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8</v>
          </cell>
          <cell r="F247">
            <v>429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962</v>
          </cell>
          <cell r="F248">
            <v>1979</v>
          </cell>
        </row>
        <row r="249">
          <cell r="A249" t="str">
            <v>Ла Фаворте с/в "Эликатессе" 140 гр.шт.  СПК</v>
          </cell>
          <cell r="D249">
            <v>119</v>
          </cell>
          <cell r="F249">
            <v>119</v>
          </cell>
        </row>
        <row r="250">
          <cell r="A250" t="str">
            <v>Ливерная Печеночная "Просто выгодно" 0,3 кг.шт.  СПК</v>
          </cell>
          <cell r="D250">
            <v>84</v>
          </cell>
          <cell r="F250">
            <v>84</v>
          </cell>
        </row>
        <row r="251">
          <cell r="A251" t="str">
            <v>Любительская вареная термоус.пак. "Высокий вкус"  СПК</v>
          </cell>
          <cell r="D251">
            <v>122</v>
          </cell>
          <cell r="F251">
            <v>122</v>
          </cell>
        </row>
        <row r="252">
          <cell r="A252" t="str">
            <v>Мини-сосиски в тесте "Фрайпики" 1,8кг ВЕС, ТМ Зареченские  ПОКОМ</v>
          </cell>
          <cell r="F252">
            <v>36.203000000000003</v>
          </cell>
        </row>
        <row r="253">
          <cell r="A253" t="str">
            <v>Мини-сосиски в тесте "Фрайпики" 3,7кг ВЕС, ТМ Зареченские  ПОКОМ</v>
          </cell>
          <cell r="F253">
            <v>186.3</v>
          </cell>
        </row>
        <row r="254">
          <cell r="A254" t="str">
            <v>Мусульманская вареная "Просто выгодно"  СПК</v>
          </cell>
          <cell r="D254">
            <v>17</v>
          </cell>
          <cell r="F254">
            <v>17</v>
          </cell>
        </row>
        <row r="255">
          <cell r="A255" t="str">
            <v>Мусульманская п/к "Просто выгодно" термофор.пак.  СПК</v>
          </cell>
          <cell r="D255">
            <v>1.5</v>
          </cell>
          <cell r="F255">
            <v>1.5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13</v>
          </cell>
          <cell r="F256">
            <v>2303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15</v>
          </cell>
          <cell r="F257">
            <v>1962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15</v>
          </cell>
          <cell r="F258">
            <v>1918</v>
          </cell>
        </row>
        <row r="259">
          <cell r="A259" t="str">
            <v>Наггетсы с куриным филе и сыром ТМ Вязанка 0,25 кг ПОКОМ</v>
          </cell>
          <cell r="D259">
            <v>9</v>
          </cell>
          <cell r="F259">
            <v>506</v>
          </cell>
        </row>
        <row r="260">
          <cell r="A260" t="str">
            <v>Наггетсы Хрустящие ТМ Зареченские. ВЕС ПОКОМ</v>
          </cell>
          <cell r="F260">
            <v>321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D261">
            <v>62.5</v>
          </cell>
          <cell r="F261">
            <v>62.5</v>
          </cell>
        </row>
        <row r="262">
          <cell r="A262" t="str">
            <v>Оригинальная с перцем с/к  СПК</v>
          </cell>
          <cell r="D262">
            <v>337.7</v>
          </cell>
          <cell r="F262">
            <v>1537.7</v>
          </cell>
        </row>
        <row r="263">
          <cell r="A263" t="str">
            <v>Оригинальная с перцем с/к "Сибирский стандарт" 560 гр.шт.  СПК</v>
          </cell>
          <cell r="D263">
            <v>3420</v>
          </cell>
          <cell r="F263">
            <v>5120</v>
          </cell>
        </row>
        <row r="264">
          <cell r="A264" t="str">
            <v>Особая вареная  СПК</v>
          </cell>
          <cell r="D264">
            <v>15</v>
          </cell>
          <cell r="F264">
            <v>15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80</v>
          </cell>
          <cell r="F265">
            <v>80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355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81</v>
          </cell>
        </row>
        <row r="268">
          <cell r="A268" t="str">
            <v>Пельмени Бигбули #МЕГАВКУСИЩЕ с сочной грудинкой 0,9 кг  ПОКОМ</v>
          </cell>
          <cell r="F268">
            <v>896</v>
          </cell>
        </row>
        <row r="269">
          <cell r="A269" t="str">
            <v>Пельмени Бигбули с мясом, Горячая штучка 0,43кг  ПОКОМ</v>
          </cell>
          <cell r="D269">
            <v>1</v>
          </cell>
          <cell r="F269">
            <v>178</v>
          </cell>
        </row>
        <row r="270">
          <cell r="A270" t="str">
            <v>Пельмени Бигбули с мясом, Горячая штучка 0,9кг  ПОКОМ</v>
          </cell>
          <cell r="D270">
            <v>937</v>
          </cell>
          <cell r="F270">
            <v>1253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F271">
            <v>775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157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F273">
            <v>302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902</v>
          </cell>
          <cell r="F274">
            <v>2637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4</v>
          </cell>
          <cell r="F275">
            <v>1509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D276">
            <v>5</v>
          </cell>
          <cell r="F276">
            <v>1305.002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1382</v>
          </cell>
          <cell r="F277">
            <v>3254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3</v>
          </cell>
          <cell r="F278">
            <v>1146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</v>
          </cell>
          <cell r="F279">
            <v>167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1370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F281">
            <v>215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510.00099999999998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</v>
          </cell>
          <cell r="F283">
            <v>778</v>
          </cell>
        </row>
        <row r="284">
          <cell r="A284" t="str">
            <v>Пельмени Сочные сфера 0,9 кг ТМ Стародворье ПОКОМ</v>
          </cell>
          <cell r="F284">
            <v>275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17</v>
          </cell>
          <cell r="F285">
            <v>17</v>
          </cell>
        </row>
        <row r="286">
          <cell r="A286" t="str">
            <v>Плавленый Сыр 45% "С грибами" СТМ "ПапаМожет 180гр  ОСТАНКИНО</v>
          </cell>
          <cell r="D286">
            <v>14</v>
          </cell>
          <cell r="F286">
            <v>14</v>
          </cell>
        </row>
        <row r="287">
          <cell r="A287" t="str">
            <v>По-Австрийски с/к 260 гр.шт. "Высокий вкус"  СПК</v>
          </cell>
          <cell r="D287">
            <v>113</v>
          </cell>
          <cell r="F287">
            <v>113</v>
          </cell>
        </row>
        <row r="288">
          <cell r="A288" t="str">
            <v>Покровская вареная 0,47 кг шт.  СПК</v>
          </cell>
          <cell r="D288">
            <v>24</v>
          </cell>
          <cell r="F288">
            <v>24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47</v>
          </cell>
          <cell r="F289">
            <v>47</v>
          </cell>
        </row>
        <row r="290">
          <cell r="A290" t="str">
            <v>Салями Трюфель с/в "Эликатессе" 0,16 кг.шт.  СПК</v>
          </cell>
          <cell r="D290">
            <v>98</v>
          </cell>
          <cell r="F290">
            <v>98</v>
          </cell>
        </row>
        <row r="291">
          <cell r="A291" t="str">
            <v>Салями Финская с/к 235 гр.шт. "Высокий вкус"  СПК</v>
          </cell>
          <cell r="D291">
            <v>97</v>
          </cell>
          <cell r="F291">
            <v>97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171</v>
          </cell>
          <cell r="F292">
            <v>421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105.5</v>
          </cell>
          <cell r="F293">
            <v>205.5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15</v>
          </cell>
          <cell r="F294">
            <v>15</v>
          </cell>
        </row>
        <row r="295">
          <cell r="A295" t="str">
            <v>Семейная с чесночком вареная (СПК+СКМ)  СПК</v>
          </cell>
          <cell r="D295">
            <v>775</v>
          </cell>
          <cell r="F295">
            <v>775</v>
          </cell>
        </row>
        <row r="296">
          <cell r="A296" t="str">
            <v>Семейная с чесночком Экстра вареная  СПК</v>
          </cell>
          <cell r="D296">
            <v>40.5</v>
          </cell>
          <cell r="F296">
            <v>40.5</v>
          </cell>
        </row>
        <row r="297">
          <cell r="A297" t="str">
            <v>Семейная с чесночком Экстра вареная 0,5 кг.шт.  СПК</v>
          </cell>
          <cell r="D297">
            <v>21</v>
          </cell>
          <cell r="F297">
            <v>21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30</v>
          </cell>
          <cell r="F298">
            <v>30</v>
          </cell>
        </row>
        <row r="299">
          <cell r="A299" t="str">
            <v>Сервелат Финский в/к 0,38 кг.шт. термофор.пак.  СПК</v>
          </cell>
          <cell r="D299">
            <v>31</v>
          </cell>
          <cell r="F299">
            <v>31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44</v>
          </cell>
          <cell r="F300">
            <v>44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220</v>
          </cell>
          <cell r="F301">
            <v>220</v>
          </cell>
        </row>
        <row r="302">
          <cell r="A302" t="str">
            <v>Сибирская особая с/к 0,235 кг шт.  СПК</v>
          </cell>
          <cell r="D302">
            <v>154</v>
          </cell>
          <cell r="F302">
            <v>574</v>
          </cell>
        </row>
        <row r="303">
          <cell r="A303" t="str">
            <v>Славянская п/к 0,38 кг шт.термофор.пак.  СПК</v>
          </cell>
          <cell r="D303">
            <v>20</v>
          </cell>
          <cell r="F303">
            <v>20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146</v>
          </cell>
        </row>
        <row r="305">
          <cell r="A305" t="str">
            <v>Смак-мени с мясом ТМ Зареченские ПОКОМ</v>
          </cell>
          <cell r="F305">
            <v>141</v>
          </cell>
        </row>
        <row r="306">
          <cell r="A306" t="str">
            <v>Смаколадьи с яблоком и грушей ТМ Зареченские,0,9 кг ПОКОМ</v>
          </cell>
          <cell r="F306">
            <v>70</v>
          </cell>
        </row>
        <row r="307">
          <cell r="A307" t="str">
            <v>Сосиски "Баварские" 0,36 кг.шт. вак.упак.  СПК</v>
          </cell>
          <cell r="D307">
            <v>28</v>
          </cell>
          <cell r="F307">
            <v>28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420</v>
          </cell>
          <cell r="F308">
            <v>420</v>
          </cell>
        </row>
        <row r="309">
          <cell r="A309" t="str">
            <v>Сосиски "Молочные" 0,36 кг.шт. вак.упак.  СПК</v>
          </cell>
          <cell r="D309">
            <v>44</v>
          </cell>
          <cell r="F309">
            <v>44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36</v>
          </cell>
          <cell r="F311">
            <v>36</v>
          </cell>
        </row>
        <row r="312">
          <cell r="A312" t="str">
            <v>Сосиски Хот-дог ВЕС (лоток с ср.защ.атм.)   СПК</v>
          </cell>
          <cell r="D312">
            <v>71</v>
          </cell>
          <cell r="F312">
            <v>71</v>
          </cell>
        </row>
        <row r="313">
          <cell r="A313" t="str">
            <v>Сочный мегачебурек ТМ Зареченские ВЕС ПОКОМ</v>
          </cell>
          <cell r="F313">
            <v>43.96</v>
          </cell>
        </row>
        <row r="314">
          <cell r="A314" t="str">
            <v>Сыр "Пармезан" 40% колотый 100 гр  ОСТАНКИНО</v>
          </cell>
          <cell r="D314">
            <v>12</v>
          </cell>
          <cell r="F314">
            <v>12</v>
          </cell>
        </row>
        <row r="315">
          <cell r="A315" t="str">
            <v>Сыр "Пармезан" 40% кусок 180 гр  ОСТАНКИНО</v>
          </cell>
          <cell r="D315">
            <v>92</v>
          </cell>
          <cell r="F315">
            <v>92</v>
          </cell>
        </row>
        <row r="316">
          <cell r="A316" t="str">
            <v>Сыр Боккончини копченый 40% 100 гр.  ОСТАНКИНО</v>
          </cell>
          <cell r="D316">
            <v>41</v>
          </cell>
          <cell r="F316">
            <v>41</v>
          </cell>
        </row>
        <row r="317">
          <cell r="A317" t="str">
            <v>Сыр колбасный копченый Папа Может 400 гр  ОСТАНКИНО</v>
          </cell>
          <cell r="D317">
            <v>28</v>
          </cell>
          <cell r="F317">
            <v>28</v>
          </cell>
        </row>
        <row r="318">
          <cell r="A318" t="str">
            <v>Сыр Папа Может "Пошехонский" 45% вес (= 3 кг)  ОСТАНКИНО</v>
          </cell>
          <cell r="D318">
            <v>15.5</v>
          </cell>
          <cell r="F318">
            <v>15.5</v>
          </cell>
        </row>
        <row r="319">
          <cell r="A319" t="str">
            <v>Сыр Папа Может "Сметанковый" 50% вес (=3кг)  ОСТАНКИНО</v>
          </cell>
          <cell r="D319">
            <v>18</v>
          </cell>
          <cell r="F319">
            <v>18</v>
          </cell>
        </row>
        <row r="320">
          <cell r="A320" t="str">
            <v>Сыр Папа Может Гауда  45% 200гр     Останкино</v>
          </cell>
          <cell r="D320">
            <v>325</v>
          </cell>
          <cell r="F320">
            <v>325</v>
          </cell>
        </row>
        <row r="321">
          <cell r="A321" t="str">
            <v>Сыр Папа Может Гауда  45% вес     Останкино</v>
          </cell>
          <cell r="D321">
            <v>16</v>
          </cell>
          <cell r="F321">
            <v>16</v>
          </cell>
        </row>
        <row r="322">
          <cell r="A322" t="str">
            <v>Сыр Папа Может Гауда 48%, нарез, 125г (9 шт)  Останкино</v>
          </cell>
          <cell r="D322">
            <v>5</v>
          </cell>
          <cell r="F322">
            <v>5</v>
          </cell>
        </row>
        <row r="323">
          <cell r="A323" t="str">
            <v>Сыр Папа Может Голландский  45% 200гр     Останкино</v>
          </cell>
          <cell r="D323">
            <v>721</v>
          </cell>
          <cell r="F323">
            <v>721</v>
          </cell>
        </row>
        <row r="324">
          <cell r="A324" t="str">
            <v>Сыр Папа Может Голландский  45% вес      Останкино</v>
          </cell>
          <cell r="D324">
            <v>43.5</v>
          </cell>
          <cell r="F324">
            <v>43.5</v>
          </cell>
        </row>
        <row r="325">
          <cell r="A325" t="str">
            <v>Сыр Папа Может Голландский 45%, нарез, 125г (9 шт)  Останкино</v>
          </cell>
          <cell r="D325">
            <v>110</v>
          </cell>
          <cell r="F325">
            <v>110</v>
          </cell>
        </row>
        <row r="326">
          <cell r="A326" t="str">
            <v>Сыр Папа Может Министерский 45% 200г  Останкино</v>
          </cell>
          <cell r="D326">
            <v>81</v>
          </cell>
          <cell r="F326">
            <v>81</v>
          </cell>
        </row>
        <row r="327">
          <cell r="A327" t="str">
            <v>Сыр Папа Может Российский  50% 200гр    Останкино</v>
          </cell>
          <cell r="D327">
            <v>869</v>
          </cell>
          <cell r="F327">
            <v>869</v>
          </cell>
        </row>
        <row r="328">
          <cell r="A328" t="str">
            <v>Сыр Папа Может Российский  50% вес    Останкино</v>
          </cell>
          <cell r="D328">
            <v>35</v>
          </cell>
          <cell r="F328">
            <v>35</v>
          </cell>
        </row>
        <row r="329">
          <cell r="A329" t="str">
            <v>Сыр Папа Может Российский 50%, нарезка 125г  Останкино</v>
          </cell>
          <cell r="D329">
            <v>77</v>
          </cell>
          <cell r="F329">
            <v>77</v>
          </cell>
        </row>
        <row r="330">
          <cell r="A330" t="str">
            <v>Сыр Папа Может Сливочный со вкусом.топл.молока 50% вес (=3,5кг)  Останкино</v>
          </cell>
          <cell r="D330">
            <v>94</v>
          </cell>
          <cell r="F330">
            <v>95.998000000000005</v>
          </cell>
        </row>
        <row r="331">
          <cell r="A331" t="str">
            <v>Сыр Папа Может Тильзитер   45% 200гр     Останкино</v>
          </cell>
          <cell r="D331">
            <v>268</v>
          </cell>
          <cell r="F331">
            <v>268</v>
          </cell>
        </row>
        <row r="332">
          <cell r="A332" t="str">
            <v>Сыр Папа Может Тильзитер   45% вес      Останкино</v>
          </cell>
          <cell r="D332">
            <v>45.2</v>
          </cell>
          <cell r="F332">
            <v>45.2</v>
          </cell>
        </row>
        <row r="333">
          <cell r="A333" t="str">
            <v>Сыр Плавл. Сливочный 55% 190гр  Останкино</v>
          </cell>
          <cell r="D333">
            <v>46</v>
          </cell>
          <cell r="F333">
            <v>46</v>
          </cell>
        </row>
        <row r="334">
          <cell r="A334" t="str">
            <v>Сыр полутвердый "Российский", ВЕС брус, с массовой долей жира 50%  ОСТАНКИНО</v>
          </cell>
          <cell r="D334">
            <v>3</v>
          </cell>
          <cell r="F334">
            <v>3</v>
          </cell>
        </row>
        <row r="335">
          <cell r="A335" t="str">
            <v>Сыр полутвердый "Сливочный", с массовой долей жира 50%.БРУС ОСТАНКИНО</v>
          </cell>
          <cell r="D335">
            <v>21</v>
          </cell>
          <cell r="F335">
            <v>21</v>
          </cell>
        </row>
        <row r="336">
          <cell r="A336" t="str">
            <v>Сыр рассольный жирный Чечил 45% 100 гр  ОСТАНКИНО</v>
          </cell>
          <cell r="D336">
            <v>79</v>
          </cell>
          <cell r="F336">
            <v>79</v>
          </cell>
        </row>
        <row r="337">
          <cell r="A337" t="str">
            <v>Сыр рассольный жирный Чечил копченый 45% 100 гр  ОСТАНКИНО</v>
          </cell>
          <cell r="D337">
            <v>59</v>
          </cell>
          <cell r="F337">
            <v>59</v>
          </cell>
        </row>
        <row r="338">
          <cell r="A338" t="str">
            <v>Сыр Скаморца свежий 40% 100 гр.  ОСТАНКИНО</v>
          </cell>
          <cell r="D338">
            <v>42</v>
          </cell>
          <cell r="F338">
            <v>42</v>
          </cell>
        </row>
        <row r="339">
          <cell r="A339" t="str">
            <v>Сыр творожный с зеленью 60% Папа может 140 гр.  ОСТАНКИНО</v>
          </cell>
          <cell r="D339">
            <v>22</v>
          </cell>
          <cell r="F339">
            <v>22</v>
          </cell>
        </row>
        <row r="340">
          <cell r="A340" t="str">
            <v>Сыч/Прод Коровино Российский 50% 200г СЗМЖ  ОСТАНКИНО</v>
          </cell>
          <cell r="D340">
            <v>14</v>
          </cell>
          <cell r="F340">
            <v>14</v>
          </cell>
        </row>
        <row r="341">
          <cell r="A341" t="str">
            <v>Сыч/Прод Коровино Российский Ориг 50% ВЕС (7,5 кг круг) ОСТАНКИНО</v>
          </cell>
          <cell r="D341">
            <v>13</v>
          </cell>
          <cell r="F341">
            <v>13</v>
          </cell>
        </row>
        <row r="342">
          <cell r="A342" t="str">
            <v>Сыч/Прод Коровино Российский Оригин 50% ВЕС (5 кг)  ОСТАНКИНО</v>
          </cell>
          <cell r="D342">
            <v>216.3</v>
          </cell>
          <cell r="F342">
            <v>216.3</v>
          </cell>
        </row>
        <row r="343">
          <cell r="A343" t="str">
            <v>Сыч/Прод Коровино Тильзитер 50% 200г СЗМЖ  ОСТАНКИНО</v>
          </cell>
          <cell r="D343">
            <v>166</v>
          </cell>
          <cell r="F343">
            <v>166</v>
          </cell>
        </row>
        <row r="344">
          <cell r="A344" t="str">
            <v>Сыч/Прод Коровино Тильзитер Оригин 50% ВЕС (5 кг брус) СЗМЖ  ОСТАНКИНО</v>
          </cell>
          <cell r="D344">
            <v>77.5</v>
          </cell>
          <cell r="F344">
            <v>77.5</v>
          </cell>
        </row>
        <row r="345">
          <cell r="A345" t="str">
            <v>Творожный Сыр 60% С маринованными огурчиками и укропом 140 гр  ОСТАНКИНО</v>
          </cell>
          <cell r="D345">
            <v>5</v>
          </cell>
          <cell r="F345">
            <v>5</v>
          </cell>
        </row>
        <row r="346">
          <cell r="A346" t="str">
            <v>Творожный Сыр 60% Сливочный  СТМ "ПапаМожет" - 140гр  ОСТАНКИНО</v>
          </cell>
          <cell r="D346">
            <v>157</v>
          </cell>
          <cell r="F346">
            <v>157</v>
          </cell>
        </row>
        <row r="347">
          <cell r="A347" t="str">
            <v>Торо Неро с/в "Эликатессе" 140 гр.шт.  СПК</v>
          </cell>
          <cell r="D347">
            <v>57</v>
          </cell>
          <cell r="F347">
            <v>57</v>
          </cell>
        </row>
        <row r="348">
          <cell r="A348" t="str">
            <v>Уши свиные копченые к пиву 0,15кг нар. д/ф шт.  СПК</v>
          </cell>
          <cell r="D348">
            <v>28</v>
          </cell>
          <cell r="F348">
            <v>28</v>
          </cell>
        </row>
        <row r="349">
          <cell r="A349" t="str">
            <v>Фестивальная пора с/к 100 гр.шт.нар. (лоток с ср.защ.атм.)  СПК</v>
          </cell>
          <cell r="D349">
            <v>124</v>
          </cell>
          <cell r="F349">
            <v>124</v>
          </cell>
        </row>
        <row r="350">
          <cell r="A350" t="str">
            <v>Фестивальная пора с/к 235 гр.шт.  СПК</v>
          </cell>
          <cell r="D350">
            <v>575</v>
          </cell>
          <cell r="F350">
            <v>1125</v>
          </cell>
        </row>
        <row r="351">
          <cell r="A351" t="str">
            <v>Фестивальная с/к ВЕС   СПК</v>
          </cell>
          <cell r="D351">
            <v>51.5</v>
          </cell>
          <cell r="F351">
            <v>51.5</v>
          </cell>
        </row>
        <row r="352">
          <cell r="A352" t="str">
            <v>Фрай-пицца с ветчиной и грибами 3,0 кг ТМ Зареченские ТС Зареченские продукты. ВЕС ПОКОМ</v>
          </cell>
          <cell r="F352">
            <v>12</v>
          </cell>
        </row>
        <row r="353">
          <cell r="A353" t="str">
            <v>Фуэт с/в "Эликатессе" 160 гр.шт.  СПК</v>
          </cell>
          <cell r="D353">
            <v>87</v>
          </cell>
          <cell r="F353">
            <v>87</v>
          </cell>
        </row>
        <row r="354">
          <cell r="A354" t="str">
            <v>Хинкали Классические ТМ Зареченские ВЕС ПОКОМ</v>
          </cell>
          <cell r="F354">
            <v>70</v>
          </cell>
        </row>
        <row r="355">
          <cell r="A355" t="str">
            <v>Хотстеры ТМ Горячая штучка ТС Хотстеры 0,25 кг зам  ПОКОМ</v>
          </cell>
          <cell r="D355">
            <v>1293</v>
          </cell>
          <cell r="F355">
            <v>2820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3</v>
          </cell>
          <cell r="F356">
            <v>314</v>
          </cell>
        </row>
        <row r="357">
          <cell r="A357" t="str">
            <v>Хрустящие крылышки ТМ Горячая штучка 0,3 кг зам  ПОКОМ</v>
          </cell>
          <cell r="D357">
            <v>3</v>
          </cell>
          <cell r="F357">
            <v>440</v>
          </cell>
        </row>
        <row r="358">
          <cell r="A358" t="str">
            <v>Хрустящие крылышки ТМ Зареченские ТС Зареченские продукты. ВЕС ПОКОМ</v>
          </cell>
          <cell r="F358">
            <v>7.2</v>
          </cell>
        </row>
        <row r="359">
          <cell r="A359" t="str">
            <v>Чебупай сочное яблоко ТМ Горячая штучка 0,2 кг зам.  ПОКОМ</v>
          </cell>
          <cell r="D359">
            <v>1</v>
          </cell>
          <cell r="F359">
            <v>427</v>
          </cell>
        </row>
        <row r="360">
          <cell r="A360" t="str">
            <v>Чебупай спелая вишня ТМ Горячая штучка 0,2 кг зам.  ПОКОМ</v>
          </cell>
          <cell r="D360">
            <v>1</v>
          </cell>
          <cell r="F360">
            <v>333</v>
          </cell>
        </row>
        <row r="361">
          <cell r="A361" t="str">
            <v>Чебупели Курочка гриль ТМ Горячая штучка, 0,3 кг зам  ПОКОМ</v>
          </cell>
          <cell r="F361">
            <v>163</v>
          </cell>
        </row>
        <row r="362">
          <cell r="A362" t="str">
            <v>Чебупицца курочка по-итальянски Горячая штучка 0,25 кг зам  ПОКОМ</v>
          </cell>
          <cell r="D362">
            <v>833</v>
          </cell>
          <cell r="F362">
            <v>2878</v>
          </cell>
        </row>
        <row r="363">
          <cell r="A363" t="str">
            <v>Чебупицца Пепперони ТМ Горячая штучка ТС Чебупицца 0.25кг зам  ПОКОМ</v>
          </cell>
          <cell r="D363">
            <v>1624</v>
          </cell>
          <cell r="F363">
            <v>3361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480.00200000000001</v>
          </cell>
        </row>
        <row r="365">
          <cell r="A365" t="str">
            <v>Чоризо с/к "Эликатессе" 0,20 кг.шт.  СПК</v>
          </cell>
          <cell r="D365">
            <v>1</v>
          </cell>
          <cell r="F365">
            <v>1</v>
          </cell>
        </row>
        <row r="366">
          <cell r="A366" t="str">
            <v>Шпикачки Русские (черева) (в ср.защ.атм.) "Высокий вкус"  СПК</v>
          </cell>
          <cell r="D366">
            <v>130</v>
          </cell>
          <cell r="F366">
            <v>130</v>
          </cell>
        </row>
        <row r="367">
          <cell r="A367" t="str">
            <v>Эликапреза с/в "Эликатессе" 0,10 кг.шт. нарезка (лоток с ср.защ.атм.)  СПК</v>
          </cell>
          <cell r="D367">
            <v>143</v>
          </cell>
          <cell r="F367">
            <v>143</v>
          </cell>
        </row>
        <row r="368">
          <cell r="A368" t="str">
            <v>Юбилейная с/к 0,10 кг.шт. нарезка (лоток с ср.защ.атм.)  СПК</v>
          </cell>
          <cell r="D368">
            <v>45</v>
          </cell>
          <cell r="F368">
            <v>45</v>
          </cell>
        </row>
        <row r="369">
          <cell r="A369" t="str">
            <v>Юбилейная с/к 0,235 кг.шт.  СПК</v>
          </cell>
          <cell r="D369">
            <v>684</v>
          </cell>
          <cell r="F369">
            <v>1284</v>
          </cell>
        </row>
        <row r="370">
          <cell r="A370" t="str">
            <v>Итого</v>
          </cell>
          <cell r="D370">
            <v>118091.32</v>
          </cell>
          <cell r="F370">
            <v>266732.163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56.274000000000001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63.932000000000002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257.80099999999999</v>
          </cell>
        </row>
        <row r="10">
          <cell r="A10" t="str">
            <v xml:space="preserve"> 064  Колбаса Молочная Дугушка, вектор 0,4 кг, ТМ Стародворье  ПОКОМ</v>
          </cell>
          <cell r="D10">
            <v>84</v>
          </cell>
        </row>
        <row r="11">
          <cell r="A11" t="str">
            <v xml:space="preserve"> 079  Колбаса Сервелат Кремлевский,  0.35 кг, ПОКОМ</v>
          </cell>
          <cell r="D11">
            <v>30</v>
          </cell>
        </row>
        <row r="12">
          <cell r="A12" t="str">
            <v xml:space="preserve"> 218  Колбаса Докторская оригинальная ТМ Особый рецепт БОЛЬШОЙ БАТОН, п/а ВЕС, ТМ Стародворье ПОКОМ</v>
          </cell>
          <cell r="D12">
            <v>156.77500000000001</v>
          </cell>
        </row>
        <row r="13">
          <cell r="A13" t="str">
            <v xml:space="preserve"> 220  Колбаса Докторская по-стародворски, амифлекс, ВЕС,   ПОКОМ</v>
          </cell>
          <cell r="D13">
            <v>159.41</v>
          </cell>
        </row>
        <row r="14">
          <cell r="A14" t="str">
            <v xml:space="preserve"> 239  Колбаса Салями запеч Дугушка, оболочка вектор, ВЕС, ТМ Стародворье  ПОКОМ</v>
          </cell>
          <cell r="D14">
            <v>63.368000000000002</v>
          </cell>
        </row>
        <row r="15">
          <cell r="A15" t="str">
            <v xml:space="preserve"> 243  Колбаса Сервелат Зернистый, ВЕС.  ПОКОМ</v>
          </cell>
          <cell r="D15">
            <v>67.015000000000001</v>
          </cell>
        </row>
        <row r="16">
          <cell r="A16" t="str">
            <v xml:space="preserve"> 250  Сардельки стародворские с говядиной в обол. NDX, ВЕС. ПОКОМ</v>
          </cell>
          <cell r="D16">
            <v>47.170999999999999</v>
          </cell>
        </row>
        <row r="17">
          <cell r="A17" t="str">
            <v xml:space="preserve"> 260  Сосиски Сливочные по-стародворски, ВЕС.  ПОКОМ</v>
          </cell>
          <cell r="D17">
            <v>42.031999999999996</v>
          </cell>
        </row>
        <row r="18">
          <cell r="A18" t="str">
            <v xml:space="preserve"> 266  Колбаса Филейбургская с сочным окороком, ВЕС, ТМ Баварушка  ПОКОМ</v>
          </cell>
          <cell r="D18">
            <v>85.46</v>
          </cell>
        </row>
        <row r="19">
          <cell r="A19" t="str">
            <v xml:space="preserve"> 267  Колбаса Салями Филейбургская зернистая, оболочка фиброуз, ВЕС, ТМ Баварушка  ПОКОМ</v>
          </cell>
          <cell r="D19">
            <v>85.658000000000001</v>
          </cell>
        </row>
        <row r="20">
          <cell r="A20" t="str">
            <v xml:space="preserve"> 297  Колбаса Мясорубская с рубленой грудинкой ВЕС ТМ Стародворье  ПОКОМ</v>
          </cell>
          <cell r="D20">
            <v>64.59</v>
          </cell>
        </row>
        <row r="21">
          <cell r="A21" t="str">
            <v xml:space="preserve"> 301  Сосиски Сочинки по-баварски с сыром,  0.4кг, ТМ Стародворье  ПОКОМ</v>
          </cell>
          <cell r="D21">
            <v>60</v>
          </cell>
        </row>
        <row r="22">
          <cell r="A22" t="str">
            <v xml:space="preserve"> 302  Сосиски Сочинки по-баварски,  0.4кг, ТМ Стародворье  ПОКОМ</v>
          </cell>
          <cell r="D22">
            <v>84</v>
          </cell>
        </row>
        <row r="23">
          <cell r="A23" t="str">
            <v xml:space="preserve"> 304  Колбаса Салями Мясорубская с рубленным шпиком ВЕС ТМ Стародворье  ПОКОМ</v>
          </cell>
          <cell r="D23">
            <v>86.033000000000001</v>
          </cell>
        </row>
        <row r="24">
          <cell r="A24" t="str">
            <v xml:space="preserve"> 305  Колбаса Сервелат Мясорубский с мелкорубленным окороком в/у  ТМ Стародворье ВЕС   ПОКОМ</v>
          </cell>
          <cell r="D24">
            <v>64.257999999999996</v>
          </cell>
        </row>
        <row r="25">
          <cell r="A25" t="str">
            <v xml:space="preserve"> 319  Колбаса вареная Филейская ТМ Вязанка ТС Классическая, 0,45 кг. ПОКОМ</v>
          </cell>
          <cell r="D25">
            <v>200</v>
          </cell>
        </row>
        <row r="26">
          <cell r="A26" t="str">
            <v xml:space="preserve"> 345  Колбаса Сочинка по-фински с сочным окроком ТМ Стародворье ВЕС ПОКОМ</v>
          </cell>
          <cell r="D26">
            <v>155.547</v>
          </cell>
        </row>
        <row r="27">
          <cell r="A27" t="str">
            <v xml:space="preserve"> 346  Колбаса Сочинка зернистая с сочной грудинкой ТМ Стародворье.ВЕС ПОКОМ</v>
          </cell>
          <cell r="D27">
            <v>155.904</v>
          </cell>
        </row>
        <row r="28">
          <cell r="A28" t="str">
            <v xml:space="preserve"> 347  Колбаса Сочинка рубленая с сочным окороком ТМ Стародворье ВЕС ПОКОМ</v>
          </cell>
          <cell r="D28">
            <v>254.68199999999999</v>
          </cell>
        </row>
        <row r="29">
          <cell r="A29" t="str">
            <v xml:space="preserve"> 408  Ветчина Сливушка с индейкой ТМ Вязанка, 0,4кг  ПОКОМ</v>
          </cell>
          <cell r="D29">
            <v>72</v>
          </cell>
        </row>
        <row r="30">
          <cell r="A30" t="str">
            <v xml:space="preserve"> 410  Сосиски Баварские с сыром ТМ Стародворье 0,35 кг. ПОКОМ</v>
          </cell>
          <cell r="D30">
            <v>102</v>
          </cell>
        </row>
        <row r="31">
          <cell r="A31" t="str">
            <v xml:space="preserve"> 412  Сосиски Баварские ТМ Стародворье 0,35 кг ПОКОМ</v>
          </cell>
          <cell r="D31">
            <v>204</v>
          </cell>
        </row>
        <row r="32">
          <cell r="A32" t="str">
            <v xml:space="preserve"> 434  Колбаса Сервелат Кремлевский в вакуумной упаковке ТМ Стародворье.ВЕС  ПОКОМ</v>
          </cell>
          <cell r="D32">
            <v>64.849999999999994</v>
          </cell>
        </row>
        <row r="33">
          <cell r="A33" t="str">
            <v>Итого</v>
          </cell>
          <cell r="D33">
            <v>2766.76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13.03.2024 - 13.03.2024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12.868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166.26900000000001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91.463999999999999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267.05900000000003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27.126999999999999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68.706000000000003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174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237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104.289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1187.296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73.703999999999994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134.196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35.515999999999998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2196.067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10.510999999999999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107.04900000000001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579.28099999999995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781.76700000000005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74.638000000000005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75.756</v>
          </cell>
        </row>
        <row r="42">
          <cell r="A42" t="str">
            <v xml:space="preserve"> 240  Колбаса Салями охотничья, ВЕС. ПОКОМ</v>
          </cell>
          <cell r="D42">
            <v>4.0940000000000003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126.33499999999999</v>
          </cell>
        </row>
        <row r="44">
          <cell r="A44" t="str">
            <v xml:space="preserve"> 243  Колбаса Сервелат Зернистый, ВЕС.  ПОКОМ</v>
          </cell>
          <cell r="D44">
            <v>23.757000000000001</v>
          </cell>
        </row>
        <row r="45">
          <cell r="A45" t="str">
            <v xml:space="preserve"> 247  Сардельки Нежные, ВЕС.  ПОКОМ</v>
          </cell>
          <cell r="D45">
            <v>25.815000000000001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21.151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264.64499999999998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16.823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23.457999999999998</v>
          </cell>
        </row>
        <row r="50">
          <cell r="A50" t="str">
            <v xml:space="preserve"> 263  Шпикачки Стародворские, ВЕС.  ПОКОМ</v>
          </cell>
          <cell r="D50">
            <v>35.545999999999999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93.522000000000006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73.046999999999997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173.101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353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696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782</v>
          </cell>
        </row>
        <row r="57">
          <cell r="A57" t="str">
            <v xml:space="preserve"> 283  Сосиски Сочинки, ВЕС, ТМ Стародворье ПОКОМ</v>
          </cell>
          <cell r="D57">
            <v>111.44199999999999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78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243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56.962000000000003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685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804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12.814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30.026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333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405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64.622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208.97900000000001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22.503</v>
          </cell>
        </row>
        <row r="72">
          <cell r="A72" t="str">
            <v xml:space="preserve"> 318  Сосиски Датские ТМ Зареченские, ВЕС  ПОКОМ</v>
          </cell>
          <cell r="D72">
            <v>424.08600000000001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721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622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298</v>
          </cell>
        </row>
        <row r="76">
          <cell r="A76" t="str">
            <v xml:space="preserve"> 328  Сардельки Сочинки Стародворье ТМ  0,4 кг ПОКОМ</v>
          </cell>
          <cell r="D76">
            <v>98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88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168.61099999999999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64</v>
          </cell>
        </row>
        <row r="80">
          <cell r="A80" t="str">
            <v xml:space="preserve"> 335  Колбаса Сливушка ТМ Вязанка. ВЕС.  ПОКОМ </v>
          </cell>
          <cell r="D80">
            <v>48.887999999999998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655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488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91.454999999999998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59.268999999999998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129.23599999999999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89.111999999999995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35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44.087000000000003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4.085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92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109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375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127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809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1973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261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9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160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54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36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2.8780000000000001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90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</v>
          </cell>
        </row>
        <row r="113">
          <cell r="A113" t="str">
            <v>3215 ВЕТЧ.МЯСНАЯ Папа может п/о 0.4кг 8шт.    ОСТАНКИНО</v>
          </cell>
          <cell r="D113">
            <v>65</v>
          </cell>
        </row>
        <row r="114">
          <cell r="A114" t="str">
            <v>3297 СЫТНЫЕ Папа может сар б/о мгс 1*3 СНГ  ОСТАНКИНО</v>
          </cell>
          <cell r="D114">
            <v>38.630000000000003</v>
          </cell>
        </row>
        <row r="115">
          <cell r="A115" t="str">
            <v>3812 СОЧНЫЕ сос п/о мгс 2*2  ОСТАНКИНО</v>
          </cell>
          <cell r="D115">
            <v>365.86</v>
          </cell>
        </row>
        <row r="116">
          <cell r="A116" t="str">
            <v>4063 МЯСНАЯ Папа может вар п/о_Л   ОСТАНКИНО</v>
          </cell>
          <cell r="D116">
            <v>430.733</v>
          </cell>
        </row>
        <row r="117">
          <cell r="A117" t="str">
            <v>4117 ЭКСТРА Папа может с/к в/у_Л   ОСТАНКИНО</v>
          </cell>
          <cell r="D117">
            <v>7.109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21.640999999999998</v>
          </cell>
        </row>
        <row r="119">
          <cell r="A119" t="str">
            <v>4813 ФИЛЕЙНАЯ Папа может вар п/о_Л   ОСТАНКИНО</v>
          </cell>
          <cell r="D119">
            <v>105.52200000000001</v>
          </cell>
        </row>
        <row r="120">
          <cell r="A120" t="str">
            <v>4993 САЛЯМИ ИТАЛЬЯНСКАЯ с/к в/у 1/250*8_120c ОСТАНКИНО</v>
          </cell>
          <cell r="D120">
            <v>102</v>
          </cell>
        </row>
        <row r="121">
          <cell r="A121" t="str">
            <v>5247 РУССКАЯ ПРЕМИУМ вар б/о мгс_30с ОСТАНКИНО</v>
          </cell>
          <cell r="D121">
            <v>10.252000000000001</v>
          </cell>
        </row>
        <row r="122">
          <cell r="A122" t="str">
            <v>5336 ОСОБАЯ вар п/о  ОСТАНКИНО</v>
          </cell>
          <cell r="D122">
            <v>167.999</v>
          </cell>
        </row>
        <row r="123">
          <cell r="A123" t="str">
            <v>5337 ОСОБАЯ СО ШПИКОМ вар п/о  ОСТАНКИНО</v>
          </cell>
          <cell r="D123">
            <v>36.774999999999999</v>
          </cell>
        </row>
        <row r="124">
          <cell r="A124" t="str">
            <v>5341 СЕРВЕЛАТ ОХОТНИЧИЙ в/к в/у  ОСТАНКИНО</v>
          </cell>
          <cell r="D124">
            <v>77.295000000000002</v>
          </cell>
        </row>
        <row r="125">
          <cell r="A125" t="str">
            <v>5483 ЭКСТРА Папа может с/к в/у 1/250 8шт.   ОСТАНКИНО</v>
          </cell>
          <cell r="D125">
            <v>131</v>
          </cell>
        </row>
        <row r="126">
          <cell r="A126" t="str">
            <v>5544 Сервелат Финский в/к в/у_45с НОВАЯ ОСТАНКИНО</v>
          </cell>
          <cell r="D126">
            <v>198.065</v>
          </cell>
        </row>
        <row r="127">
          <cell r="A127" t="str">
            <v>5682 САЛЯМИ МЕЛКОЗЕРНЕНАЯ с/к в/у 1/120_60с   ОСТАНКИНО</v>
          </cell>
          <cell r="D127">
            <v>407</v>
          </cell>
        </row>
        <row r="128">
          <cell r="A128" t="str">
            <v>5706 АРОМАТНАЯ Папа может с/к в/у 1/250 8шт.  ОСТАНКИНО</v>
          </cell>
          <cell r="D128">
            <v>152</v>
          </cell>
        </row>
        <row r="129">
          <cell r="A129" t="str">
            <v>5708 ПОСОЛЬСКАЯ Папа может с/к в/у ОСТАНКИНО</v>
          </cell>
          <cell r="D129">
            <v>19.550999999999998</v>
          </cell>
        </row>
        <row r="130">
          <cell r="A130" t="str">
            <v>5820 СЛИВОЧНЫЕ Папа может сос п/о мгс 2*2_45с   ОСТАНКИНО</v>
          </cell>
          <cell r="D130">
            <v>30.478000000000002</v>
          </cell>
        </row>
        <row r="131">
          <cell r="A131" t="str">
            <v>5851 ЭКСТРА Папа может вар п/о   ОСТАНКИНО</v>
          </cell>
          <cell r="D131">
            <v>91.781000000000006</v>
          </cell>
        </row>
        <row r="132">
          <cell r="A132" t="str">
            <v>5931 ОХОТНИЧЬЯ Папа может с/к в/у 1/220 8шт.   ОСТАНКИНО</v>
          </cell>
          <cell r="D132">
            <v>137</v>
          </cell>
        </row>
        <row r="133">
          <cell r="A133" t="str">
            <v>5976 МОЛОЧНЫЕ ТРАДИЦ. сос п/о в/у 1/350_45с  ОСТАНКИНО</v>
          </cell>
          <cell r="D133">
            <v>95</v>
          </cell>
        </row>
        <row r="134">
          <cell r="A134" t="str">
            <v>5981 МОЛОЧНЫЕ ТРАДИЦ. сос п/о мгс 1*6_45с   ОСТАНКИНО</v>
          </cell>
          <cell r="D134">
            <v>42.451000000000001</v>
          </cell>
        </row>
        <row r="135">
          <cell r="A135" t="str">
            <v>5982 МОЛОЧНЫЕ ТРАДИЦ. сос п/о мгс 0,6кг_СНГ  ОСТАНКИНО</v>
          </cell>
          <cell r="D135">
            <v>74</v>
          </cell>
        </row>
        <row r="136">
          <cell r="A136" t="str">
            <v>6041 МОЛОЧНЫЕ К ЗАВТРАКУ сос п/о мгс 1*3  ОСТАНКИНО</v>
          </cell>
          <cell r="D136">
            <v>76.171999999999997</v>
          </cell>
        </row>
        <row r="137">
          <cell r="A137" t="str">
            <v>6042 МОЛОЧНЫЕ К ЗАВТРАКУ сос п/о в/у 0.4кг   ОСТАНКИНО</v>
          </cell>
          <cell r="D137">
            <v>201</v>
          </cell>
        </row>
        <row r="138">
          <cell r="A138" t="str">
            <v>6113 СОЧНЫЕ сос п/о мгс 1*6_Ашан  ОСТАНКИНО</v>
          </cell>
          <cell r="D138">
            <v>335.37099999999998</v>
          </cell>
        </row>
        <row r="139">
          <cell r="A139" t="str">
            <v>6123 МОЛОЧНЫЕ КЛАССИЧЕСКИЕ ПМ сос п/о мгс 2*4   ОСТАНКИНО</v>
          </cell>
          <cell r="D139">
            <v>67.183999999999997</v>
          </cell>
        </row>
        <row r="140">
          <cell r="A140" t="str">
            <v>6213 СЕРВЕЛАТ ФИНСКИЙ СН в/к в/у 0.35кг 8шт.  ОСТАНКИНО</v>
          </cell>
          <cell r="D140">
            <v>9</v>
          </cell>
        </row>
        <row r="141">
          <cell r="A141" t="str">
            <v>6215 СЕРВЕЛАТ ОРЕХОВЫЙ СН в/к в/у 0.35кг 8шт  ОСТАНКИНО</v>
          </cell>
          <cell r="D141">
            <v>13</v>
          </cell>
        </row>
        <row r="142">
          <cell r="A142" t="str">
            <v>6217 ШПИКАЧКИ ДОМАШНИЕ СН п/о мгс 0.4кг 8шт.  ОСТАНКИНО</v>
          </cell>
          <cell r="D142">
            <v>20</v>
          </cell>
        </row>
        <row r="143">
          <cell r="A143" t="str">
            <v>6221 НЕАПОЛИТАНСКИЙ ДУЭТ с/к с/н мгс 1/90  ОСТАНКИНО</v>
          </cell>
          <cell r="D143">
            <v>97</v>
          </cell>
        </row>
        <row r="144">
          <cell r="A144" t="str">
            <v>6228 МЯСНОЕ АССОРТИ к/з с/н мгс 1/90 10шт.  ОСТАНКИНО</v>
          </cell>
          <cell r="D144">
            <v>127</v>
          </cell>
        </row>
        <row r="145">
          <cell r="A145" t="str">
            <v>6241 ХОТ-ДОГ Папа может сос п/о мгс 0.38кг  ОСТАНКИНО</v>
          </cell>
          <cell r="D145">
            <v>50</v>
          </cell>
        </row>
        <row r="146">
          <cell r="A146" t="str">
            <v>6247 ДОМАШНЯЯ Папа может вар п/о 0,4кг 8шт.  ОСТАНКИНО</v>
          </cell>
          <cell r="D146">
            <v>26</v>
          </cell>
        </row>
        <row r="147">
          <cell r="A147" t="str">
            <v>6268 ГОВЯЖЬЯ Папа может вар п/о 0,4кг 8 шт.  ОСТАНКИНО</v>
          </cell>
          <cell r="D147">
            <v>30</v>
          </cell>
        </row>
        <row r="148">
          <cell r="A148" t="str">
            <v>6281 СВИНИНА ДЕЛИКАТ. к/в мл/к в/у 0.3кг 45с  ОСТАНКИНО</v>
          </cell>
          <cell r="D148">
            <v>112</v>
          </cell>
        </row>
        <row r="149">
          <cell r="A149" t="str">
            <v>6297 ФИЛЕЙНЫЕ сос ц/о в/у 1/270 12шт_45с  ОСТАНКИНО</v>
          </cell>
          <cell r="D149">
            <v>411</v>
          </cell>
        </row>
        <row r="150">
          <cell r="A150" t="str">
            <v>6302 БАЛЫКОВАЯ СН в/к в/у 0.35кг 8шт.  ОСТАНКИНО</v>
          </cell>
          <cell r="D150">
            <v>21</v>
          </cell>
        </row>
        <row r="151">
          <cell r="A151" t="str">
            <v>6303 МЯСНЫЕ Папа может сос п/о мгс 1.5*3  ОСТАНКИНО</v>
          </cell>
          <cell r="D151">
            <v>60.625</v>
          </cell>
        </row>
        <row r="152">
          <cell r="A152" t="str">
            <v>6325 ДОКТОРСКАЯ ПРЕМИУМ вар п/о 0.4кг 8шт.  ОСТАНКИНО</v>
          </cell>
          <cell r="D152">
            <v>140</v>
          </cell>
        </row>
        <row r="153">
          <cell r="A153" t="str">
            <v>6333 МЯСНАЯ Папа может вар п/о 0.4кг 8шт.  ОСТАНКИНО</v>
          </cell>
          <cell r="D153">
            <v>1242</v>
          </cell>
        </row>
        <row r="154">
          <cell r="A154" t="str">
            <v>6353 ЭКСТРА Папа может вар п/о 0.4кг 8шт.  ОСТАНКИНО</v>
          </cell>
          <cell r="D154">
            <v>326</v>
          </cell>
        </row>
        <row r="155">
          <cell r="A155" t="str">
            <v>6392 ФИЛЕЙНАЯ Папа может вар п/о 0.4кг. ОСТАНКИНО</v>
          </cell>
          <cell r="D155">
            <v>754</v>
          </cell>
        </row>
        <row r="156">
          <cell r="A156" t="str">
            <v>6427 КЛАССИЧЕСКАЯ ПМ вар п/о 0.35кг 8шт. ОСТАНКИНО</v>
          </cell>
          <cell r="D156">
            <v>431</v>
          </cell>
        </row>
        <row r="157">
          <cell r="A157" t="str">
            <v>6438 БОГАТЫРСКИЕ Папа Может сос п/о в/у 0,3кг  ОСТАНКИНО</v>
          </cell>
          <cell r="D157">
            <v>112</v>
          </cell>
        </row>
        <row r="158">
          <cell r="A158" t="str">
            <v>6450 БЕКОН с/к с/н в/у 1/100 10шт.  ОСТАНКИНО</v>
          </cell>
          <cell r="D158">
            <v>79</v>
          </cell>
        </row>
        <row r="159">
          <cell r="A159" t="str">
            <v>6453 ЭКСТРА Папа может с/к с/н в/у 1/100 14шт.   ОСТАНКИНО</v>
          </cell>
          <cell r="D159">
            <v>234</v>
          </cell>
        </row>
        <row r="160">
          <cell r="A160" t="str">
            <v>6454 АРОМАТНАЯ с/к с/н в/у 1/100 14шт.  ОСТАНКИНО</v>
          </cell>
          <cell r="D160">
            <v>207</v>
          </cell>
        </row>
        <row r="161">
          <cell r="A161" t="str">
            <v>6475 С СЫРОМ Папа может сос ц/о мгс 0.4кг6шт  ОСТАНКИНО</v>
          </cell>
          <cell r="D161">
            <v>40</v>
          </cell>
        </row>
        <row r="162">
          <cell r="A162" t="str">
            <v>6527 ШПИКАЧКИ СОЧНЫЕ ПМ сар б/о мгс 1*3 45с ОСТАНКИНО</v>
          </cell>
          <cell r="D162">
            <v>84.869</v>
          </cell>
        </row>
        <row r="163">
          <cell r="A163" t="str">
            <v>6562 СЕРВЕЛАТ КАРЕЛЬСКИЙ СН в/к в/у 0,28кг  ОСТАНКИНО</v>
          </cell>
          <cell r="D163">
            <v>53</v>
          </cell>
        </row>
        <row r="164">
          <cell r="A164" t="str">
            <v>6563 СЛИВОЧНЫЕ СН сос п/о мгс 1*6  ОСТАНКИНО</v>
          </cell>
          <cell r="D164">
            <v>4.09</v>
          </cell>
        </row>
        <row r="165">
          <cell r="A165" t="str">
            <v>6586 МРАМОРНАЯ И БАЛЫКОВАЯ в/к с/н мгс 1/90 ОСТАНКИНО</v>
          </cell>
          <cell r="D165">
            <v>16</v>
          </cell>
        </row>
        <row r="166">
          <cell r="A166" t="str">
            <v>6593 ДОКТОРСКАЯ СН вар п/о 0.45кг 8шт.  ОСТАНКИНО</v>
          </cell>
          <cell r="D166">
            <v>9</v>
          </cell>
        </row>
        <row r="167">
          <cell r="A167" t="str">
            <v>6595 МОЛОЧНАЯ СН вар п/о 0.45кг 8шт.  ОСТАНКИНО</v>
          </cell>
          <cell r="D167">
            <v>6</v>
          </cell>
        </row>
        <row r="168">
          <cell r="A168" t="str">
            <v>6597 РУССКАЯ СН вар п/о 0.45кг 8шт.  ОСТАНКИНО</v>
          </cell>
          <cell r="D168">
            <v>2</v>
          </cell>
        </row>
        <row r="169">
          <cell r="A169" t="str">
            <v>6601 ГОВЯЖЬИ СН сос п/о мгс 1*6  ОСТАНКИНО</v>
          </cell>
          <cell r="D169">
            <v>67.355999999999995</v>
          </cell>
        </row>
        <row r="170">
          <cell r="A170" t="str">
            <v>6602 БАВАРСКИЕ ПМ сос ц/о мгс 0,35кг 8шт.  ОСТАНКИНО</v>
          </cell>
          <cell r="D170">
            <v>267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6658 АРОМАТНАЯ С ЧЕСНОЧКОМ СН в/к мтс 0.330кг  ОСТАНКИНО</v>
          </cell>
          <cell r="D172">
            <v>8</v>
          </cell>
        </row>
        <row r="173">
          <cell r="A173" t="str">
            <v>6661 СОЧНЫЙ ГРИЛЬ ПМ сос п/о мгс 1.5*4_Маяк  ОСТАНКИНО</v>
          </cell>
          <cell r="D173">
            <v>29.577999999999999</v>
          </cell>
        </row>
        <row r="174">
          <cell r="A174" t="str">
            <v>6666 БОЯНСКАЯ Папа может п/к в/у 0,28кг 8 шт. ОСТАНКИНО</v>
          </cell>
          <cell r="D174">
            <v>323</v>
          </cell>
        </row>
        <row r="175">
          <cell r="A175" t="str">
            <v>6669 ВЕНСКАЯ САЛЯМИ п/к в/у 0.28кг 8шт  ОСТАНКИНО</v>
          </cell>
          <cell r="D175">
            <v>114</v>
          </cell>
        </row>
        <row r="176">
          <cell r="A176" t="str">
            <v>6683 СЕРВЕЛАТ ЗЕРНИСТЫЙ ПМ в/к в/у 0,35кг  ОСТАНКИНО</v>
          </cell>
          <cell r="D176">
            <v>493</v>
          </cell>
        </row>
        <row r="177">
          <cell r="A177" t="str">
            <v>6684 СЕРВЕЛАТ КАРЕЛЬСКИЙ ПМ в/к в/у 0.28кг  ОСТАНКИНО</v>
          </cell>
          <cell r="D177">
            <v>498</v>
          </cell>
        </row>
        <row r="178">
          <cell r="A178" t="str">
            <v>6689 СЕРВЕЛАТ ОХОТНИЧИЙ ПМ в/к в/у 0,35кг 8шт  ОСТАНКИНО</v>
          </cell>
          <cell r="D178">
            <v>1284</v>
          </cell>
        </row>
        <row r="179">
          <cell r="A179" t="str">
            <v>6692 СЕРВЕЛАТ ПРИМА в/к в/у 0.28кг 8шт.  ОСТАНКИНО</v>
          </cell>
          <cell r="D179">
            <v>147</v>
          </cell>
        </row>
        <row r="180">
          <cell r="A180" t="str">
            <v>6697 СЕРВЕЛАТ ФИНСКИЙ ПМ в/к в/у 0,35кг 8шт.  ОСТАНКИНО</v>
          </cell>
          <cell r="D180">
            <v>1048</v>
          </cell>
        </row>
        <row r="181">
          <cell r="A181" t="str">
            <v>6713 СОЧНЫЙ ГРИЛЬ ПМ сос п/о мгс 0.41кг 8шт.  ОСТАНКИНО</v>
          </cell>
          <cell r="D181">
            <v>405</v>
          </cell>
        </row>
        <row r="182">
          <cell r="A182" t="str">
            <v>6716 ОСОБАЯ Коровино (в сетке) 0.5кг 8шт.  ОСТАНКИНО</v>
          </cell>
          <cell r="D182">
            <v>129</v>
          </cell>
        </row>
        <row r="183">
          <cell r="A183" t="str">
            <v>6722 СОЧНЫЕ ПМ сос п/о мгс 0,41кг 10шт.  ОСТАНКИНО</v>
          </cell>
          <cell r="D183">
            <v>1272</v>
          </cell>
        </row>
        <row r="184">
          <cell r="A184" t="str">
            <v>6726 СЛИВОЧНЫЕ ПМ сос п/о мгс 0.41кг 10шт.  ОСТАНКИНО</v>
          </cell>
          <cell r="D184">
            <v>452</v>
          </cell>
        </row>
        <row r="185">
          <cell r="A185" t="str">
            <v>6750 МОЛОЧНЫЕ ГОСТ СН сос п/о мгс 0,41 кг 10шт ОСТАНКИНО</v>
          </cell>
          <cell r="D185">
            <v>3</v>
          </cell>
        </row>
        <row r="186">
          <cell r="A186" t="str">
            <v>6751 СЛИВОЧНЫЕ СН сос п/о мгс 0,41кг 10шт.  ОСТАНКИНО</v>
          </cell>
          <cell r="D186">
            <v>10</v>
          </cell>
        </row>
        <row r="187">
          <cell r="A187" t="str">
            <v>6756 ВЕТЧ.ЛЮБИТЕЛЬСКАЯ п/о  ОСТАНКИНО</v>
          </cell>
          <cell r="D187">
            <v>33.551000000000002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19</v>
          </cell>
        </row>
        <row r="190">
          <cell r="A190" t="str">
            <v>БОНУС Z-ОСОБАЯ Коровино вар п/о (5324)  ОСТАНКИНО</v>
          </cell>
          <cell r="D190">
            <v>17.466000000000001</v>
          </cell>
        </row>
        <row r="191">
          <cell r="A191" t="str">
            <v>БОНУС Z-ОСОБАЯ Коровино вар п/о 0.5кг_СНГ (6305)  ОСТАНКИНО</v>
          </cell>
          <cell r="D191">
            <v>6</v>
          </cell>
        </row>
        <row r="192">
          <cell r="A192" t="str">
            <v>БОНУС СОЧНЫЕ сос п/о мгс 0.41кг_UZ (6087)  ОСТАНКИНО</v>
          </cell>
          <cell r="D192">
            <v>200</v>
          </cell>
        </row>
        <row r="193">
          <cell r="A193" t="str">
            <v>БОНУС СОЧНЫЕ сос п/о мгс 1*6_UZ (6088)  ОСТАНКИНО</v>
          </cell>
          <cell r="D193">
            <v>75.831000000000003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351</v>
          </cell>
        </row>
        <row r="195">
          <cell r="A195" t="str">
            <v>БОНУС_283  Сосиски Сочинки, ВЕС, ТМ Стародворье ПОКОМ</v>
          </cell>
          <cell r="D195">
            <v>105.962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89.316000000000003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106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147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38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99</v>
          </cell>
        </row>
        <row r="201">
          <cell r="A201" t="str">
            <v>Бутербродная вареная 0,47 кг шт.  СПК</v>
          </cell>
          <cell r="D201">
            <v>5</v>
          </cell>
        </row>
        <row r="202">
          <cell r="A202" t="str">
            <v>Вацлавская вареная ВЕС СПК</v>
          </cell>
          <cell r="D202">
            <v>17.079999999999998</v>
          </cell>
        </row>
        <row r="203">
          <cell r="A203" t="str">
            <v>Вацлавская п/к (черева) 390 гр.шт. термоус.пак  СПК</v>
          </cell>
          <cell r="D203">
            <v>21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86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398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285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59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Дельгаро с/в "Эликатессе" 140 гр.шт.  СПК</v>
          </cell>
          <cell r="D209">
            <v>13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34</v>
          </cell>
        </row>
        <row r="211">
          <cell r="A211" t="str">
            <v>Докторская вареная термоус.пак. "Высокий вкус"  СПК</v>
          </cell>
          <cell r="D211">
            <v>46.838999999999999</v>
          </cell>
        </row>
        <row r="212">
          <cell r="A212" t="str">
            <v>Жар-боллы с курочкой и сыром, ВЕС ТМ Зареченские  ПОКОМ</v>
          </cell>
          <cell r="D212">
            <v>33</v>
          </cell>
        </row>
        <row r="213">
          <cell r="A213" t="str">
            <v>Жар-ладушки с клубникой и вишней ВЕС ТМ Зареченские  ПОКОМ</v>
          </cell>
          <cell r="D213">
            <v>73.099999999999994</v>
          </cell>
        </row>
        <row r="214">
          <cell r="A214" t="str">
            <v>Жар-ладушки с мясом ТМ Зареченские ВЕС ПОКОМ</v>
          </cell>
          <cell r="D214">
            <v>59.2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17.8</v>
          </cell>
        </row>
        <row r="216">
          <cell r="A216" t="str">
            <v>Жар-ладушки с яблоком и грушей ТМ Зареченские ВЕС ПОКОМ</v>
          </cell>
          <cell r="D216">
            <v>29.6</v>
          </cell>
        </row>
        <row r="217">
          <cell r="A217" t="str">
            <v>ЖАР-мени ВЕС ТМ Зареченские  ПОКОМ</v>
          </cell>
          <cell r="D217">
            <v>54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74</v>
          </cell>
        </row>
        <row r="220">
          <cell r="A220" t="str">
            <v>Классическая с/к "Сибирский стандарт" 560 гр.шт.  СПК</v>
          </cell>
          <cell r="D220">
            <v>2484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40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36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</v>
          </cell>
        </row>
        <row r="224">
          <cell r="A224" t="str">
            <v>Краковская п/к (черева) 390 гр.шт. термоус.пак. СПК</v>
          </cell>
          <cell r="D224">
            <v>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61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215</v>
          </cell>
        </row>
        <row r="227">
          <cell r="A227" t="str">
            <v>Ла Фаворте с/в "Эликатессе" 140 гр.шт.  СПК</v>
          </cell>
          <cell r="D227">
            <v>24</v>
          </cell>
        </row>
        <row r="228">
          <cell r="A228" t="str">
            <v>Ливерная Печеночная "Просто выгодно" 0,3 кг.шт.  СПК</v>
          </cell>
          <cell r="D228">
            <v>11</v>
          </cell>
        </row>
        <row r="229">
          <cell r="A229" t="str">
            <v>Любительская вареная термоус.пак. "Высокий вкус"  СПК</v>
          </cell>
          <cell r="D229">
            <v>36.027000000000001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9.1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51.8</v>
          </cell>
        </row>
        <row r="232">
          <cell r="A232" t="str">
            <v>Мусульманская вареная "Просто выгодно"  СПК</v>
          </cell>
          <cell r="D232">
            <v>3.0219999999999998</v>
          </cell>
        </row>
        <row r="233">
          <cell r="A233" t="str">
            <v>Мусульманская п/к "Просто выгодно" термофор.пак.  СПК</v>
          </cell>
          <cell r="D233">
            <v>1.488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569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483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417</v>
          </cell>
        </row>
        <row r="237">
          <cell r="A237" t="str">
            <v>Наггетсы с куриным филе и сыром ТМ Вязанка 0,25 кг ПОКОМ</v>
          </cell>
          <cell r="D237">
            <v>112</v>
          </cell>
        </row>
        <row r="238">
          <cell r="A238" t="str">
            <v>Наггетсы Хрустящие ТМ Зареченские. ВЕС ПОКОМ</v>
          </cell>
          <cell r="D238">
            <v>66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</v>
          </cell>
        </row>
        <row r="240">
          <cell r="A240" t="str">
            <v>Оригинальная с перцем с/к  СПК</v>
          </cell>
          <cell r="D240">
            <v>1273.845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2772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91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21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220</v>
          </cell>
        </row>
        <row r="245">
          <cell r="A245" t="str">
            <v>Пельмени Бигбули с мясом, Горячая штучка 0,43кг  ПОКОМ</v>
          </cell>
          <cell r="D245">
            <v>21</v>
          </cell>
        </row>
        <row r="246">
          <cell r="A246" t="str">
            <v>Пельмени Бигбули с мясом, Горячая штучка 0,9кг  ПОКОМ</v>
          </cell>
          <cell r="D246">
            <v>61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167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31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65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365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363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290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380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246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37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295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105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165</v>
          </cell>
        </row>
        <row r="260">
          <cell r="A260" t="str">
            <v>Пельмени Сочные сфера 0,9 кг ТМ Стародворье ПОКОМ</v>
          </cell>
          <cell r="D260">
            <v>67</v>
          </cell>
        </row>
        <row r="261">
          <cell r="A261" t="str">
            <v>По-Австрийски с/к 260 гр.шт. "Высокий вкус"  СПК</v>
          </cell>
          <cell r="D261">
            <v>32</v>
          </cell>
        </row>
        <row r="262">
          <cell r="A262" t="str">
            <v>Покровская вареная 0,47 кг шт.  СПК</v>
          </cell>
          <cell r="D262">
            <v>3</v>
          </cell>
        </row>
        <row r="263">
          <cell r="A263" t="str">
            <v>Салями Финская с/к 235 гр.шт. "Высокий вкус"  СПК</v>
          </cell>
          <cell r="D263">
            <v>33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316.78399999999999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139.911</v>
          </cell>
        </row>
        <row r="266">
          <cell r="A266" t="str">
            <v>Семейная с чесночком вареная (СПК+СКМ)  СПК</v>
          </cell>
          <cell r="D266">
            <v>199.102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Семейная с чесночком Экстра вареная 0,5 кг.шт.  СПК</v>
          </cell>
          <cell r="D268">
            <v>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6</v>
          </cell>
        </row>
        <row r="270">
          <cell r="A270" t="str">
            <v>Сервелат Финский в/к 0,38 кг.шт. термофор.пак.  СПК</v>
          </cell>
          <cell r="D270">
            <v>10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9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40</v>
          </cell>
        </row>
        <row r="273">
          <cell r="A273" t="str">
            <v>Сибирская особая с/к 0,235 кг шт.  СПК</v>
          </cell>
          <cell r="D273">
            <v>484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мясом ТМ Зареченские ПОКОМ</v>
          </cell>
          <cell r="D275">
            <v>36</v>
          </cell>
        </row>
        <row r="276">
          <cell r="A276" t="str">
            <v>Смаколадьи с яблоком и грушей ТМ Зареченские,0,9 кг ПОКОМ</v>
          </cell>
          <cell r="D276">
            <v>23</v>
          </cell>
        </row>
        <row r="277">
          <cell r="A277" t="str">
            <v>Сосиски "Баварские" 0,36 кг.шт. вак.упак.  СПК</v>
          </cell>
          <cell r="D277">
            <v>5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50.008000000000003</v>
          </cell>
        </row>
        <row r="279">
          <cell r="A279" t="str">
            <v>Сосиски "Молочные" 0,36 кг.шт. вак.упак.  СПК</v>
          </cell>
          <cell r="D279">
            <v>5</v>
          </cell>
        </row>
        <row r="280">
          <cell r="A280" t="str">
            <v>Сосиски Классические (в ср.защ.атм.) СПК</v>
          </cell>
          <cell r="D280">
            <v>1.244</v>
          </cell>
        </row>
        <row r="281">
          <cell r="A281" t="str">
            <v>Сосиски Мусульманские "Просто выгодно" (в ср.защ.атм.)  СПК</v>
          </cell>
          <cell r="D281">
            <v>11.106</v>
          </cell>
        </row>
        <row r="282">
          <cell r="A282" t="str">
            <v>Сосиски Хот-дог ВЕС (лоток с ср.защ.атм.)   СПК</v>
          </cell>
          <cell r="D282">
            <v>10.032</v>
          </cell>
        </row>
        <row r="283">
          <cell r="A283" t="str">
            <v>Сочный мегачебурек ТМ Зареченские ВЕС ПОКОМ</v>
          </cell>
          <cell r="D283">
            <v>4.4800000000000004</v>
          </cell>
        </row>
        <row r="284">
          <cell r="A284" t="str">
            <v>Торо Неро с/в "Эликатессе" 140 гр.шт.  СПК</v>
          </cell>
          <cell r="D284">
            <v>14</v>
          </cell>
        </row>
        <row r="285">
          <cell r="A285" t="str">
            <v>Фестивальная пора с/к 100 гр.шт.нар. (лоток с ср.защ.атм.)  СПК</v>
          </cell>
          <cell r="D285">
            <v>32</v>
          </cell>
        </row>
        <row r="286">
          <cell r="A286" t="str">
            <v>Фестивальная пора с/к 235 гр.шт.  СПК</v>
          </cell>
          <cell r="D286">
            <v>715</v>
          </cell>
        </row>
        <row r="287">
          <cell r="A287" t="str">
            <v>Фестивальная с/к ВЕС   СПК</v>
          </cell>
          <cell r="D287">
            <v>9.3960000000000008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21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394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41</v>
          </cell>
        </row>
        <row r="293">
          <cell r="A293" t="str">
            <v>Хрустящие крылышки ТМ Горячая штучка 0,3 кг зам  ПОКОМ</v>
          </cell>
          <cell r="D293">
            <v>80</v>
          </cell>
        </row>
        <row r="294">
          <cell r="A294" t="str">
            <v>Чебупай сочное яблоко ТМ Горячая штучка 0,2 кг зам.  ПОКОМ</v>
          </cell>
          <cell r="D294">
            <v>95</v>
          </cell>
        </row>
        <row r="295">
          <cell r="A295" t="str">
            <v>Чебупай спелая вишня ТМ Горячая штучка 0,2 кг зам.  ПОКОМ</v>
          </cell>
          <cell r="D295">
            <v>93</v>
          </cell>
        </row>
        <row r="296">
          <cell r="A296" t="str">
            <v>Чебупели Курочка гриль ТМ Горячая штучка, 0,3 кг зам  ПОКОМ</v>
          </cell>
          <cell r="D296">
            <v>35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555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417</v>
          </cell>
        </row>
        <row r="299">
          <cell r="A299" t="str">
            <v>Чебуреки сочные ВЕС ТМ Зареченские  ПОКОМ</v>
          </cell>
          <cell r="D299">
            <v>115</v>
          </cell>
        </row>
        <row r="300">
          <cell r="A300" t="str">
            <v>Шпикачки Русские (черева) (в ср.защ.атм.) "Высокий вкус"  СПК</v>
          </cell>
          <cell r="D300">
            <v>46.031999999999996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41</v>
          </cell>
        </row>
        <row r="302">
          <cell r="A302" t="str">
            <v>Юбилейная с/к 0,10 кг.шт. нарезка (лоток с ср.защ.атм.)  СПК</v>
          </cell>
          <cell r="D302">
            <v>19</v>
          </cell>
        </row>
        <row r="303">
          <cell r="A303" t="str">
            <v>Юбилейная с/к 0,235 кг.шт.  СПК</v>
          </cell>
          <cell r="D303">
            <v>817</v>
          </cell>
        </row>
        <row r="304">
          <cell r="A304" t="str">
            <v>Итого</v>
          </cell>
          <cell r="D304">
            <v>57378.845000000001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1704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294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528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980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2660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1170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588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1638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1128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960</v>
          </cell>
        </row>
        <row r="22">
          <cell r="A22" t="str">
            <v>Пельмени Бигбули с мясом, Горячая штучка 0,9кг  ПОКОМ</v>
          </cell>
          <cell r="D22">
            <v>936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896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1376</v>
          </cell>
        </row>
        <row r="25">
          <cell r="A25" t="str">
            <v>Хотстеры ТМ Горячая штучка ТС Хотстеры 0,25 кг зам  ПОКОМ</v>
          </cell>
          <cell r="D25">
            <v>1284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828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1620</v>
          </cell>
        </row>
        <row r="28">
          <cell r="A28" t="str">
            <v>Итого</v>
          </cell>
          <cell r="D28">
            <v>23324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9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X40" sqref="X40"/>
    </sheetView>
  </sheetViews>
  <sheetFormatPr defaultColWidth="10.5" defaultRowHeight="11.45" customHeight="1" outlineLevelRow="1" x14ac:dyDescent="0.2"/>
  <cols>
    <col min="1" max="1" width="63.332031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19" width="1.33203125" style="5" customWidth="1"/>
    <col min="20" max="20" width="1" style="5" customWidth="1"/>
    <col min="21" max="21" width="1.1640625" style="5" customWidth="1"/>
    <col min="22" max="22" width="0.8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7" width="6.33203125" style="5" bestFit="1" customWidth="1"/>
    <col min="28" max="29" width="0.6640625" style="5" customWidth="1"/>
    <col min="30" max="34" width="6.6640625" style="5" bestFit="1" customWidth="1"/>
    <col min="35" max="35" width="12.6640625" style="5" bestFit="1" customWidth="1"/>
    <col min="36" max="36" width="6.6640625" style="5" customWidth="1"/>
    <col min="37" max="37" width="1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" t="s">
        <v>148</v>
      </c>
      <c r="AJ3" s="1" t="s">
        <v>149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0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1" t="s">
        <v>128</v>
      </c>
      <c r="T4" s="10" t="s">
        <v>129</v>
      </c>
      <c r="U4" s="11" t="s">
        <v>128</v>
      </c>
      <c r="V4" s="11" t="s">
        <v>128</v>
      </c>
      <c r="W4" s="10" t="s">
        <v>125</v>
      </c>
      <c r="X4" s="11" t="s">
        <v>128</v>
      </c>
      <c r="Y4" s="10" t="s">
        <v>130</v>
      </c>
      <c r="Z4" s="11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1" t="s">
        <v>138</v>
      </c>
      <c r="AK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M5" s="14" t="s">
        <v>141</v>
      </c>
      <c r="N5" s="5" t="s">
        <v>142</v>
      </c>
      <c r="T5" s="14"/>
      <c r="X5" s="14" t="s">
        <v>147</v>
      </c>
      <c r="AE5" s="14" t="s">
        <v>146</v>
      </c>
      <c r="AF5" s="14" t="s">
        <v>145</v>
      </c>
      <c r="AG5" s="14" t="s">
        <v>143</v>
      </c>
      <c r="AH5" s="14" t="s">
        <v>144</v>
      </c>
      <c r="AJ5" s="14" t="s">
        <v>147</v>
      </c>
      <c r="AK5" s="14"/>
    </row>
    <row r="6" spans="1:39" ht="11.1" customHeight="1" x14ac:dyDescent="0.2">
      <c r="A6" s="6"/>
      <c r="B6" s="6"/>
      <c r="C6" s="3"/>
      <c r="D6" s="3"/>
      <c r="E6" s="9">
        <f>SUM(E7:E125)</f>
        <v>122938.94200000001</v>
      </c>
      <c r="F6" s="9">
        <f>SUM(F7:F125)</f>
        <v>70562.829000000012</v>
      </c>
      <c r="J6" s="9">
        <f>SUM(J7:J125)</f>
        <v>121047.124</v>
      </c>
      <c r="K6" s="9">
        <f t="shared" ref="K6:X6" si="0">SUM(K7:K125)</f>
        <v>1891.8180000000004</v>
      </c>
      <c r="L6" s="9">
        <f t="shared" si="0"/>
        <v>29490</v>
      </c>
      <c r="M6" s="9">
        <f t="shared" si="0"/>
        <v>29374</v>
      </c>
      <c r="N6" s="9">
        <f t="shared" si="0"/>
        <v>25100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21422.894800000002</v>
      </c>
      <c r="X6" s="9">
        <f t="shared" si="0"/>
        <v>27990</v>
      </c>
      <c r="AA6" s="9">
        <f t="shared" ref="AA6" si="1">SUM(AA7:AA125)</f>
        <v>2344.4680000000003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13480</v>
      </c>
      <c r="AE6" s="9">
        <f t="shared" ref="AE6" si="5">SUM(AE7:AE125)</f>
        <v>21220.637600000013</v>
      </c>
      <c r="AF6" s="9">
        <f t="shared" ref="AF6" si="6">SUM(AF7:AF125)</f>
        <v>20509.82239999999</v>
      </c>
      <c r="AG6" s="9">
        <f t="shared" ref="AG6" si="7">SUM(AG7:AG125)</f>
        <v>23923.803799999998</v>
      </c>
      <c r="AH6" s="9">
        <f t="shared" ref="AH6" si="8">SUM(AH7:AH125)</f>
        <v>24077.19</v>
      </c>
      <c r="AJ6" s="9">
        <f t="shared" ref="AJ6" si="9">SUM(AJ7:AJ125)</f>
        <v>17068.399999999998</v>
      </c>
      <c r="AK6" s="9">
        <f t="shared" ref="AK6" si="10">SUM(AK7:AK125)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33.950000000000003</v>
      </c>
      <c r="D7" s="8">
        <v>184.09899999999999</v>
      </c>
      <c r="E7" s="8">
        <v>119.11</v>
      </c>
      <c r="F7" s="8">
        <v>52.841999999999999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118.66500000000001</v>
      </c>
      <c r="K7" s="13">
        <f>E7-J7</f>
        <v>0.44499999999999318</v>
      </c>
      <c r="L7" s="13">
        <f>VLOOKUP(A:A,[1]TDSheet!$A:$V,22,0)</f>
        <v>20</v>
      </c>
      <c r="M7" s="13">
        <f>VLOOKUP(A:A,[1]TDSheet!$A:$X,24,0)</f>
        <v>30</v>
      </c>
      <c r="N7" s="13"/>
      <c r="O7" s="13"/>
      <c r="P7" s="13"/>
      <c r="Q7" s="13"/>
      <c r="R7" s="13"/>
      <c r="S7" s="13"/>
      <c r="T7" s="13"/>
      <c r="U7" s="13"/>
      <c r="V7" s="15"/>
      <c r="W7" s="13">
        <f>(E7-AA7-AD7)/5</f>
        <v>12.5672</v>
      </c>
      <c r="X7" s="15">
        <v>10</v>
      </c>
      <c r="Y7" s="16">
        <f>(F7+L7+M7+N7+X7)/W7</f>
        <v>8.9790884206505819</v>
      </c>
      <c r="Z7" s="13">
        <f>F7/W7</f>
        <v>4.2047552358520592</v>
      </c>
      <c r="AA7" s="13">
        <f>VLOOKUP(A:A,[3]TDSheet!$A:$D,4,0)</f>
        <v>56.274000000000001</v>
      </c>
      <c r="AB7" s="13"/>
      <c r="AC7" s="13"/>
      <c r="AD7" s="13">
        <v>0</v>
      </c>
      <c r="AE7" s="13">
        <f>VLOOKUP(A:A,[1]TDSheet!$A:$AF,32,0)</f>
        <v>13.596399999999999</v>
      </c>
      <c r="AF7" s="13">
        <f>VLOOKUP(A:A,[1]TDSheet!$A:$AG,33,0)</f>
        <v>8.5532000000000004</v>
      </c>
      <c r="AG7" s="13">
        <f>VLOOKUP(A:A,[1]TDSheet!$A:$W,23,0)</f>
        <v>15.4038</v>
      </c>
      <c r="AH7" s="13">
        <f>VLOOKUP(A:A,[4]TDSheet!$A:$D,4,0)</f>
        <v>12.868</v>
      </c>
      <c r="AI7" s="13">
        <f>VLOOKUP(A:A,[1]TDSheet!$A:$AI,35,0)</f>
        <v>0</v>
      </c>
      <c r="AJ7" s="13">
        <f>X7*H7</f>
        <v>10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217.89400000000001</v>
      </c>
      <c r="D8" s="8">
        <v>777.82799999999997</v>
      </c>
      <c r="E8" s="8">
        <v>584.16499999999996</v>
      </c>
      <c r="F8" s="8">
        <v>308.35700000000003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564.29399999999998</v>
      </c>
      <c r="K8" s="13">
        <f t="shared" ref="K8:K71" si="11">E8-J8</f>
        <v>19.870999999999981</v>
      </c>
      <c r="L8" s="13">
        <f>VLOOKUP(A:A,[1]TDSheet!$A:$V,22,0)</f>
        <v>200</v>
      </c>
      <c r="M8" s="13">
        <f>VLOOKUP(A:A,[1]TDSheet!$A:$X,24,0)</f>
        <v>170</v>
      </c>
      <c r="N8" s="13">
        <v>100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2">(E8-AA8-AD8)/5</f>
        <v>104.04659999999998</v>
      </c>
      <c r="X8" s="15">
        <v>110</v>
      </c>
      <c r="Y8" s="16">
        <f t="shared" ref="Y8:Y71" si="13">(F8+L8+M8+N8+X8)/W8</f>
        <v>8.5380685192980845</v>
      </c>
      <c r="Z8" s="13">
        <f t="shared" ref="Z8:Z71" si="14">F8/W8</f>
        <v>2.9636432137138558</v>
      </c>
      <c r="AA8" s="13">
        <f>VLOOKUP(A:A,[3]TDSheet!$A:$D,4,0)</f>
        <v>63.932000000000002</v>
      </c>
      <c r="AB8" s="13"/>
      <c r="AC8" s="13"/>
      <c r="AD8" s="13">
        <v>0</v>
      </c>
      <c r="AE8" s="13">
        <f>VLOOKUP(A:A,[1]TDSheet!$A:$AF,32,0)</f>
        <v>99.2376</v>
      </c>
      <c r="AF8" s="13">
        <f>VLOOKUP(A:A,[1]TDSheet!$A:$AG,33,0)</f>
        <v>96.352599999999995</v>
      </c>
      <c r="AG8" s="13">
        <f>VLOOKUP(A:A,[1]TDSheet!$A:$W,23,0)</f>
        <v>118.43260000000001</v>
      </c>
      <c r="AH8" s="13">
        <f>VLOOKUP(A:A,[4]TDSheet!$A:$D,4,0)</f>
        <v>166.26900000000001</v>
      </c>
      <c r="AI8" s="13" t="str">
        <f>VLOOKUP(A:A,[1]TDSheet!$A:$AI,35,0)</f>
        <v>оконч</v>
      </c>
      <c r="AJ8" s="13">
        <f t="shared" ref="AJ8:AJ71" si="15">X8*H8</f>
        <v>110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195.946</v>
      </c>
      <c r="D9" s="8">
        <v>822.47400000000005</v>
      </c>
      <c r="E9" s="8">
        <v>447.49</v>
      </c>
      <c r="F9" s="8">
        <v>311.27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437.64299999999997</v>
      </c>
      <c r="K9" s="13">
        <f t="shared" si="11"/>
        <v>9.8470000000000368</v>
      </c>
      <c r="L9" s="13">
        <f>VLOOKUP(A:A,[1]TDSheet!$A:$V,22,0)</f>
        <v>150</v>
      </c>
      <c r="M9" s="13">
        <f>VLOOKUP(A:A,[1]TDSheet!$A:$X,24,0)</f>
        <v>140</v>
      </c>
      <c r="N9" s="13">
        <v>50</v>
      </c>
      <c r="O9" s="13"/>
      <c r="P9" s="13"/>
      <c r="Q9" s="13"/>
      <c r="R9" s="13"/>
      <c r="S9" s="13"/>
      <c r="T9" s="13"/>
      <c r="U9" s="13"/>
      <c r="V9" s="15"/>
      <c r="W9" s="13">
        <f t="shared" si="12"/>
        <v>89.498000000000005</v>
      </c>
      <c r="X9" s="15">
        <v>110</v>
      </c>
      <c r="Y9" s="16">
        <f t="shared" si="13"/>
        <v>8.5060001340812086</v>
      </c>
      <c r="Z9" s="13">
        <f t="shared" si="14"/>
        <v>3.4779548146327288</v>
      </c>
      <c r="AA9" s="13">
        <v>0</v>
      </c>
      <c r="AB9" s="13"/>
      <c r="AC9" s="13"/>
      <c r="AD9" s="13">
        <v>0</v>
      </c>
      <c r="AE9" s="13">
        <f>VLOOKUP(A:A,[1]TDSheet!$A:$AF,32,0)</f>
        <v>90.78479999999999</v>
      </c>
      <c r="AF9" s="13">
        <f>VLOOKUP(A:A,[1]TDSheet!$A:$AG,33,0)</f>
        <v>99.287000000000006</v>
      </c>
      <c r="AG9" s="13">
        <f>VLOOKUP(A:A,[1]TDSheet!$A:$W,23,0)</f>
        <v>108.0086</v>
      </c>
      <c r="AH9" s="13">
        <f>VLOOKUP(A:A,[4]TDSheet!$A:$D,4,0)</f>
        <v>91.463999999999999</v>
      </c>
      <c r="AI9" s="13" t="e">
        <f>VLOOKUP(A:A,[1]TDSheet!$A:$AI,35,0)</f>
        <v>#N/A</v>
      </c>
      <c r="AJ9" s="13">
        <f t="shared" si="15"/>
        <v>110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536.96699999999998</v>
      </c>
      <c r="D10" s="8">
        <v>2576.549</v>
      </c>
      <c r="E10" s="8">
        <v>1477.3040000000001</v>
      </c>
      <c r="F10" s="8">
        <v>558.05399999999997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1376.6479999999999</v>
      </c>
      <c r="K10" s="13">
        <f t="shared" si="11"/>
        <v>100.65600000000018</v>
      </c>
      <c r="L10" s="13">
        <f>VLOOKUP(A:A,[1]TDSheet!$A:$V,22,0)</f>
        <v>400</v>
      </c>
      <c r="M10" s="13">
        <f>VLOOKUP(A:A,[1]TDSheet!$A:$X,24,0)</f>
        <v>350</v>
      </c>
      <c r="N10" s="13">
        <v>400</v>
      </c>
      <c r="O10" s="13"/>
      <c r="P10" s="13"/>
      <c r="Q10" s="13"/>
      <c r="R10" s="13"/>
      <c r="S10" s="13"/>
      <c r="T10" s="13"/>
      <c r="U10" s="13"/>
      <c r="V10" s="15"/>
      <c r="W10" s="13">
        <f t="shared" si="12"/>
        <v>243.90060000000003</v>
      </c>
      <c r="X10" s="15">
        <v>370</v>
      </c>
      <c r="Y10" s="16">
        <f t="shared" si="13"/>
        <v>8.5200856414457355</v>
      </c>
      <c r="Z10" s="13">
        <f t="shared" si="14"/>
        <v>2.2880386518114344</v>
      </c>
      <c r="AA10" s="13">
        <f>VLOOKUP(A:A,[3]TDSheet!$A:$D,4,0)</f>
        <v>257.80099999999999</v>
      </c>
      <c r="AB10" s="13"/>
      <c r="AC10" s="13"/>
      <c r="AD10" s="13">
        <v>0</v>
      </c>
      <c r="AE10" s="13">
        <f>VLOOKUP(A:A,[1]TDSheet!$A:$AF,32,0)</f>
        <v>216.02699999999999</v>
      </c>
      <c r="AF10" s="13">
        <f>VLOOKUP(A:A,[1]TDSheet!$A:$AG,33,0)</f>
        <v>194.9984</v>
      </c>
      <c r="AG10" s="13">
        <f>VLOOKUP(A:A,[1]TDSheet!$A:$W,23,0)</f>
        <v>254.37520000000001</v>
      </c>
      <c r="AH10" s="13">
        <f>VLOOKUP(A:A,[4]TDSheet!$A:$D,4,0)</f>
        <v>267.05900000000003</v>
      </c>
      <c r="AI10" s="13" t="str">
        <f>VLOOKUP(A:A,[1]TDSheet!$A:$AI,35,0)</f>
        <v>ябмарт</v>
      </c>
      <c r="AJ10" s="13">
        <f t="shared" si="15"/>
        <v>370</v>
      </c>
      <c r="AK10" s="13"/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77.293999999999997</v>
      </c>
      <c r="D11" s="8">
        <v>321.54000000000002</v>
      </c>
      <c r="E11" s="8">
        <v>132.28399999999999</v>
      </c>
      <c r="F11" s="8">
        <v>114.30500000000001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133.90799999999999</v>
      </c>
      <c r="K11" s="13">
        <f t="shared" si="11"/>
        <v>-1.6239999999999952</v>
      </c>
      <c r="L11" s="13">
        <f>VLOOKUP(A:A,[1]TDSheet!$A:$V,22,0)</f>
        <v>40</v>
      </c>
      <c r="M11" s="13">
        <f>VLOOKUP(A:A,[1]TDSheet!$A:$X,24,0)</f>
        <v>4</v>
      </c>
      <c r="N11" s="13">
        <v>30</v>
      </c>
      <c r="O11" s="13"/>
      <c r="P11" s="13"/>
      <c r="Q11" s="13"/>
      <c r="R11" s="13"/>
      <c r="S11" s="13"/>
      <c r="T11" s="13"/>
      <c r="U11" s="13"/>
      <c r="V11" s="15"/>
      <c r="W11" s="13">
        <f t="shared" si="12"/>
        <v>26.456799999999998</v>
      </c>
      <c r="X11" s="15">
        <v>40</v>
      </c>
      <c r="Y11" s="16">
        <f t="shared" si="13"/>
        <v>8.6293504883432632</v>
      </c>
      <c r="Z11" s="13">
        <f t="shared" si="14"/>
        <v>4.3204393577454576</v>
      </c>
      <c r="AA11" s="13">
        <v>0</v>
      </c>
      <c r="AB11" s="13"/>
      <c r="AC11" s="13"/>
      <c r="AD11" s="13">
        <v>0</v>
      </c>
      <c r="AE11" s="13">
        <f>VLOOKUP(A:A,[1]TDSheet!$A:$AF,32,0)</f>
        <v>25.820399999999999</v>
      </c>
      <c r="AF11" s="13">
        <f>VLOOKUP(A:A,[1]TDSheet!$A:$AG,33,0)</f>
        <v>27.5214</v>
      </c>
      <c r="AG11" s="13">
        <f>VLOOKUP(A:A,[1]TDSheet!$A:$W,23,0)</f>
        <v>31.323199999999996</v>
      </c>
      <c r="AH11" s="13">
        <f>VLOOKUP(A:A,[4]TDSheet!$A:$D,4,0)</f>
        <v>27.126999999999999</v>
      </c>
      <c r="AI11" s="13" t="e">
        <f>VLOOKUP(A:A,[1]TDSheet!$A:$AI,35,0)</f>
        <v>#N/A</v>
      </c>
      <c r="AJ11" s="13">
        <f t="shared" si="15"/>
        <v>40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68</v>
      </c>
      <c r="D12" s="8">
        <v>249</v>
      </c>
      <c r="E12" s="8">
        <v>175</v>
      </c>
      <c r="F12" s="8">
        <v>68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190</v>
      </c>
      <c r="K12" s="13">
        <f t="shared" si="11"/>
        <v>-15</v>
      </c>
      <c r="L12" s="13">
        <f>VLOOKUP(A:A,[1]TDSheet!$A:$V,22,0)</f>
        <v>70</v>
      </c>
      <c r="M12" s="13">
        <f>VLOOKUP(A:A,[1]TDSheet!$A:$X,24,0)</f>
        <v>50</v>
      </c>
      <c r="N12" s="13">
        <v>60</v>
      </c>
      <c r="O12" s="13"/>
      <c r="P12" s="13"/>
      <c r="Q12" s="13"/>
      <c r="R12" s="13"/>
      <c r="S12" s="13"/>
      <c r="T12" s="13"/>
      <c r="U12" s="13"/>
      <c r="V12" s="15"/>
      <c r="W12" s="13">
        <f t="shared" si="12"/>
        <v>35</v>
      </c>
      <c r="X12" s="15">
        <v>50</v>
      </c>
      <c r="Y12" s="16">
        <f t="shared" si="13"/>
        <v>8.5142857142857142</v>
      </c>
      <c r="Z12" s="13">
        <f t="shared" si="14"/>
        <v>1.9428571428571428</v>
      </c>
      <c r="AA12" s="13">
        <v>0</v>
      </c>
      <c r="AB12" s="13"/>
      <c r="AC12" s="13"/>
      <c r="AD12" s="13">
        <v>0</v>
      </c>
      <c r="AE12" s="13">
        <f>VLOOKUP(A:A,[1]TDSheet!$A:$AF,32,0)</f>
        <v>27.4</v>
      </c>
      <c r="AF12" s="13">
        <f>VLOOKUP(A:A,[1]TDSheet!$A:$AG,33,0)</f>
        <v>28.6</v>
      </c>
      <c r="AG12" s="13">
        <f>VLOOKUP(A:A,[1]TDSheet!$A:$W,23,0)</f>
        <v>35.799999999999997</v>
      </c>
      <c r="AH12" s="13">
        <f>VLOOKUP(A:A,[4]TDSheet!$A:$D,4,0)</f>
        <v>35</v>
      </c>
      <c r="AI12" s="13">
        <f>VLOOKUP(A:A,[1]TDSheet!$A:$AI,35,0)</f>
        <v>0</v>
      </c>
      <c r="AJ12" s="13">
        <f t="shared" si="15"/>
        <v>25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948</v>
      </c>
      <c r="D13" s="8">
        <v>3675</v>
      </c>
      <c r="E13" s="8">
        <v>2612</v>
      </c>
      <c r="F13" s="8">
        <v>720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2631</v>
      </c>
      <c r="K13" s="13">
        <f t="shared" si="11"/>
        <v>-19</v>
      </c>
      <c r="L13" s="13">
        <f>VLOOKUP(A:A,[1]TDSheet!$A:$V,22,0)</f>
        <v>400</v>
      </c>
      <c r="M13" s="13">
        <f>VLOOKUP(A:A,[1]TDSheet!$A:$X,24,0)</f>
        <v>400</v>
      </c>
      <c r="N13" s="13">
        <v>500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282.39999999999998</v>
      </c>
      <c r="X13" s="15">
        <v>380</v>
      </c>
      <c r="Y13" s="16">
        <f t="shared" si="13"/>
        <v>8.4985835694050991</v>
      </c>
      <c r="Z13" s="13">
        <f t="shared" si="14"/>
        <v>2.5495750708215299</v>
      </c>
      <c r="AA13" s="13">
        <v>0</v>
      </c>
      <c r="AB13" s="13"/>
      <c r="AC13" s="13"/>
      <c r="AD13" s="13">
        <f>VLOOKUP(A:A,[5]TDSheet!$A:$D,4,0)</f>
        <v>1200</v>
      </c>
      <c r="AE13" s="13">
        <f>VLOOKUP(A:A,[1]TDSheet!$A:$AF,32,0)</f>
        <v>236.6</v>
      </c>
      <c r="AF13" s="13">
        <f>VLOOKUP(A:A,[1]TDSheet!$A:$AG,33,0)</f>
        <v>248.4</v>
      </c>
      <c r="AG13" s="13">
        <f>VLOOKUP(A:A,[1]TDSheet!$A:$W,23,0)</f>
        <v>290.2</v>
      </c>
      <c r="AH13" s="13">
        <f>VLOOKUP(A:A,[4]TDSheet!$A:$D,4,0)</f>
        <v>293</v>
      </c>
      <c r="AI13" s="13" t="str">
        <f>VLOOKUP(A:A,[1]TDSheet!$A:$AI,35,0)</f>
        <v>?????</v>
      </c>
      <c r="AJ13" s="13">
        <f t="shared" si="15"/>
        <v>152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2376</v>
      </c>
      <c r="D14" s="8">
        <v>5748</v>
      </c>
      <c r="E14" s="8">
        <v>3186</v>
      </c>
      <c r="F14" s="8">
        <v>1997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3172</v>
      </c>
      <c r="K14" s="13">
        <f t="shared" si="11"/>
        <v>14</v>
      </c>
      <c r="L14" s="13">
        <f>VLOOKUP(A:A,[1]TDSheet!$A:$V,22,0)</f>
        <v>1000</v>
      </c>
      <c r="M14" s="13">
        <f>VLOOKUP(A:A,[1]TDSheet!$A:$X,24,0)</f>
        <v>500</v>
      </c>
      <c r="N14" s="13">
        <v>800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531.6</v>
      </c>
      <c r="X14" s="15">
        <v>500</v>
      </c>
      <c r="Y14" s="16">
        <f t="shared" si="13"/>
        <v>9.0237020316027081</v>
      </c>
      <c r="Z14" s="13">
        <f t="shared" si="14"/>
        <v>3.7565838976674191</v>
      </c>
      <c r="AA14" s="13">
        <v>0</v>
      </c>
      <c r="AB14" s="13"/>
      <c r="AC14" s="13"/>
      <c r="AD14" s="13">
        <f>VLOOKUP(A:A,[5]TDSheet!$A:$D,4,0)</f>
        <v>528</v>
      </c>
      <c r="AE14" s="13">
        <f>VLOOKUP(A:A,[1]TDSheet!$A:$AF,32,0)</f>
        <v>474.4</v>
      </c>
      <c r="AF14" s="13">
        <f>VLOOKUP(A:A,[1]TDSheet!$A:$AG,33,0)</f>
        <v>444.4</v>
      </c>
      <c r="AG14" s="13">
        <f>VLOOKUP(A:A,[1]TDSheet!$A:$W,23,0)</f>
        <v>531.6</v>
      </c>
      <c r="AH14" s="13">
        <f>VLOOKUP(A:A,[4]TDSheet!$A:$D,4,0)</f>
        <v>550</v>
      </c>
      <c r="AI14" s="13" t="str">
        <f>VLOOKUP(A:A,[1]TDSheet!$A:$AI,35,0)</f>
        <v>ябмарт</v>
      </c>
      <c r="AJ14" s="13">
        <f t="shared" si="15"/>
        <v>225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1680</v>
      </c>
      <c r="D15" s="8">
        <v>7208</v>
      </c>
      <c r="E15" s="8">
        <v>4583</v>
      </c>
      <c r="F15" s="8">
        <v>1271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4585</v>
      </c>
      <c r="K15" s="13">
        <f t="shared" si="11"/>
        <v>-2</v>
      </c>
      <c r="L15" s="13">
        <f>VLOOKUP(A:A,[1]TDSheet!$A:$V,22,0)</f>
        <v>1000</v>
      </c>
      <c r="M15" s="13">
        <f>VLOOKUP(A:A,[1]TDSheet!$A:$X,24,0)</f>
        <v>700</v>
      </c>
      <c r="N15" s="13">
        <v>1000</v>
      </c>
      <c r="O15" s="13"/>
      <c r="P15" s="13"/>
      <c r="Q15" s="13"/>
      <c r="R15" s="13"/>
      <c r="S15" s="13"/>
      <c r="T15" s="13"/>
      <c r="U15" s="13"/>
      <c r="V15" s="15"/>
      <c r="W15" s="13">
        <f t="shared" si="12"/>
        <v>575.79999999999995</v>
      </c>
      <c r="X15" s="15">
        <v>900</v>
      </c>
      <c r="Y15" s="16">
        <f t="shared" si="13"/>
        <v>8.4595345606113241</v>
      </c>
      <c r="Z15" s="13">
        <f t="shared" si="14"/>
        <v>2.2073636679402573</v>
      </c>
      <c r="AA15" s="13">
        <v>0</v>
      </c>
      <c r="AB15" s="13"/>
      <c r="AC15" s="13"/>
      <c r="AD15" s="13">
        <f>VLOOKUP(A:A,[5]TDSheet!$A:$D,4,0)</f>
        <v>1704</v>
      </c>
      <c r="AE15" s="13">
        <f>VLOOKUP(A:A,[1]TDSheet!$A:$AF,32,0)</f>
        <v>785.4</v>
      </c>
      <c r="AF15" s="13">
        <f>VLOOKUP(A:A,[1]TDSheet!$A:$AG,33,0)</f>
        <v>765.2</v>
      </c>
      <c r="AG15" s="13">
        <f>VLOOKUP(A:A,[1]TDSheet!$A:$W,23,0)</f>
        <v>617.20000000000005</v>
      </c>
      <c r="AH15" s="13">
        <f>VLOOKUP(A:A,[4]TDSheet!$A:$D,4,0)</f>
        <v>702</v>
      </c>
      <c r="AI15" s="13" t="str">
        <f>VLOOKUP(A:A,[1]TDSheet!$A:$AI,35,0)</f>
        <v>оконч</v>
      </c>
      <c r="AJ15" s="13">
        <f t="shared" si="15"/>
        <v>405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93</v>
      </c>
      <c r="D16" s="8">
        <v>266</v>
      </c>
      <c r="E16" s="8">
        <v>185</v>
      </c>
      <c r="F16" s="8">
        <v>112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184</v>
      </c>
      <c r="K16" s="13">
        <f t="shared" si="11"/>
        <v>1</v>
      </c>
      <c r="L16" s="13">
        <f>VLOOKUP(A:A,[1]TDSheet!$A:$V,22,0)</f>
        <v>40</v>
      </c>
      <c r="M16" s="13">
        <f>VLOOKUP(A:A,[1]TDSheet!$A:$X,24,0)</f>
        <v>30</v>
      </c>
      <c r="N16" s="13">
        <v>80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37</v>
      </c>
      <c r="X16" s="15">
        <v>60</v>
      </c>
      <c r="Y16" s="16">
        <f t="shared" si="13"/>
        <v>8.7027027027027035</v>
      </c>
      <c r="Z16" s="13">
        <f t="shared" si="14"/>
        <v>3.0270270270270272</v>
      </c>
      <c r="AA16" s="13">
        <v>0</v>
      </c>
      <c r="AB16" s="13"/>
      <c r="AC16" s="13"/>
      <c r="AD16" s="13">
        <v>0</v>
      </c>
      <c r="AE16" s="13">
        <f>VLOOKUP(A:A,[1]TDSheet!$A:$AF,32,0)</f>
        <v>36.200000000000003</v>
      </c>
      <c r="AF16" s="13">
        <f>VLOOKUP(A:A,[1]TDSheet!$A:$AG,33,0)</f>
        <v>35</v>
      </c>
      <c r="AG16" s="13">
        <f>VLOOKUP(A:A,[1]TDSheet!$A:$W,23,0)</f>
        <v>38.200000000000003</v>
      </c>
      <c r="AH16" s="13">
        <f>VLOOKUP(A:A,[4]TDSheet!$A:$D,4,0)</f>
        <v>37</v>
      </c>
      <c r="AI16" s="13" t="e">
        <f>VLOOKUP(A:A,[1]TDSheet!$A:$AI,35,0)</f>
        <v>#N/A</v>
      </c>
      <c r="AJ16" s="13">
        <f t="shared" si="15"/>
        <v>30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93</v>
      </c>
      <c r="D17" s="8">
        <v>67</v>
      </c>
      <c r="E17" s="8">
        <v>86</v>
      </c>
      <c r="F17" s="8">
        <v>67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108</v>
      </c>
      <c r="K17" s="13">
        <f t="shared" si="11"/>
        <v>-22</v>
      </c>
      <c r="L17" s="13">
        <f>VLOOKUP(A:A,[1]TDSheet!$A:$V,22,0)</f>
        <v>50</v>
      </c>
      <c r="M17" s="13">
        <f>VLOOKUP(A:A,[1]TDSheet!$A:$X,24,0)</f>
        <v>30</v>
      </c>
      <c r="N17" s="13">
        <v>20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17.2</v>
      </c>
      <c r="X17" s="15"/>
      <c r="Y17" s="16">
        <f t="shared" si="13"/>
        <v>9.7093023255813957</v>
      </c>
      <c r="Z17" s="13">
        <f t="shared" si="14"/>
        <v>3.8953488372093026</v>
      </c>
      <c r="AA17" s="13">
        <v>0</v>
      </c>
      <c r="AB17" s="13"/>
      <c r="AC17" s="13"/>
      <c r="AD17" s="13">
        <v>0</v>
      </c>
      <c r="AE17" s="13">
        <f>VLOOKUP(A:A,[1]TDSheet!$A:$AF,32,0)</f>
        <v>15.6</v>
      </c>
      <c r="AF17" s="13">
        <f>VLOOKUP(A:A,[1]TDSheet!$A:$AG,33,0)</f>
        <v>14.4</v>
      </c>
      <c r="AG17" s="13">
        <f>VLOOKUP(A:A,[1]TDSheet!$A:$W,23,0)</f>
        <v>21.4</v>
      </c>
      <c r="AH17" s="13">
        <f>VLOOKUP(A:A,[4]TDSheet!$A:$D,4,0)</f>
        <v>20</v>
      </c>
      <c r="AI17" s="13">
        <f>VLOOKUP(A:A,[1]TDSheet!$A:$AI,35,0)</f>
        <v>0</v>
      </c>
      <c r="AJ17" s="13">
        <f t="shared" si="15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257</v>
      </c>
      <c r="D18" s="8">
        <v>1</v>
      </c>
      <c r="E18" s="8">
        <v>160</v>
      </c>
      <c r="F18" s="8">
        <v>98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175</v>
      </c>
      <c r="K18" s="13">
        <f t="shared" si="11"/>
        <v>-15</v>
      </c>
      <c r="L18" s="13">
        <f>VLOOKUP(A:A,[1]TDSheet!$A:$V,22,0)</f>
        <v>100</v>
      </c>
      <c r="M18" s="13">
        <f>VLOOKUP(A:A,[1]TDSheet!$A:$X,24,0)</f>
        <v>200</v>
      </c>
      <c r="N18" s="13">
        <v>100</v>
      </c>
      <c r="O18" s="13"/>
      <c r="P18" s="13"/>
      <c r="Q18" s="13"/>
      <c r="R18" s="13"/>
      <c r="S18" s="13"/>
      <c r="T18" s="13"/>
      <c r="U18" s="13"/>
      <c r="V18" s="15"/>
      <c r="W18" s="13">
        <f t="shared" si="12"/>
        <v>32</v>
      </c>
      <c r="X18" s="15"/>
      <c r="Y18" s="16">
        <f t="shared" si="13"/>
        <v>15.5625</v>
      </c>
      <c r="Z18" s="13">
        <f t="shared" si="14"/>
        <v>3.0625</v>
      </c>
      <c r="AA18" s="13">
        <v>0</v>
      </c>
      <c r="AB18" s="13"/>
      <c r="AC18" s="13"/>
      <c r="AD18" s="13">
        <v>0</v>
      </c>
      <c r="AE18" s="13">
        <f>VLOOKUP(A:A,[1]TDSheet!$A:$AF,32,0)</f>
        <v>28.6</v>
      </c>
      <c r="AF18" s="13">
        <f>VLOOKUP(A:A,[1]TDSheet!$A:$AG,33,0)</f>
        <v>27.4</v>
      </c>
      <c r="AG18" s="13">
        <f>VLOOKUP(A:A,[1]TDSheet!$A:$W,23,0)</f>
        <v>31.2</v>
      </c>
      <c r="AH18" s="13">
        <f>VLOOKUP(A:A,[4]TDSheet!$A:$D,4,0)</f>
        <v>50</v>
      </c>
      <c r="AI18" s="13" t="e">
        <f>VLOOKUP(A:A,[1]TDSheet!$A:$AI,35,0)</f>
        <v>#N/A</v>
      </c>
      <c r="AJ18" s="13">
        <f t="shared" si="15"/>
        <v>0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130</v>
      </c>
      <c r="D19" s="8">
        <v>204</v>
      </c>
      <c r="E19" s="8">
        <v>200</v>
      </c>
      <c r="F19" s="8">
        <v>134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198</v>
      </c>
      <c r="K19" s="13">
        <f t="shared" si="11"/>
        <v>2</v>
      </c>
      <c r="L19" s="13">
        <f>VLOOKUP(A:A,[1]TDSheet!$A:$V,22,0)</f>
        <v>120</v>
      </c>
      <c r="M19" s="13">
        <f>VLOOKUP(A:A,[1]TDSheet!$A:$X,24,0)</f>
        <v>100</v>
      </c>
      <c r="N19" s="13"/>
      <c r="O19" s="13"/>
      <c r="P19" s="13"/>
      <c r="Q19" s="13"/>
      <c r="R19" s="13"/>
      <c r="S19" s="13"/>
      <c r="T19" s="13"/>
      <c r="U19" s="13"/>
      <c r="V19" s="15"/>
      <c r="W19" s="13">
        <f t="shared" si="12"/>
        <v>40</v>
      </c>
      <c r="X19" s="15"/>
      <c r="Y19" s="16">
        <f t="shared" si="13"/>
        <v>8.85</v>
      </c>
      <c r="Z19" s="13">
        <f t="shared" si="14"/>
        <v>3.35</v>
      </c>
      <c r="AA19" s="13">
        <v>0</v>
      </c>
      <c r="AB19" s="13"/>
      <c r="AC19" s="13"/>
      <c r="AD19" s="13">
        <v>0</v>
      </c>
      <c r="AE19" s="13">
        <f>VLOOKUP(A:A,[1]TDSheet!$A:$AF,32,0)</f>
        <v>52.6</v>
      </c>
      <c r="AF19" s="13">
        <f>VLOOKUP(A:A,[1]TDSheet!$A:$AG,33,0)</f>
        <v>48.8</v>
      </c>
      <c r="AG19" s="13">
        <f>VLOOKUP(A:A,[1]TDSheet!$A:$W,23,0)</f>
        <v>61.2</v>
      </c>
      <c r="AH19" s="13">
        <f>VLOOKUP(A:A,[4]TDSheet!$A:$D,4,0)</f>
        <v>43</v>
      </c>
      <c r="AI19" s="13" t="str">
        <f>VLOOKUP(A:A,[1]TDSheet!$A:$AI,35,0)</f>
        <v>продмарт</v>
      </c>
      <c r="AJ19" s="13">
        <f t="shared" si="15"/>
        <v>0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547</v>
      </c>
      <c r="D20" s="8">
        <v>1270</v>
      </c>
      <c r="E20" s="17">
        <v>726</v>
      </c>
      <c r="F20" s="18">
        <v>656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300</v>
      </c>
      <c r="K20" s="13">
        <f t="shared" si="11"/>
        <v>426</v>
      </c>
      <c r="L20" s="13">
        <f>VLOOKUP(A:A,[1]TDSheet!$A:$V,22,0)</f>
        <v>200</v>
      </c>
      <c r="M20" s="13">
        <f>VLOOKUP(A:A,[1]TDSheet!$A:$X,24,0)</f>
        <v>200</v>
      </c>
      <c r="N20" s="13">
        <v>200</v>
      </c>
      <c r="O20" s="13"/>
      <c r="P20" s="13"/>
      <c r="Q20" s="13"/>
      <c r="R20" s="13"/>
      <c r="S20" s="13"/>
      <c r="T20" s="13"/>
      <c r="U20" s="13"/>
      <c r="V20" s="15"/>
      <c r="W20" s="13">
        <f t="shared" si="12"/>
        <v>145.19999999999999</v>
      </c>
      <c r="X20" s="15">
        <v>100</v>
      </c>
      <c r="Y20" s="16">
        <f t="shared" si="13"/>
        <v>9.338842975206612</v>
      </c>
      <c r="Z20" s="13">
        <f t="shared" si="14"/>
        <v>4.5179063360881546</v>
      </c>
      <c r="AA20" s="13">
        <v>0</v>
      </c>
      <c r="AB20" s="13"/>
      <c r="AC20" s="13"/>
      <c r="AD20" s="13">
        <v>0</v>
      </c>
      <c r="AE20" s="13">
        <f>VLOOKUP(A:A,[1]TDSheet!$A:$AF,32,0)</f>
        <v>132.19999999999999</v>
      </c>
      <c r="AF20" s="13">
        <f>VLOOKUP(A:A,[1]TDSheet!$A:$AG,33,0)</f>
        <v>107.4</v>
      </c>
      <c r="AG20" s="13">
        <f>VLOOKUP(A:A,[1]TDSheet!$A:$W,23,0)</f>
        <v>168.2</v>
      </c>
      <c r="AH20" s="13">
        <f>VLOOKUP(A:A,[4]TDSheet!$A:$D,4,0)</f>
        <v>68.706000000000003</v>
      </c>
      <c r="AI20" s="13" t="e">
        <f>VLOOKUP(A:A,[1]TDSheet!$A:$AI,35,0)</f>
        <v>#N/A</v>
      </c>
      <c r="AJ20" s="13">
        <f t="shared" si="15"/>
        <v>50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37</v>
      </c>
      <c r="D21" s="8">
        <v>360</v>
      </c>
      <c r="E21" s="8">
        <v>265</v>
      </c>
      <c r="F21" s="8">
        <v>105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299</v>
      </c>
      <c r="K21" s="13">
        <f t="shared" si="11"/>
        <v>-34</v>
      </c>
      <c r="L21" s="13">
        <f>VLOOKUP(A:A,[1]TDSheet!$A:$V,22,0)</f>
        <v>90</v>
      </c>
      <c r="M21" s="13">
        <f>VLOOKUP(A:A,[1]TDSheet!$A:$X,24,0)</f>
        <v>60</v>
      </c>
      <c r="N21" s="13">
        <v>120</v>
      </c>
      <c r="O21" s="13"/>
      <c r="P21" s="13"/>
      <c r="Q21" s="13"/>
      <c r="R21" s="13"/>
      <c r="S21" s="13"/>
      <c r="T21" s="13"/>
      <c r="U21" s="13"/>
      <c r="V21" s="15"/>
      <c r="W21" s="13">
        <f t="shared" si="12"/>
        <v>53</v>
      </c>
      <c r="X21" s="15">
        <v>80</v>
      </c>
      <c r="Y21" s="16">
        <f t="shared" si="13"/>
        <v>8.584905660377359</v>
      </c>
      <c r="Z21" s="13">
        <f t="shared" si="14"/>
        <v>1.9811320754716981</v>
      </c>
      <c r="AA21" s="13">
        <v>0</v>
      </c>
      <c r="AB21" s="13"/>
      <c r="AC21" s="13"/>
      <c r="AD21" s="13">
        <v>0</v>
      </c>
      <c r="AE21" s="13">
        <f>VLOOKUP(A:A,[1]TDSheet!$A:$AF,32,0)</f>
        <v>28.4</v>
      </c>
      <c r="AF21" s="13">
        <f>VLOOKUP(A:A,[1]TDSheet!$A:$AG,33,0)</f>
        <v>40.799999999999997</v>
      </c>
      <c r="AG21" s="13">
        <f>VLOOKUP(A:A,[1]TDSheet!$A:$W,23,0)</f>
        <v>50</v>
      </c>
      <c r="AH21" s="13">
        <f>VLOOKUP(A:A,[4]TDSheet!$A:$D,4,0)</f>
        <v>40</v>
      </c>
      <c r="AI21" s="13">
        <f>VLOOKUP(A:A,[1]TDSheet!$A:$AI,35,0)</f>
        <v>0</v>
      </c>
      <c r="AJ21" s="13">
        <f t="shared" si="15"/>
        <v>24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155</v>
      </c>
      <c r="E22" s="8">
        <v>71</v>
      </c>
      <c r="F22" s="8">
        <v>72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83</v>
      </c>
      <c r="K22" s="13">
        <f t="shared" si="11"/>
        <v>-12</v>
      </c>
      <c r="L22" s="13">
        <f>VLOOKUP(A:A,[1]TDSheet!$A:$V,22,0)</f>
        <v>30</v>
      </c>
      <c r="M22" s="13">
        <f>VLOOKUP(A:A,[1]TDSheet!$A:$X,24,0)</f>
        <v>20</v>
      </c>
      <c r="N22" s="13"/>
      <c r="O22" s="13"/>
      <c r="P22" s="13"/>
      <c r="Q22" s="13"/>
      <c r="R22" s="13"/>
      <c r="S22" s="13"/>
      <c r="T22" s="13"/>
      <c r="U22" s="13"/>
      <c r="V22" s="15"/>
      <c r="W22" s="13">
        <f t="shared" si="12"/>
        <v>14.2</v>
      </c>
      <c r="X22" s="15"/>
      <c r="Y22" s="16">
        <f t="shared" si="13"/>
        <v>8.591549295774648</v>
      </c>
      <c r="Z22" s="13">
        <f t="shared" si="14"/>
        <v>5.070422535211268</v>
      </c>
      <c r="AA22" s="13">
        <v>0</v>
      </c>
      <c r="AB22" s="13"/>
      <c r="AC22" s="13"/>
      <c r="AD22" s="13">
        <v>0</v>
      </c>
      <c r="AE22" s="13">
        <f>VLOOKUP(A:A,[1]TDSheet!$A:$AF,32,0)</f>
        <v>16.600000000000001</v>
      </c>
      <c r="AF22" s="13">
        <f>VLOOKUP(A:A,[1]TDSheet!$A:$AG,33,0)</f>
        <v>15</v>
      </c>
      <c r="AG22" s="13">
        <f>VLOOKUP(A:A,[1]TDSheet!$A:$W,23,0)</f>
        <v>18.2</v>
      </c>
      <c r="AH22" s="13">
        <f>VLOOKUP(A:A,[4]TDSheet!$A:$D,4,0)</f>
        <v>14</v>
      </c>
      <c r="AI22" s="13">
        <f>VLOOKUP(A:A,[1]TDSheet!$A:$AI,35,0)</f>
        <v>0</v>
      </c>
      <c r="AJ22" s="13">
        <f t="shared" si="15"/>
        <v>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35</v>
      </c>
      <c r="D23" s="8">
        <v>55</v>
      </c>
      <c r="E23" s="8">
        <v>62</v>
      </c>
      <c r="F23" s="8">
        <v>25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3">
        <f>VLOOKUP(A:A,[2]TDSheet!$A:$F,6,0)</f>
        <v>107</v>
      </c>
      <c r="K23" s="13">
        <f t="shared" si="11"/>
        <v>-45</v>
      </c>
      <c r="L23" s="13">
        <f>VLOOKUP(A:A,[1]TDSheet!$A:$V,22,0)</f>
        <v>0</v>
      </c>
      <c r="M23" s="13">
        <f>VLOOKUP(A:A,[1]TDSheet!$A:$X,24,0)</f>
        <v>0</v>
      </c>
      <c r="N23" s="13"/>
      <c r="O23" s="13"/>
      <c r="P23" s="13"/>
      <c r="Q23" s="13"/>
      <c r="R23" s="13"/>
      <c r="S23" s="13"/>
      <c r="T23" s="13"/>
      <c r="U23" s="13"/>
      <c r="V23" s="15"/>
      <c r="W23" s="13">
        <f t="shared" si="12"/>
        <v>6.4</v>
      </c>
      <c r="X23" s="15"/>
      <c r="Y23" s="16">
        <f t="shared" si="13"/>
        <v>3.90625</v>
      </c>
      <c r="Z23" s="13">
        <f t="shared" si="14"/>
        <v>3.90625</v>
      </c>
      <c r="AA23" s="13">
        <f>VLOOKUP(A:A,[3]TDSheet!$A:$D,4,0)</f>
        <v>30</v>
      </c>
      <c r="AB23" s="13"/>
      <c r="AC23" s="13"/>
      <c r="AD23" s="13">
        <v>0</v>
      </c>
      <c r="AE23" s="13">
        <f>VLOOKUP(A:A,[1]TDSheet!$A:$AF,32,0)</f>
        <v>3</v>
      </c>
      <c r="AF23" s="13">
        <f>VLOOKUP(A:A,[1]TDSheet!$A:$AG,33,0)</f>
        <v>3.8</v>
      </c>
      <c r="AG23" s="13">
        <f>VLOOKUP(A:A,[1]TDSheet!$A:$W,23,0)</f>
        <v>7.6</v>
      </c>
      <c r="AH23" s="13">
        <f>VLOOKUP(A:A,[4]TDSheet!$A:$D,4,0)</f>
        <v>6</v>
      </c>
      <c r="AI23" s="13" t="str">
        <f>VLOOKUP(A:A,[1]TDSheet!$A:$AI,35,0)</f>
        <v>вывод</v>
      </c>
      <c r="AJ23" s="13">
        <f t="shared" si="15"/>
        <v>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1791</v>
      </c>
      <c r="D24" s="8">
        <v>754</v>
      </c>
      <c r="E24" s="8">
        <v>1137</v>
      </c>
      <c r="F24" s="8">
        <v>1259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1130</v>
      </c>
      <c r="K24" s="13">
        <f t="shared" si="11"/>
        <v>7</v>
      </c>
      <c r="L24" s="13">
        <f>VLOOKUP(A:A,[1]TDSheet!$A:$V,22,0)</f>
        <v>500</v>
      </c>
      <c r="M24" s="13">
        <f>VLOOKUP(A:A,[1]TDSheet!$A:$X,24,0)</f>
        <v>2000</v>
      </c>
      <c r="N24" s="13"/>
      <c r="O24" s="13"/>
      <c r="P24" s="13"/>
      <c r="Q24" s="13"/>
      <c r="R24" s="13"/>
      <c r="S24" s="13"/>
      <c r="T24" s="13"/>
      <c r="U24" s="13"/>
      <c r="V24" s="15"/>
      <c r="W24" s="13">
        <f t="shared" si="12"/>
        <v>227.4</v>
      </c>
      <c r="X24" s="15"/>
      <c r="Y24" s="16">
        <f t="shared" si="13"/>
        <v>16.530343007915565</v>
      </c>
      <c r="Z24" s="13">
        <f t="shared" si="14"/>
        <v>5.5364995602462619</v>
      </c>
      <c r="AA24" s="13">
        <v>0</v>
      </c>
      <c r="AB24" s="13"/>
      <c r="AC24" s="13"/>
      <c r="AD24" s="13">
        <v>0</v>
      </c>
      <c r="AE24" s="13">
        <f>VLOOKUP(A:A,[1]TDSheet!$A:$AF,32,0)</f>
        <v>216.2</v>
      </c>
      <c r="AF24" s="13">
        <f>VLOOKUP(A:A,[1]TDSheet!$A:$AG,33,0)</f>
        <v>183.2</v>
      </c>
      <c r="AG24" s="13">
        <f>VLOOKUP(A:A,[1]TDSheet!$A:$W,23,0)</f>
        <v>274.60000000000002</v>
      </c>
      <c r="AH24" s="13">
        <f>VLOOKUP(A:A,[4]TDSheet!$A:$D,4,0)</f>
        <v>290</v>
      </c>
      <c r="AI24" s="13">
        <f>VLOOKUP(A:A,[1]TDSheet!$A:$AI,35,0)</f>
        <v>0</v>
      </c>
      <c r="AJ24" s="13">
        <f t="shared" si="15"/>
        <v>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32</v>
      </c>
      <c r="D25" s="8">
        <v>421</v>
      </c>
      <c r="E25" s="8">
        <v>234</v>
      </c>
      <c r="F25" s="8">
        <v>172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243</v>
      </c>
      <c r="K25" s="13">
        <f t="shared" si="11"/>
        <v>-9</v>
      </c>
      <c r="L25" s="13">
        <f>VLOOKUP(A:A,[1]TDSheet!$A:$V,22,0)</f>
        <v>80</v>
      </c>
      <c r="M25" s="13">
        <f>VLOOKUP(A:A,[1]TDSheet!$A:$X,24,0)</f>
        <v>70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2"/>
        <v>46.8</v>
      </c>
      <c r="X25" s="15">
        <v>80</v>
      </c>
      <c r="Y25" s="16">
        <f t="shared" si="13"/>
        <v>8.5897435897435894</v>
      </c>
      <c r="Z25" s="13">
        <f t="shared" si="14"/>
        <v>3.6752136752136755</v>
      </c>
      <c r="AA25" s="13">
        <v>0</v>
      </c>
      <c r="AB25" s="13"/>
      <c r="AC25" s="13"/>
      <c r="AD25" s="13">
        <v>0</v>
      </c>
      <c r="AE25" s="13">
        <f>VLOOKUP(A:A,[1]TDSheet!$A:$AF,32,0)</f>
        <v>37.799999999999997</v>
      </c>
      <c r="AF25" s="13">
        <f>VLOOKUP(A:A,[1]TDSheet!$A:$AG,33,0)</f>
        <v>49.2</v>
      </c>
      <c r="AG25" s="13">
        <f>VLOOKUP(A:A,[1]TDSheet!$A:$W,23,0)</f>
        <v>55.6</v>
      </c>
      <c r="AH25" s="13">
        <f>VLOOKUP(A:A,[4]TDSheet!$A:$D,4,0)</f>
        <v>43</v>
      </c>
      <c r="AI25" s="13" t="e">
        <f>VLOOKUP(A:A,[1]TDSheet!$A:$AI,35,0)</f>
        <v>#N/A</v>
      </c>
      <c r="AJ25" s="13">
        <f t="shared" si="15"/>
        <v>30.4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185</v>
      </c>
      <c r="D26" s="8">
        <v>1387</v>
      </c>
      <c r="E26" s="8">
        <v>1004</v>
      </c>
      <c r="F26" s="8">
        <v>459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1029</v>
      </c>
      <c r="K26" s="13">
        <f t="shared" si="11"/>
        <v>-25</v>
      </c>
      <c r="L26" s="13">
        <f>VLOOKUP(A:A,[1]TDSheet!$A:$V,22,0)</f>
        <v>250</v>
      </c>
      <c r="M26" s="13">
        <f>VLOOKUP(A:A,[1]TDSheet!$A:$X,24,0)</f>
        <v>300</v>
      </c>
      <c r="N26" s="13">
        <v>400</v>
      </c>
      <c r="O26" s="13"/>
      <c r="P26" s="13"/>
      <c r="Q26" s="13"/>
      <c r="R26" s="13"/>
      <c r="S26" s="13"/>
      <c r="T26" s="13"/>
      <c r="U26" s="13"/>
      <c r="V26" s="15"/>
      <c r="W26" s="13">
        <f t="shared" si="12"/>
        <v>200.8</v>
      </c>
      <c r="X26" s="15">
        <v>300</v>
      </c>
      <c r="Y26" s="16">
        <f t="shared" si="13"/>
        <v>8.510956175298805</v>
      </c>
      <c r="Z26" s="13">
        <f t="shared" si="14"/>
        <v>2.2858565737051793</v>
      </c>
      <c r="AA26" s="13">
        <v>0</v>
      </c>
      <c r="AB26" s="13"/>
      <c r="AC26" s="13"/>
      <c r="AD26" s="13">
        <v>0</v>
      </c>
      <c r="AE26" s="13">
        <f>VLOOKUP(A:A,[1]TDSheet!$A:$AF,32,0)</f>
        <v>144.80000000000001</v>
      </c>
      <c r="AF26" s="13">
        <f>VLOOKUP(A:A,[1]TDSheet!$A:$AG,33,0)</f>
        <v>152.4</v>
      </c>
      <c r="AG26" s="13">
        <f>VLOOKUP(A:A,[1]TDSheet!$A:$W,23,0)</f>
        <v>200</v>
      </c>
      <c r="AH26" s="13">
        <f>VLOOKUP(A:A,[4]TDSheet!$A:$D,4,0)</f>
        <v>174</v>
      </c>
      <c r="AI26" s="13" t="str">
        <f>VLOOKUP(A:A,[1]TDSheet!$A:$AI,35,0)</f>
        <v>продмарт</v>
      </c>
      <c r="AJ26" s="13">
        <f t="shared" si="15"/>
        <v>105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147</v>
      </c>
      <c r="D27" s="8">
        <v>586</v>
      </c>
      <c r="E27" s="8">
        <v>541</v>
      </c>
      <c r="F27" s="8">
        <v>182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557</v>
      </c>
      <c r="K27" s="13">
        <f t="shared" si="11"/>
        <v>-16</v>
      </c>
      <c r="L27" s="13">
        <f>VLOOKUP(A:A,[1]TDSheet!$A:$V,22,0)</f>
        <v>100</v>
      </c>
      <c r="M27" s="13">
        <f>VLOOKUP(A:A,[1]TDSheet!$A:$X,24,0)</f>
        <v>100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2"/>
        <v>49.4</v>
      </c>
      <c r="X27" s="15">
        <v>50</v>
      </c>
      <c r="Y27" s="16">
        <f t="shared" si="13"/>
        <v>8.7449392712550615</v>
      </c>
      <c r="Z27" s="13">
        <f t="shared" si="14"/>
        <v>3.6842105263157894</v>
      </c>
      <c r="AA27" s="13">
        <v>0</v>
      </c>
      <c r="AB27" s="13"/>
      <c r="AC27" s="13"/>
      <c r="AD27" s="13">
        <f>VLOOKUP(A:A,[5]TDSheet!$A:$D,4,0)</f>
        <v>294</v>
      </c>
      <c r="AE27" s="13">
        <f>VLOOKUP(A:A,[1]TDSheet!$A:$AF,32,0)</f>
        <v>32.4</v>
      </c>
      <c r="AF27" s="13">
        <f>VLOOKUP(A:A,[1]TDSheet!$A:$AG,33,0)</f>
        <v>46.8</v>
      </c>
      <c r="AG27" s="13">
        <f>VLOOKUP(A:A,[1]TDSheet!$A:$W,23,0)</f>
        <v>60.8</v>
      </c>
      <c r="AH27" s="13">
        <f>VLOOKUP(A:A,[4]TDSheet!$A:$D,4,0)</f>
        <v>41</v>
      </c>
      <c r="AI27" s="13">
        <f>VLOOKUP(A:A,[1]TDSheet!$A:$AI,35,0)</f>
        <v>0</v>
      </c>
      <c r="AJ27" s="13">
        <f t="shared" si="15"/>
        <v>17.5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204</v>
      </c>
      <c r="D28" s="8">
        <v>1140</v>
      </c>
      <c r="E28" s="8">
        <v>830</v>
      </c>
      <c r="F28" s="8">
        <v>425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825</v>
      </c>
      <c r="K28" s="13">
        <f t="shared" si="11"/>
        <v>5</v>
      </c>
      <c r="L28" s="13">
        <f>VLOOKUP(A:A,[1]TDSheet!$A:$V,22,0)</f>
        <v>120</v>
      </c>
      <c r="M28" s="13">
        <f>VLOOKUP(A:A,[1]TDSheet!$A:$X,24,0)</f>
        <v>220</v>
      </c>
      <c r="N28" s="13">
        <v>150</v>
      </c>
      <c r="O28" s="13"/>
      <c r="P28" s="13"/>
      <c r="Q28" s="13"/>
      <c r="R28" s="13"/>
      <c r="S28" s="13"/>
      <c r="T28" s="13"/>
      <c r="U28" s="13"/>
      <c r="V28" s="15"/>
      <c r="W28" s="13">
        <f t="shared" si="12"/>
        <v>130</v>
      </c>
      <c r="X28" s="15">
        <v>200</v>
      </c>
      <c r="Y28" s="16">
        <f t="shared" si="13"/>
        <v>8.5769230769230766</v>
      </c>
      <c r="Z28" s="13">
        <f t="shared" si="14"/>
        <v>3.2692307692307692</v>
      </c>
      <c r="AA28" s="13">
        <v>0</v>
      </c>
      <c r="AB28" s="13"/>
      <c r="AC28" s="13"/>
      <c r="AD28" s="13">
        <f>VLOOKUP(A:A,[5]TDSheet!$A:$D,4,0)</f>
        <v>180</v>
      </c>
      <c r="AE28" s="13">
        <f>VLOOKUP(A:A,[1]TDSheet!$A:$AF,32,0)</f>
        <v>120.2</v>
      </c>
      <c r="AF28" s="13">
        <f>VLOOKUP(A:A,[1]TDSheet!$A:$AG,33,0)</f>
        <v>134.6</v>
      </c>
      <c r="AG28" s="13">
        <f>VLOOKUP(A:A,[1]TDSheet!$A:$W,23,0)</f>
        <v>143</v>
      </c>
      <c r="AH28" s="13">
        <f>VLOOKUP(A:A,[4]TDSheet!$A:$D,4,0)</f>
        <v>118</v>
      </c>
      <c r="AI28" s="13">
        <f>VLOOKUP(A:A,[1]TDSheet!$A:$AI,35,0)</f>
        <v>0</v>
      </c>
      <c r="AJ28" s="13">
        <f t="shared" si="15"/>
        <v>70</v>
      </c>
      <c r="AK28" s="13"/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198</v>
      </c>
      <c r="D29" s="8">
        <v>1312</v>
      </c>
      <c r="E29" s="8">
        <v>884</v>
      </c>
      <c r="F29" s="8">
        <v>515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903</v>
      </c>
      <c r="K29" s="13">
        <f t="shared" si="11"/>
        <v>-19</v>
      </c>
      <c r="L29" s="13">
        <f>VLOOKUP(A:A,[1]TDSheet!$A:$V,22,0)</f>
        <v>150</v>
      </c>
      <c r="M29" s="13">
        <f>VLOOKUP(A:A,[1]TDSheet!$A:$X,24,0)</f>
        <v>250</v>
      </c>
      <c r="N29" s="13">
        <v>350</v>
      </c>
      <c r="O29" s="13"/>
      <c r="P29" s="13"/>
      <c r="Q29" s="13"/>
      <c r="R29" s="13"/>
      <c r="S29" s="13"/>
      <c r="T29" s="13"/>
      <c r="U29" s="13"/>
      <c r="V29" s="15"/>
      <c r="W29" s="13">
        <f t="shared" si="12"/>
        <v>176.8</v>
      </c>
      <c r="X29" s="15">
        <v>250</v>
      </c>
      <c r="Y29" s="16">
        <f t="shared" si="13"/>
        <v>8.5690045248868767</v>
      </c>
      <c r="Z29" s="13">
        <f t="shared" si="14"/>
        <v>2.9128959276018098</v>
      </c>
      <c r="AA29" s="13">
        <v>0</v>
      </c>
      <c r="AB29" s="13"/>
      <c r="AC29" s="13"/>
      <c r="AD29" s="13">
        <v>0</v>
      </c>
      <c r="AE29" s="13">
        <f>VLOOKUP(A:A,[1]TDSheet!$A:$AF,32,0)</f>
        <v>158.80000000000001</v>
      </c>
      <c r="AF29" s="13">
        <f>VLOOKUP(A:A,[1]TDSheet!$A:$AG,33,0)</f>
        <v>161</v>
      </c>
      <c r="AG29" s="13">
        <f>VLOOKUP(A:A,[1]TDSheet!$A:$W,23,0)</f>
        <v>181.6</v>
      </c>
      <c r="AH29" s="13">
        <f>VLOOKUP(A:A,[4]TDSheet!$A:$D,4,0)</f>
        <v>237</v>
      </c>
      <c r="AI29" s="13" t="str">
        <f>VLOOKUP(A:A,[1]TDSheet!$A:$AI,35,0)</f>
        <v>продмарт</v>
      </c>
      <c r="AJ29" s="13">
        <f t="shared" si="15"/>
        <v>87.5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224.72800000000001</v>
      </c>
      <c r="D30" s="8">
        <v>1030.7080000000001</v>
      </c>
      <c r="E30" s="8">
        <v>501.89100000000002</v>
      </c>
      <c r="F30" s="8">
        <v>332.56200000000001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485.142</v>
      </c>
      <c r="K30" s="13">
        <f t="shared" si="11"/>
        <v>16.749000000000024</v>
      </c>
      <c r="L30" s="13">
        <f>VLOOKUP(A:A,[1]TDSheet!$A:$V,22,0)</f>
        <v>160</v>
      </c>
      <c r="M30" s="13">
        <f>VLOOKUP(A:A,[1]TDSheet!$A:$X,24,0)</f>
        <v>160</v>
      </c>
      <c r="N30" s="13">
        <v>50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100.37820000000001</v>
      </c>
      <c r="X30" s="15">
        <v>150</v>
      </c>
      <c r="Y30" s="16">
        <f t="shared" si="13"/>
        <v>8.4934975921066513</v>
      </c>
      <c r="Z30" s="13">
        <f t="shared" si="14"/>
        <v>3.3130898940208131</v>
      </c>
      <c r="AA30" s="13">
        <v>0</v>
      </c>
      <c r="AB30" s="13"/>
      <c r="AC30" s="13"/>
      <c r="AD30" s="13">
        <v>0</v>
      </c>
      <c r="AE30" s="13">
        <f>VLOOKUP(A:A,[1]TDSheet!$A:$AF,32,0)</f>
        <v>99.927199999999999</v>
      </c>
      <c r="AF30" s="13">
        <f>VLOOKUP(A:A,[1]TDSheet!$A:$AG,33,0)</f>
        <v>105.60599999999999</v>
      </c>
      <c r="AG30" s="13">
        <f>VLOOKUP(A:A,[1]TDSheet!$A:$W,23,0)</f>
        <v>120.5536</v>
      </c>
      <c r="AH30" s="13">
        <f>VLOOKUP(A:A,[4]TDSheet!$A:$D,4,0)</f>
        <v>104.289</v>
      </c>
      <c r="AI30" s="13" t="e">
        <f>VLOOKUP(A:A,[1]TDSheet!$A:$AI,35,0)</f>
        <v>#N/A</v>
      </c>
      <c r="AJ30" s="13">
        <f t="shared" si="15"/>
        <v>150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5154.8180000000002</v>
      </c>
      <c r="D31" s="8">
        <v>15116.578</v>
      </c>
      <c r="E31" s="8">
        <v>5517.76</v>
      </c>
      <c r="F31" s="8">
        <v>4193.5540000000001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5514.1840000000002</v>
      </c>
      <c r="K31" s="13">
        <f t="shared" si="11"/>
        <v>3.5760000000000218</v>
      </c>
      <c r="L31" s="13">
        <f>VLOOKUP(A:A,[1]TDSheet!$A:$V,22,0)</f>
        <v>1200</v>
      </c>
      <c r="M31" s="13">
        <f>VLOOKUP(A:A,[1]TDSheet!$A:$X,24,0)</f>
        <v>1000</v>
      </c>
      <c r="N31" s="13">
        <v>1600</v>
      </c>
      <c r="O31" s="13"/>
      <c r="P31" s="13"/>
      <c r="Q31" s="13"/>
      <c r="R31" s="13"/>
      <c r="S31" s="13"/>
      <c r="T31" s="13"/>
      <c r="U31" s="13"/>
      <c r="V31" s="15"/>
      <c r="W31" s="13">
        <f t="shared" si="12"/>
        <v>1103.5520000000001</v>
      </c>
      <c r="X31" s="15">
        <v>1700</v>
      </c>
      <c r="Y31" s="16">
        <f t="shared" si="13"/>
        <v>8.7839576204836742</v>
      </c>
      <c r="Z31" s="13">
        <f t="shared" si="14"/>
        <v>3.8000511076958761</v>
      </c>
      <c r="AA31" s="13">
        <v>0</v>
      </c>
      <c r="AB31" s="13"/>
      <c r="AC31" s="13"/>
      <c r="AD31" s="13">
        <v>0</v>
      </c>
      <c r="AE31" s="13">
        <f>VLOOKUP(A:A,[1]TDSheet!$A:$AF,32,0)</f>
        <v>1045.5586000000001</v>
      </c>
      <c r="AF31" s="13">
        <f>VLOOKUP(A:A,[1]TDSheet!$A:$AG,33,0)</f>
        <v>1016.1436</v>
      </c>
      <c r="AG31" s="13">
        <f>VLOOKUP(A:A,[1]TDSheet!$A:$W,23,0)</f>
        <v>1151.7094000000002</v>
      </c>
      <c r="AH31" s="13">
        <f>VLOOKUP(A:A,[4]TDSheet!$A:$D,4,0)</f>
        <v>1187.296</v>
      </c>
      <c r="AI31" s="13" t="str">
        <f>VLOOKUP(A:A,[1]TDSheet!$A:$AI,35,0)</f>
        <v>ябмарт</v>
      </c>
      <c r="AJ31" s="13">
        <f t="shared" si="15"/>
        <v>1700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211.30099999999999</v>
      </c>
      <c r="D32" s="8">
        <v>361.54899999999998</v>
      </c>
      <c r="E32" s="8">
        <v>313.19799999999998</v>
      </c>
      <c r="F32" s="8">
        <v>222.506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295.72300000000001</v>
      </c>
      <c r="K32" s="13">
        <f t="shared" si="11"/>
        <v>17.474999999999966</v>
      </c>
      <c r="L32" s="13">
        <f>VLOOKUP(A:A,[1]TDSheet!$A:$V,22,0)</f>
        <v>70</v>
      </c>
      <c r="M32" s="13">
        <f>VLOOKUP(A:A,[1]TDSheet!$A:$X,24,0)</f>
        <v>100</v>
      </c>
      <c r="N32" s="13">
        <v>50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62.639599999999994</v>
      </c>
      <c r="X32" s="15">
        <v>90</v>
      </c>
      <c r="Y32" s="16">
        <f t="shared" si="13"/>
        <v>8.5011079253379656</v>
      </c>
      <c r="Z32" s="13">
        <f t="shared" si="14"/>
        <v>3.5521618911998165</v>
      </c>
      <c r="AA32" s="13">
        <v>0</v>
      </c>
      <c r="AB32" s="13"/>
      <c r="AC32" s="13"/>
      <c r="AD32" s="13">
        <v>0</v>
      </c>
      <c r="AE32" s="13">
        <f>VLOOKUP(A:A,[1]TDSheet!$A:$AF,32,0)</f>
        <v>67.271600000000007</v>
      </c>
      <c r="AF32" s="13">
        <f>VLOOKUP(A:A,[1]TDSheet!$A:$AG,33,0)</f>
        <v>66.877600000000001</v>
      </c>
      <c r="AG32" s="13">
        <f>VLOOKUP(A:A,[1]TDSheet!$A:$W,23,0)</f>
        <v>72.739199999999997</v>
      </c>
      <c r="AH32" s="13">
        <f>VLOOKUP(A:A,[4]TDSheet!$A:$D,4,0)</f>
        <v>73.703999999999994</v>
      </c>
      <c r="AI32" s="13" t="str">
        <f>VLOOKUP(A:A,[1]TDSheet!$A:$AI,35,0)</f>
        <v>зв60</v>
      </c>
      <c r="AJ32" s="13">
        <f t="shared" si="15"/>
        <v>90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302.77999999999997</v>
      </c>
      <c r="D33" s="8">
        <v>1497.2619999999999</v>
      </c>
      <c r="E33" s="8">
        <v>647.51400000000001</v>
      </c>
      <c r="F33" s="8">
        <v>649.88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624.34699999999998</v>
      </c>
      <c r="K33" s="13">
        <f t="shared" si="11"/>
        <v>23.16700000000003</v>
      </c>
      <c r="L33" s="13">
        <f>VLOOKUP(A:A,[1]TDSheet!$A:$V,22,0)</f>
        <v>250</v>
      </c>
      <c r="M33" s="13">
        <f>VLOOKUP(A:A,[1]TDSheet!$A:$X,24,0)</f>
        <v>250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2"/>
        <v>129.50280000000001</v>
      </c>
      <c r="X33" s="15"/>
      <c r="Y33" s="16">
        <f t="shared" si="13"/>
        <v>8.8791902568901993</v>
      </c>
      <c r="Z33" s="13">
        <f t="shared" si="14"/>
        <v>5.0182698752459407</v>
      </c>
      <c r="AA33" s="13">
        <v>0</v>
      </c>
      <c r="AB33" s="13"/>
      <c r="AC33" s="13"/>
      <c r="AD33" s="13">
        <v>0</v>
      </c>
      <c r="AE33" s="13">
        <f>VLOOKUP(A:A,[1]TDSheet!$A:$AF,32,0)</f>
        <v>148.012</v>
      </c>
      <c r="AF33" s="13">
        <f>VLOOKUP(A:A,[1]TDSheet!$A:$AG,33,0)</f>
        <v>142.2432</v>
      </c>
      <c r="AG33" s="13">
        <f>VLOOKUP(A:A,[1]TDSheet!$A:$W,23,0)</f>
        <v>189.28000000000003</v>
      </c>
      <c r="AH33" s="13">
        <f>VLOOKUP(A:A,[4]TDSheet!$A:$D,4,0)</f>
        <v>134.196</v>
      </c>
      <c r="AI33" s="13">
        <f>VLOOKUP(A:A,[1]TDSheet!$A:$AI,35,0)</f>
        <v>0</v>
      </c>
      <c r="AJ33" s="13">
        <f t="shared" si="15"/>
        <v>0</v>
      </c>
      <c r="AK33" s="13"/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45.773000000000003</v>
      </c>
      <c r="D34" s="8">
        <v>629.88699999999994</v>
      </c>
      <c r="E34" s="8">
        <v>408.11900000000003</v>
      </c>
      <c r="F34" s="8">
        <v>172.08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418.01</v>
      </c>
      <c r="K34" s="13">
        <f t="shared" si="11"/>
        <v>-9.8909999999999627</v>
      </c>
      <c r="L34" s="13">
        <f>VLOOKUP(A:A,[1]TDSheet!$A:$V,22,0)</f>
        <v>100</v>
      </c>
      <c r="M34" s="13">
        <f>VLOOKUP(A:A,[1]TDSheet!$A:$X,24,0)</f>
        <v>90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2"/>
        <v>50.268800000000006</v>
      </c>
      <c r="X34" s="15">
        <v>70</v>
      </c>
      <c r="Y34" s="16">
        <f t="shared" si="13"/>
        <v>8.5953911770322744</v>
      </c>
      <c r="Z34" s="13">
        <f t="shared" si="14"/>
        <v>3.423196893500541</v>
      </c>
      <c r="AA34" s="13">
        <f>VLOOKUP(A:A,[3]TDSheet!$A:$D,4,0)</f>
        <v>156.77500000000001</v>
      </c>
      <c r="AB34" s="13"/>
      <c r="AC34" s="13"/>
      <c r="AD34" s="13">
        <v>0</v>
      </c>
      <c r="AE34" s="13">
        <f>VLOOKUP(A:A,[1]TDSheet!$A:$AF,32,0)</f>
        <v>50.0792</v>
      </c>
      <c r="AF34" s="13">
        <f>VLOOKUP(A:A,[1]TDSheet!$A:$AG,33,0)</f>
        <v>45.279999999999994</v>
      </c>
      <c r="AG34" s="13">
        <f>VLOOKUP(A:A,[1]TDSheet!$A:$W,23,0)</f>
        <v>58.174999999999997</v>
      </c>
      <c r="AH34" s="13">
        <f>VLOOKUP(A:A,[4]TDSheet!$A:$D,4,0)</f>
        <v>35.515999999999998</v>
      </c>
      <c r="AI34" s="13">
        <f>VLOOKUP(A:A,[1]TDSheet!$A:$AI,35,0)</f>
        <v>0</v>
      </c>
      <c r="AJ34" s="13">
        <f t="shared" si="15"/>
        <v>70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7066.5640000000003</v>
      </c>
      <c r="D35" s="8">
        <v>24242.485000000001</v>
      </c>
      <c r="E35" s="8">
        <v>9916.4879999999994</v>
      </c>
      <c r="F35" s="8">
        <v>7286.018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9619.2939999999999</v>
      </c>
      <c r="K35" s="13">
        <f t="shared" si="11"/>
        <v>297.19399999999951</v>
      </c>
      <c r="L35" s="13">
        <f>VLOOKUP(A:A,[1]TDSheet!$A:$V,22,0)</f>
        <v>2800</v>
      </c>
      <c r="M35" s="13">
        <f>VLOOKUP(A:A,[1]TDSheet!$A:$X,24,0)</f>
        <v>2300</v>
      </c>
      <c r="N35" s="13">
        <v>1950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1983.2975999999999</v>
      </c>
      <c r="X35" s="15">
        <v>2900</v>
      </c>
      <c r="Y35" s="16">
        <f t="shared" si="13"/>
        <v>8.6905858203025108</v>
      </c>
      <c r="Z35" s="13">
        <f t="shared" si="14"/>
        <v>3.6736887091478359</v>
      </c>
      <c r="AA35" s="13">
        <v>0</v>
      </c>
      <c r="AB35" s="13"/>
      <c r="AC35" s="13"/>
      <c r="AD35" s="13">
        <v>0</v>
      </c>
      <c r="AE35" s="13">
        <f>VLOOKUP(A:A,[1]TDSheet!$A:$AF,32,0)</f>
        <v>1505.4030000000002</v>
      </c>
      <c r="AF35" s="13">
        <f>VLOOKUP(A:A,[1]TDSheet!$A:$AG,33,0)</f>
        <v>1517.1254000000001</v>
      </c>
      <c r="AG35" s="13">
        <f>VLOOKUP(A:A,[1]TDSheet!$A:$W,23,0)</f>
        <v>2169.665</v>
      </c>
      <c r="AH35" s="13">
        <f>VLOOKUP(A:A,[4]TDSheet!$A:$D,4,0)</f>
        <v>2196.067</v>
      </c>
      <c r="AI35" s="13" t="str">
        <f>VLOOKUP(A:A,[1]TDSheet!$A:$AI,35,0)</f>
        <v>яб март</v>
      </c>
      <c r="AJ35" s="13">
        <f t="shared" si="15"/>
        <v>2900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40.362000000000002</v>
      </c>
      <c r="D36" s="8">
        <v>65.599999999999994</v>
      </c>
      <c r="E36" s="8">
        <v>66.013000000000005</v>
      </c>
      <c r="F36" s="8">
        <v>39.948999999999998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69.795000000000002</v>
      </c>
      <c r="K36" s="13">
        <f t="shared" si="11"/>
        <v>-3.7819999999999965</v>
      </c>
      <c r="L36" s="13">
        <f>VLOOKUP(A:A,[1]TDSheet!$A:$V,22,0)</f>
        <v>40</v>
      </c>
      <c r="M36" s="13">
        <f>VLOOKUP(A:A,[1]TDSheet!$A:$X,24,0)</f>
        <v>30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2"/>
        <v>13.2026</v>
      </c>
      <c r="X36" s="15">
        <v>10</v>
      </c>
      <c r="Y36" s="16">
        <f t="shared" si="13"/>
        <v>9.0852559344371553</v>
      </c>
      <c r="Z36" s="13">
        <f t="shared" si="14"/>
        <v>3.0258433944829046</v>
      </c>
      <c r="AA36" s="13">
        <v>0</v>
      </c>
      <c r="AB36" s="13"/>
      <c r="AC36" s="13"/>
      <c r="AD36" s="13">
        <v>0</v>
      </c>
      <c r="AE36" s="13">
        <f>VLOOKUP(A:A,[1]TDSheet!$A:$AF,32,0)</f>
        <v>10.881399999999999</v>
      </c>
      <c r="AF36" s="13">
        <f>VLOOKUP(A:A,[1]TDSheet!$A:$AG,33,0)</f>
        <v>14.099600000000001</v>
      </c>
      <c r="AG36" s="13">
        <f>VLOOKUP(A:A,[1]TDSheet!$A:$W,23,0)</f>
        <v>16.148800000000001</v>
      </c>
      <c r="AH36" s="13">
        <f>VLOOKUP(A:A,[4]TDSheet!$A:$D,4,0)</f>
        <v>10.510999999999999</v>
      </c>
      <c r="AI36" s="13">
        <f>VLOOKUP(A:A,[1]TDSheet!$A:$AI,35,0)</f>
        <v>0</v>
      </c>
      <c r="AJ36" s="13">
        <f t="shared" si="15"/>
        <v>10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218.94499999999999</v>
      </c>
      <c r="D37" s="8">
        <v>1110.068</v>
      </c>
      <c r="E37" s="8">
        <v>542.68600000000004</v>
      </c>
      <c r="F37" s="8">
        <v>415.57299999999998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510.91</v>
      </c>
      <c r="K37" s="13">
        <f t="shared" si="11"/>
        <v>31.77600000000001</v>
      </c>
      <c r="L37" s="13">
        <f>VLOOKUP(A:A,[1]TDSheet!$A:$V,22,0)</f>
        <v>200</v>
      </c>
      <c r="M37" s="13">
        <f>VLOOKUP(A:A,[1]TDSheet!$A:$X,24,0)</f>
        <v>200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2"/>
        <v>108.53720000000001</v>
      </c>
      <c r="X37" s="15">
        <v>110</v>
      </c>
      <c r="Y37" s="16">
        <f t="shared" si="13"/>
        <v>8.527702944244</v>
      </c>
      <c r="Z37" s="13">
        <f t="shared" si="14"/>
        <v>3.8288531489664366</v>
      </c>
      <c r="AA37" s="13">
        <v>0</v>
      </c>
      <c r="AB37" s="13"/>
      <c r="AC37" s="13"/>
      <c r="AD37" s="13">
        <v>0</v>
      </c>
      <c r="AE37" s="13">
        <f>VLOOKUP(A:A,[1]TDSheet!$A:$AF,32,0)</f>
        <v>132.01300000000001</v>
      </c>
      <c r="AF37" s="13">
        <f>VLOOKUP(A:A,[1]TDSheet!$A:$AG,33,0)</f>
        <v>101.6096</v>
      </c>
      <c r="AG37" s="13">
        <f>VLOOKUP(A:A,[1]TDSheet!$A:$W,23,0)</f>
        <v>138.1266</v>
      </c>
      <c r="AH37" s="13">
        <f>VLOOKUP(A:A,[4]TDSheet!$A:$D,4,0)</f>
        <v>107.04900000000001</v>
      </c>
      <c r="AI37" s="13">
        <f>VLOOKUP(A:A,[1]TDSheet!$A:$AI,35,0)</f>
        <v>0</v>
      </c>
      <c r="AJ37" s="13">
        <f t="shared" si="15"/>
        <v>110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5244.0230000000001</v>
      </c>
      <c r="D38" s="8">
        <v>8096.4139999999998</v>
      </c>
      <c r="E38" s="8">
        <v>3072.6309999999999</v>
      </c>
      <c r="F38" s="8">
        <v>4430.7430000000004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2980.1039999999998</v>
      </c>
      <c r="K38" s="13">
        <f t="shared" si="11"/>
        <v>92.527000000000044</v>
      </c>
      <c r="L38" s="13">
        <f>VLOOKUP(A:A,[1]TDSheet!$A:$V,22,0)</f>
        <v>0</v>
      </c>
      <c r="M38" s="13">
        <f>VLOOKUP(A:A,[1]TDSheet!$A:$X,24,0)</f>
        <v>500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2"/>
        <v>614.52620000000002</v>
      </c>
      <c r="X38" s="15">
        <v>600</v>
      </c>
      <c r="Y38" s="16">
        <f t="shared" si="13"/>
        <v>9.0000117163434208</v>
      </c>
      <c r="Z38" s="13">
        <f t="shared" si="14"/>
        <v>7.2100148049017276</v>
      </c>
      <c r="AA38" s="13">
        <v>0</v>
      </c>
      <c r="AB38" s="13"/>
      <c r="AC38" s="13"/>
      <c r="AD38" s="13">
        <v>0</v>
      </c>
      <c r="AE38" s="13">
        <f>VLOOKUP(A:A,[1]TDSheet!$A:$AF,32,0)</f>
        <v>1142.8932</v>
      </c>
      <c r="AF38" s="13">
        <f>VLOOKUP(A:A,[1]TDSheet!$A:$AG,33,0)</f>
        <v>1064.6496</v>
      </c>
      <c r="AG38" s="13">
        <f>VLOOKUP(A:A,[1]TDSheet!$A:$W,23,0)</f>
        <v>722.99659999999994</v>
      </c>
      <c r="AH38" s="13">
        <f>VLOOKUP(A:A,[4]TDSheet!$A:$D,4,0)</f>
        <v>579.28099999999995</v>
      </c>
      <c r="AI38" s="13" t="str">
        <f>VLOOKUP(A:A,[1]TDSheet!$A:$AI,35,0)</f>
        <v>оконч</v>
      </c>
      <c r="AJ38" s="13">
        <f t="shared" si="15"/>
        <v>600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3271.3510000000001</v>
      </c>
      <c r="D39" s="8">
        <v>8938.3770000000004</v>
      </c>
      <c r="E39" s="8">
        <v>3577.6179999999999</v>
      </c>
      <c r="F39" s="8">
        <v>3200.7159999999999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3473.86</v>
      </c>
      <c r="K39" s="13">
        <f t="shared" si="11"/>
        <v>103.75799999999981</v>
      </c>
      <c r="L39" s="13">
        <f>VLOOKUP(A:A,[1]TDSheet!$A:$V,22,0)</f>
        <v>700</v>
      </c>
      <c r="M39" s="13">
        <f>VLOOKUP(A:A,[1]TDSheet!$A:$X,24,0)</f>
        <v>900</v>
      </c>
      <c r="N39" s="13">
        <v>500</v>
      </c>
      <c r="O39" s="13"/>
      <c r="P39" s="13"/>
      <c r="Q39" s="13"/>
      <c r="R39" s="13"/>
      <c r="S39" s="13"/>
      <c r="T39" s="13"/>
      <c r="U39" s="13"/>
      <c r="V39" s="15"/>
      <c r="W39" s="13">
        <f t="shared" si="12"/>
        <v>715.52359999999999</v>
      </c>
      <c r="X39" s="15">
        <v>900</v>
      </c>
      <c r="Y39" s="16">
        <f t="shared" si="13"/>
        <v>8.6659839032563006</v>
      </c>
      <c r="Z39" s="13">
        <f t="shared" si="14"/>
        <v>4.4732500786836384</v>
      </c>
      <c r="AA39" s="13">
        <v>0</v>
      </c>
      <c r="AB39" s="13"/>
      <c r="AC39" s="13"/>
      <c r="AD39" s="13">
        <v>0</v>
      </c>
      <c r="AE39" s="13">
        <f>VLOOKUP(A:A,[1]TDSheet!$A:$AF,32,0)</f>
        <v>953.02440000000001</v>
      </c>
      <c r="AF39" s="13">
        <f>VLOOKUP(A:A,[1]TDSheet!$A:$AG,33,0)</f>
        <v>978.798</v>
      </c>
      <c r="AG39" s="13">
        <f>VLOOKUP(A:A,[1]TDSheet!$A:$W,23,0)</f>
        <v>838.8968000000001</v>
      </c>
      <c r="AH39" s="13">
        <f>VLOOKUP(A:A,[4]TDSheet!$A:$D,4,0)</f>
        <v>781.76700000000005</v>
      </c>
      <c r="AI39" s="13" t="str">
        <f>VLOOKUP(A:A,[1]TDSheet!$A:$AI,35,0)</f>
        <v>оконч</v>
      </c>
      <c r="AJ39" s="13">
        <f t="shared" si="15"/>
        <v>900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97.587000000000003</v>
      </c>
      <c r="D40" s="8">
        <v>578.06299999999999</v>
      </c>
      <c r="E40" s="8">
        <v>295.76400000000001</v>
      </c>
      <c r="F40" s="8">
        <v>272.04399999999998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294.09399999999999</v>
      </c>
      <c r="K40" s="13">
        <f t="shared" si="11"/>
        <v>1.6700000000000159</v>
      </c>
      <c r="L40" s="13">
        <f>VLOOKUP(A:A,[1]TDSheet!$A:$V,22,0)</f>
        <v>110</v>
      </c>
      <c r="M40" s="13">
        <f>VLOOKUP(A:A,[1]TDSheet!$A:$X,24,0)</f>
        <v>110</v>
      </c>
      <c r="N40" s="13"/>
      <c r="O40" s="13"/>
      <c r="P40" s="13"/>
      <c r="Q40" s="13"/>
      <c r="R40" s="13"/>
      <c r="S40" s="13"/>
      <c r="T40" s="13"/>
      <c r="U40" s="13"/>
      <c r="V40" s="15"/>
      <c r="W40" s="13">
        <f t="shared" si="12"/>
        <v>59.152799999999999</v>
      </c>
      <c r="X40" s="15">
        <v>40</v>
      </c>
      <c r="Y40" s="16">
        <f t="shared" si="13"/>
        <v>8.9944009412910297</v>
      </c>
      <c r="Z40" s="13">
        <f t="shared" si="14"/>
        <v>4.5990046117850714</v>
      </c>
      <c r="AA40" s="13">
        <v>0</v>
      </c>
      <c r="AB40" s="13"/>
      <c r="AC40" s="13"/>
      <c r="AD40" s="13">
        <v>0</v>
      </c>
      <c r="AE40" s="13">
        <f>VLOOKUP(A:A,[1]TDSheet!$A:$AF,32,0)</f>
        <v>62.148600000000002</v>
      </c>
      <c r="AF40" s="13">
        <f>VLOOKUP(A:A,[1]TDSheet!$A:$AG,33,0)</f>
        <v>63.058199999999999</v>
      </c>
      <c r="AG40" s="13">
        <f>VLOOKUP(A:A,[1]TDSheet!$A:$W,23,0)</f>
        <v>84.004599999999996</v>
      </c>
      <c r="AH40" s="13">
        <f>VLOOKUP(A:A,[4]TDSheet!$A:$D,4,0)</f>
        <v>74.638000000000005</v>
      </c>
      <c r="AI40" s="13">
        <f>VLOOKUP(A:A,[1]TDSheet!$A:$AI,35,0)</f>
        <v>0</v>
      </c>
      <c r="AJ40" s="13">
        <f t="shared" si="15"/>
        <v>40</v>
      </c>
      <c r="AK40" s="13"/>
      <c r="AL40" s="13"/>
      <c r="AM40" s="13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9.8409999999999993</v>
      </c>
      <c r="D41" s="8">
        <v>673.15700000000004</v>
      </c>
      <c r="E41" s="8">
        <v>373.904</v>
      </c>
      <c r="F41" s="8">
        <v>207.09800000000001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365.65899999999999</v>
      </c>
      <c r="K41" s="13">
        <f t="shared" si="11"/>
        <v>8.2450000000000045</v>
      </c>
      <c r="L41" s="13">
        <f>VLOOKUP(A:A,[1]TDSheet!$A:$V,22,0)</f>
        <v>50</v>
      </c>
      <c r="M41" s="13">
        <f>VLOOKUP(A:A,[1]TDSheet!$A:$X,24,0)</f>
        <v>70</v>
      </c>
      <c r="N41" s="13">
        <v>110</v>
      </c>
      <c r="O41" s="13"/>
      <c r="P41" s="13"/>
      <c r="Q41" s="13"/>
      <c r="R41" s="13"/>
      <c r="S41" s="13"/>
      <c r="T41" s="13"/>
      <c r="U41" s="13"/>
      <c r="V41" s="15"/>
      <c r="W41" s="13">
        <f t="shared" si="12"/>
        <v>62.107199999999999</v>
      </c>
      <c r="X41" s="15">
        <v>110</v>
      </c>
      <c r="Y41" s="16">
        <f t="shared" si="13"/>
        <v>8.8089303655614799</v>
      </c>
      <c r="Z41" s="13">
        <f t="shared" si="14"/>
        <v>3.3345248215987842</v>
      </c>
      <c r="AA41" s="13">
        <f>VLOOKUP(A:A,[3]TDSheet!$A:$D,4,0)</f>
        <v>63.368000000000002</v>
      </c>
      <c r="AB41" s="13"/>
      <c r="AC41" s="13"/>
      <c r="AD41" s="13">
        <v>0</v>
      </c>
      <c r="AE41" s="13">
        <f>VLOOKUP(A:A,[1]TDSheet!$A:$AF,32,0)</f>
        <v>70.825400000000002</v>
      </c>
      <c r="AF41" s="13">
        <f>VLOOKUP(A:A,[1]TDSheet!$A:$AG,33,0)</f>
        <v>58.919799999999995</v>
      </c>
      <c r="AG41" s="13">
        <f>VLOOKUP(A:A,[1]TDSheet!$A:$W,23,0)</f>
        <v>78.466399999999993</v>
      </c>
      <c r="AH41" s="13">
        <f>VLOOKUP(A:A,[4]TDSheet!$A:$D,4,0)</f>
        <v>75.756</v>
      </c>
      <c r="AI41" s="13">
        <f>VLOOKUP(A:A,[1]TDSheet!$A:$AI,35,0)</f>
        <v>0</v>
      </c>
      <c r="AJ41" s="13">
        <f t="shared" si="15"/>
        <v>110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17.347999999999999</v>
      </c>
      <c r="D42" s="8">
        <v>32.953000000000003</v>
      </c>
      <c r="E42" s="8">
        <v>21.901</v>
      </c>
      <c r="F42" s="8">
        <v>28.032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3">
        <f>VLOOKUP(A:A,[2]TDSheet!$A:$F,6,0)</f>
        <v>21.952999999999999</v>
      </c>
      <c r="K42" s="13">
        <f t="shared" si="11"/>
        <v>-5.1999999999999602E-2</v>
      </c>
      <c r="L42" s="13">
        <f>VLOOKUP(A:A,[1]TDSheet!$A:$V,22,0)</f>
        <v>0</v>
      </c>
      <c r="M42" s="13">
        <f>VLOOKUP(A:A,[1]TDSheet!$A:$X,24,0)</f>
        <v>0</v>
      </c>
      <c r="N42" s="13">
        <v>30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4.3802000000000003</v>
      </c>
      <c r="X42" s="15"/>
      <c r="Y42" s="16">
        <f t="shared" si="13"/>
        <v>13.248710104561434</v>
      </c>
      <c r="Z42" s="13">
        <f t="shared" si="14"/>
        <v>6.3997077759006435</v>
      </c>
      <c r="AA42" s="13">
        <v>0</v>
      </c>
      <c r="AB42" s="13"/>
      <c r="AC42" s="13"/>
      <c r="AD42" s="13">
        <v>0</v>
      </c>
      <c r="AE42" s="13">
        <f>VLOOKUP(A:A,[1]TDSheet!$A:$AF,32,0)</f>
        <v>5.8957999999999995</v>
      </c>
      <c r="AF42" s="13">
        <f>VLOOKUP(A:A,[1]TDSheet!$A:$AG,33,0)</f>
        <v>5.5095999999999998</v>
      </c>
      <c r="AG42" s="13">
        <f>VLOOKUP(A:A,[1]TDSheet!$A:$W,23,0)</f>
        <v>4.734</v>
      </c>
      <c r="AH42" s="13">
        <f>VLOOKUP(A:A,[4]TDSheet!$A:$D,4,0)</f>
        <v>4.0940000000000003</v>
      </c>
      <c r="AI42" s="13" t="e">
        <f>VLOOKUP(A:A,[1]TDSheet!$A:$AI,35,0)</f>
        <v>#N/A</v>
      </c>
      <c r="AJ42" s="13">
        <f t="shared" si="15"/>
        <v>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235.441</v>
      </c>
      <c r="D43" s="8">
        <v>981.48199999999997</v>
      </c>
      <c r="E43" s="8">
        <v>602.13800000000003</v>
      </c>
      <c r="F43" s="8">
        <v>522.48599999999999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568.98500000000001</v>
      </c>
      <c r="K43" s="13">
        <f t="shared" si="11"/>
        <v>33.15300000000002</v>
      </c>
      <c r="L43" s="13">
        <f>VLOOKUP(A:A,[1]TDSheet!$A:$V,22,0)</f>
        <v>200</v>
      </c>
      <c r="M43" s="13">
        <f>VLOOKUP(A:A,[1]TDSheet!$A:$X,24,0)</f>
        <v>200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2"/>
        <v>120.42760000000001</v>
      </c>
      <c r="X43" s="15">
        <v>130</v>
      </c>
      <c r="Y43" s="16">
        <f t="shared" si="13"/>
        <v>8.7395746490007262</v>
      </c>
      <c r="Z43" s="13">
        <f t="shared" si="14"/>
        <v>4.3385901570736269</v>
      </c>
      <c r="AA43" s="13">
        <v>0</v>
      </c>
      <c r="AB43" s="13"/>
      <c r="AC43" s="13"/>
      <c r="AD43" s="13">
        <v>0</v>
      </c>
      <c r="AE43" s="13">
        <f>VLOOKUP(A:A,[1]TDSheet!$A:$AF,32,0)</f>
        <v>125.15260000000001</v>
      </c>
      <c r="AF43" s="13">
        <f>VLOOKUP(A:A,[1]TDSheet!$A:$AG,33,0)</f>
        <v>101.471</v>
      </c>
      <c r="AG43" s="13">
        <f>VLOOKUP(A:A,[1]TDSheet!$A:$W,23,0)</f>
        <v>144.49179999999998</v>
      </c>
      <c r="AH43" s="13">
        <f>VLOOKUP(A:A,[4]TDSheet!$A:$D,4,0)</f>
        <v>126.33499999999999</v>
      </c>
      <c r="AI43" s="13">
        <f>VLOOKUP(A:A,[1]TDSheet!$A:$AI,35,0)</f>
        <v>0</v>
      </c>
      <c r="AJ43" s="13">
        <f t="shared" si="15"/>
        <v>130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31.053999999999998</v>
      </c>
      <c r="D44" s="8">
        <v>252.172</v>
      </c>
      <c r="E44" s="8">
        <v>99.805000000000007</v>
      </c>
      <c r="F44" s="8">
        <v>40.152999999999999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104.62</v>
      </c>
      <c r="K44" s="13">
        <f t="shared" si="11"/>
        <v>-4.8149999999999977</v>
      </c>
      <c r="L44" s="13">
        <f>VLOOKUP(A:A,[1]TDSheet!$A:$V,22,0)</f>
        <v>20</v>
      </c>
      <c r="M44" s="13">
        <f>VLOOKUP(A:A,[1]TDSheet!$A:$X,24,0)</f>
        <v>10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2"/>
        <v>6.5580000000000016</v>
      </c>
      <c r="X44" s="15"/>
      <c r="Y44" s="16">
        <f t="shared" si="13"/>
        <v>10.697316254955775</v>
      </c>
      <c r="Z44" s="13">
        <f t="shared" si="14"/>
        <v>6.1227508386703242</v>
      </c>
      <c r="AA44" s="13">
        <f>VLOOKUP(A:A,[3]TDSheet!$A:$D,4,0)</f>
        <v>67.015000000000001</v>
      </c>
      <c r="AB44" s="13"/>
      <c r="AC44" s="13"/>
      <c r="AD44" s="13">
        <v>0</v>
      </c>
      <c r="AE44" s="13">
        <f>VLOOKUP(A:A,[1]TDSheet!$A:$AF,32,0)</f>
        <v>10.892199999999999</v>
      </c>
      <c r="AF44" s="13">
        <f>VLOOKUP(A:A,[1]TDSheet!$A:$AG,33,0)</f>
        <v>8.3313999999999986</v>
      </c>
      <c r="AG44" s="13">
        <f>VLOOKUP(A:A,[1]TDSheet!$A:$W,23,0)</f>
        <v>10.565800000000005</v>
      </c>
      <c r="AH44" s="13">
        <f>VLOOKUP(A:A,[4]TDSheet!$A:$D,4,0)</f>
        <v>23.757000000000001</v>
      </c>
      <c r="AI44" s="13">
        <f>VLOOKUP(A:A,[1]TDSheet!$A:$AI,35,0)</f>
        <v>0</v>
      </c>
      <c r="AJ44" s="13">
        <f t="shared" si="15"/>
        <v>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1.859</v>
      </c>
      <c r="D45" s="8">
        <v>214.952</v>
      </c>
      <c r="E45" s="8">
        <v>72.847999999999999</v>
      </c>
      <c r="F45" s="8">
        <v>93.233999999999995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104.17400000000001</v>
      </c>
      <c r="K45" s="13">
        <f t="shared" si="11"/>
        <v>-31.326000000000008</v>
      </c>
      <c r="L45" s="13">
        <f>VLOOKUP(A:A,[1]TDSheet!$A:$V,22,0)</f>
        <v>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2"/>
        <v>14.569599999999999</v>
      </c>
      <c r="X45" s="15">
        <v>20</v>
      </c>
      <c r="Y45" s="16">
        <f t="shared" si="13"/>
        <v>7.771936086097079</v>
      </c>
      <c r="Z45" s="13">
        <f t="shared" si="14"/>
        <v>6.3992148034263119</v>
      </c>
      <c r="AA45" s="13">
        <v>0</v>
      </c>
      <c r="AB45" s="13"/>
      <c r="AC45" s="13"/>
      <c r="AD45" s="13">
        <v>0</v>
      </c>
      <c r="AE45" s="13">
        <f>VLOOKUP(A:A,[1]TDSheet!$A:$AF,32,0)</f>
        <v>21.289400000000001</v>
      </c>
      <c r="AF45" s="13">
        <f>VLOOKUP(A:A,[1]TDSheet!$A:$AG,33,0)</f>
        <v>25.753599999999999</v>
      </c>
      <c r="AG45" s="13">
        <f>VLOOKUP(A:A,[1]TDSheet!$A:$W,23,0)</f>
        <v>14.344400000000002</v>
      </c>
      <c r="AH45" s="13">
        <f>VLOOKUP(A:A,[4]TDSheet!$A:$D,4,0)</f>
        <v>25.815000000000001</v>
      </c>
      <c r="AI45" s="13" t="str">
        <f>VLOOKUP(A:A,[1]TDSheet!$A:$AI,35,0)</f>
        <v>увел</v>
      </c>
      <c r="AJ45" s="13">
        <f t="shared" si="15"/>
        <v>20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15.215</v>
      </c>
      <c r="D46" s="8">
        <v>268.70299999999997</v>
      </c>
      <c r="E46" s="8">
        <v>101.461</v>
      </c>
      <c r="F46" s="8">
        <v>129.10499999999999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124.923</v>
      </c>
      <c r="K46" s="13">
        <f t="shared" si="11"/>
        <v>-23.462000000000003</v>
      </c>
      <c r="L46" s="13">
        <f>VLOOKUP(A:A,[1]TDSheet!$A:$V,22,0)</f>
        <v>20</v>
      </c>
      <c r="M46" s="13">
        <f>VLOOKUP(A:A,[1]TDSheet!$A:$X,24,0)</f>
        <v>30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2"/>
        <v>20.292200000000001</v>
      </c>
      <c r="X46" s="15"/>
      <c r="Y46" s="16">
        <f t="shared" si="13"/>
        <v>8.8262977892983496</v>
      </c>
      <c r="Z46" s="13">
        <f t="shared" si="14"/>
        <v>6.3622968431219871</v>
      </c>
      <c r="AA46" s="13">
        <v>0</v>
      </c>
      <c r="AB46" s="13"/>
      <c r="AC46" s="13"/>
      <c r="AD46" s="13">
        <v>0</v>
      </c>
      <c r="AE46" s="13">
        <f>VLOOKUP(A:A,[1]TDSheet!$A:$AF,32,0)</f>
        <v>30.500199999999996</v>
      </c>
      <c r="AF46" s="13">
        <f>VLOOKUP(A:A,[1]TDSheet!$A:$AG,33,0)</f>
        <v>24.729800000000001</v>
      </c>
      <c r="AG46" s="13">
        <f>VLOOKUP(A:A,[1]TDSheet!$A:$W,23,0)</f>
        <v>29.918399999999998</v>
      </c>
      <c r="AH46" s="13">
        <f>VLOOKUP(A:A,[4]TDSheet!$A:$D,4,0)</f>
        <v>21.151</v>
      </c>
      <c r="AI46" s="13" t="str">
        <f>VLOOKUP(A:A,[1]TDSheet!$A:$AI,35,0)</f>
        <v>увел</v>
      </c>
      <c r="AJ46" s="13">
        <f t="shared" si="15"/>
        <v>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136.547</v>
      </c>
      <c r="D47" s="8">
        <v>2022.8420000000001</v>
      </c>
      <c r="E47" s="8">
        <v>1212.51</v>
      </c>
      <c r="F47" s="8">
        <v>529.43499999999995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1179.9960000000001</v>
      </c>
      <c r="K47" s="13">
        <f t="shared" si="11"/>
        <v>32.513999999999896</v>
      </c>
      <c r="L47" s="13">
        <f>VLOOKUP(A:A,[1]TDSheet!$A:$V,22,0)</f>
        <v>300</v>
      </c>
      <c r="M47" s="13">
        <f>VLOOKUP(A:A,[1]TDSheet!$A:$X,24,0)</f>
        <v>250</v>
      </c>
      <c r="N47" s="13">
        <v>350</v>
      </c>
      <c r="O47" s="13"/>
      <c r="P47" s="13"/>
      <c r="Q47" s="13"/>
      <c r="R47" s="13"/>
      <c r="S47" s="13"/>
      <c r="T47" s="13"/>
      <c r="U47" s="13"/>
      <c r="V47" s="15"/>
      <c r="W47" s="13">
        <f t="shared" si="12"/>
        <v>233.06779999999998</v>
      </c>
      <c r="X47" s="15">
        <v>350</v>
      </c>
      <c r="Y47" s="16">
        <f t="shared" si="13"/>
        <v>7.6348384461517211</v>
      </c>
      <c r="Z47" s="13">
        <f t="shared" si="14"/>
        <v>2.2715922147975824</v>
      </c>
      <c r="AA47" s="13">
        <f>VLOOKUP(A:A,[3]TDSheet!$A:$D,4,0)</f>
        <v>47.170999999999999</v>
      </c>
      <c r="AB47" s="13"/>
      <c r="AC47" s="13"/>
      <c r="AD47" s="13">
        <v>0</v>
      </c>
      <c r="AE47" s="13">
        <f>VLOOKUP(A:A,[1]TDSheet!$A:$AF,32,0)</f>
        <v>177.3622</v>
      </c>
      <c r="AF47" s="13">
        <f>VLOOKUP(A:A,[1]TDSheet!$A:$AG,33,0)</f>
        <v>205.05280000000002</v>
      </c>
      <c r="AG47" s="13">
        <f>VLOOKUP(A:A,[1]TDSheet!$A:$W,23,0)</f>
        <v>238.97659999999996</v>
      </c>
      <c r="AH47" s="13">
        <f>VLOOKUP(A:A,[4]TDSheet!$A:$D,4,0)</f>
        <v>264.64499999999998</v>
      </c>
      <c r="AI47" s="13">
        <f>VLOOKUP(A:A,[1]TDSheet!$A:$AI,35,0)</f>
        <v>0</v>
      </c>
      <c r="AJ47" s="13">
        <f t="shared" si="15"/>
        <v>350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18.719000000000001</v>
      </c>
      <c r="D48" s="8">
        <v>125.807</v>
      </c>
      <c r="E48" s="8">
        <v>62.375999999999998</v>
      </c>
      <c r="F48" s="8">
        <v>81.888000000000005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64.903000000000006</v>
      </c>
      <c r="K48" s="13">
        <f t="shared" si="11"/>
        <v>-2.5270000000000081</v>
      </c>
      <c r="L48" s="13">
        <f>VLOOKUP(A:A,[1]TDSheet!$A:$V,22,0)</f>
        <v>0</v>
      </c>
      <c r="M48" s="13">
        <f>VLOOKUP(A:A,[1]TDSheet!$A:$X,24,0)</f>
        <v>30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2"/>
        <v>12.475199999999999</v>
      </c>
      <c r="X48" s="15"/>
      <c r="Y48" s="16">
        <f t="shared" si="13"/>
        <v>8.9688341669873033</v>
      </c>
      <c r="Z48" s="13">
        <f t="shared" si="14"/>
        <v>6.564063101192767</v>
      </c>
      <c r="AA48" s="13">
        <v>0</v>
      </c>
      <c r="AB48" s="13"/>
      <c r="AC48" s="13"/>
      <c r="AD48" s="13">
        <v>0</v>
      </c>
      <c r="AE48" s="13">
        <f>VLOOKUP(A:A,[1]TDSheet!$A:$AF,32,0)</f>
        <v>16.015599999999999</v>
      </c>
      <c r="AF48" s="13">
        <f>VLOOKUP(A:A,[1]TDSheet!$A:$AG,33,0)</f>
        <v>14.850800000000001</v>
      </c>
      <c r="AG48" s="13">
        <f>VLOOKUP(A:A,[1]TDSheet!$A:$W,23,0)</f>
        <v>17.067799999999998</v>
      </c>
      <c r="AH48" s="13">
        <f>VLOOKUP(A:A,[4]TDSheet!$A:$D,4,0)</f>
        <v>16.823</v>
      </c>
      <c r="AI48" s="13">
        <f>VLOOKUP(A:A,[1]TDSheet!$A:$AI,35,0)</f>
        <v>0</v>
      </c>
      <c r="AJ48" s="13">
        <f t="shared" si="15"/>
        <v>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44.593000000000004</v>
      </c>
      <c r="D49" s="8">
        <v>463.72300000000001</v>
      </c>
      <c r="E49" s="8">
        <v>286.01499999999999</v>
      </c>
      <c r="F49" s="8">
        <v>138.49799999999999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3">
        <f>VLOOKUP(A:A,[2]TDSheet!$A:$F,6,0)</f>
        <v>324.91000000000003</v>
      </c>
      <c r="K49" s="13">
        <f t="shared" si="11"/>
        <v>-38.895000000000039</v>
      </c>
      <c r="L49" s="13">
        <f>VLOOKUP(A:A,[1]TDSheet!$A:$V,22,0)</f>
        <v>70</v>
      </c>
      <c r="M49" s="13">
        <f>VLOOKUP(A:A,[1]TDSheet!$A:$X,24,0)</f>
        <v>60</v>
      </c>
      <c r="N49" s="13">
        <v>100</v>
      </c>
      <c r="O49" s="13"/>
      <c r="P49" s="13"/>
      <c r="Q49" s="13"/>
      <c r="R49" s="13"/>
      <c r="S49" s="13"/>
      <c r="T49" s="13"/>
      <c r="U49" s="13"/>
      <c r="V49" s="15"/>
      <c r="W49" s="13">
        <f t="shared" si="12"/>
        <v>57.202999999999996</v>
      </c>
      <c r="X49" s="15">
        <v>60</v>
      </c>
      <c r="Y49" s="16">
        <f t="shared" si="13"/>
        <v>7.4908309004772482</v>
      </c>
      <c r="Z49" s="13">
        <f t="shared" si="14"/>
        <v>2.4211667220250686</v>
      </c>
      <c r="AA49" s="13">
        <v>0</v>
      </c>
      <c r="AB49" s="13"/>
      <c r="AC49" s="13"/>
      <c r="AD49" s="13">
        <v>0</v>
      </c>
      <c r="AE49" s="13">
        <f>VLOOKUP(A:A,[1]TDSheet!$A:$AF,32,0)</f>
        <v>31.4466</v>
      </c>
      <c r="AF49" s="13">
        <f>VLOOKUP(A:A,[1]TDSheet!$A:$AG,33,0)</f>
        <v>36.872399999999999</v>
      </c>
      <c r="AG49" s="13">
        <f>VLOOKUP(A:A,[1]TDSheet!$A:$W,23,0)</f>
        <v>50.589999999999996</v>
      </c>
      <c r="AH49" s="13">
        <f>VLOOKUP(A:A,[4]TDSheet!$A:$D,4,0)</f>
        <v>23.457999999999998</v>
      </c>
      <c r="AI49" s="13" t="str">
        <f>VLOOKUP(A:A,[1]TDSheet!$A:$AI,35,0)</f>
        <v>увел</v>
      </c>
      <c r="AJ49" s="13">
        <f t="shared" si="15"/>
        <v>60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19.972000000000001</v>
      </c>
      <c r="D50" s="8">
        <v>223.80600000000001</v>
      </c>
      <c r="E50" s="8">
        <v>142.54400000000001</v>
      </c>
      <c r="F50" s="8">
        <v>76.572000000000003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200.06</v>
      </c>
      <c r="K50" s="13">
        <f t="shared" si="11"/>
        <v>-57.515999999999991</v>
      </c>
      <c r="L50" s="13">
        <f>VLOOKUP(A:A,[1]TDSheet!$A:$V,22,0)</f>
        <v>50</v>
      </c>
      <c r="M50" s="13">
        <f>VLOOKUP(A:A,[1]TDSheet!$A:$X,24,0)</f>
        <v>50</v>
      </c>
      <c r="N50" s="13"/>
      <c r="O50" s="13"/>
      <c r="P50" s="13"/>
      <c r="Q50" s="13"/>
      <c r="R50" s="13"/>
      <c r="S50" s="13"/>
      <c r="T50" s="13"/>
      <c r="U50" s="13"/>
      <c r="V50" s="15"/>
      <c r="W50" s="13">
        <f t="shared" si="12"/>
        <v>28.508800000000001</v>
      </c>
      <c r="X50" s="15">
        <v>20</v>
      </c>
      <c r="Y50" s="16">
        <f t="shared" si="13"/>
        <v>6.8951341340217756</v>
      </c>
      <c r="Z50" s="13">
        <f t="shared" si="14"/>
        <v>2.6859075092602986</v>
      </c>
      <c r="AA50" s="13">
        <v>0</v>
      </c>
      <c r="AB50" s="13"/>
      <c r="AC50" s="13"/>
      <c r="AD50" s="13">
        <v>0</v>
      </c>
      <c r="AE50" s="13">
        <f>VLOOKUP(A:A,[1]TDSheet!$A:$AF,32,0)</f>
        <v>20.4542</v>
      </c>
      <c r="AF50" s="13">
        <f>VLOOKUP(A:A,[1]TDSheet!$A:$AG,33,0)</f>
        <v>19.565799999999999</v>
      </c>
      <c r="AG50" s="13">
        <f>VLOOKUP(A:A,[1]TDSheet!$A:$W,23,0)</f>
        <v>30.485599999999998</v>
      </c>
      <c r="AH50" s="13">
        <f>VLOOKUP(A:A,[4]TDSheet!$A:$D,4,0)</f>
        <v>35.545999999999999</v>
      </c>
      <c r="AI50" s="13" t="str">
        <f>VLOOKUP(A:A,[1]TDSheet!$A:$AI,35,0)</f>
        <v>увел</v>
      </c>
      <c r="AJ50" s="13">
        <f t="shared" si="15"/>
        <v>20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183.93199999999999</v>
      </c>
      <c r="D51" s="8">
        <v>444.42099999999999</v>
      </c>
      <c r="E51" s="8">
        <v>320.613</v>
      </c>
      <c r="F51" s="8">
        <v>221.11699999999999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318.23200000000003</v>
      </c>
      <c r="K51" s="13">
        <f t="shared" si="11"/>
        <v>2.3809999999999718</v>
      </c>
      <c r="L51" s="13">
        <f>VLOOKUP(A:A,[1]TDSheet!$A:$V,22,0)</f>
        <v>110</v>
      </c>
      <c r="M51" s="13">
        <f>VLOOKUP(A:A,[1]TDSheet!$A:$X,24,0)</f>
        <v>110</v>
      </c>
      <c r="N51" s="13">
        <v>50</v>
      </c>
      <c r="O51" s="13"/>
      <c r="P51" s="13"/>
      <c r="Q51" s="13"/>
      <c r="R51" s="13"/>
      <c r="S51" s="13"/>
      <c r="T51" s="13"/>
      <c r="U51" s="13"/>
      <c r="V51" s="15"/>
      <c r="W51" s="13">
        <f t="shared" si="12"/>
        <v>64.122600000000006</v>
      </c>
      <c r="X51" s="15">
        <v>60</v>
      </c>
      <c r="Y51" s="16">
        <f t="shared" si="13"/>
        <v>8.5947388284317832</v>
      </c>
      <c r="Z51" s="13">
        <f t="shared" si="14"/>
        <v>3.4483473845414871</v>
      </c>
      <c r="AA51" s="13">
        <v>0</v>
      </c>
      <c r="AB51" s="13"/>
      <c r="AC51" s="13"/>
      <c r="AD51" s="13">
        <v>0</v>
      </c>
      <c r="AE51" s="13">
        <f>VLOOKUP(A:A,[1]TDSheet!$A:$AF,32,0)</f>
        <v>71.349800000000002</v>
      </c>
      <c r="AF51" s="13">
        <f>VLOOKUP(A:A,[1]TDSheet!$A:$AG,33,0)</f>
        <v>59.840200000000003</v>
      </c>
      <c r="AG51" s="13">
        <f>VLOOKUP(A:A,[1]TDSheet!$A:$W,23,0)</f>
        <v>82.534200000000013</v>
      </c>
      <c r="AH51" s="13">
        <f>VLOOKUP(A:A,[4]TDSheet!$A:$D,4,0)</f>
        <v>93.522000000000006</v>
      </c>
      <c r="AI51" s="13">
        <f>VLOOKUP(A:A,[1]TDSheet!$A:$AI,35,0)</f>
        <v>0</v>
      </c>
      <c r="AJ51" s="13">
        <f t="shared" si="15"/>
        <v>60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33.354999999999997</v>
      </c>
      <c r="D52" s="8">
        <v>661.68799999999999</v>
      </c>
      <c r="E52" s="8">
        <v>327.154</v>
      </c>
      <c r="F52" s="8">
        <v>209.249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341.053</v>
      </c>
      <c r="K52" s="13">
        <f t="shared" si="11"/>
        <v>-13.899000000000001</v>
      </c>
      <c r="L52" s="13">
        <f>VLOOKUP(A:A,[1]TDSheet!$A:$V,22,0)</f>
        <v>80</v>
      </c>
      <c r="M52" s="13">
        <f>VLOOKUP(A:A,[1]TDSheet!$A:$X,24,0)</f>
        <v>80</v>
      </c>
      <c r="N52" s="13"/>
      <c r="O52" s="13"/>
      <c r="P52" s="13"/>
      <c r="Q52" s="13"/>
      <c r="R52" s="13"/>
      <c r="S52" s="13"/>
      <c r="T52" s="13"/>
      <c r="U52" s="13"/>
      <c r="V52" s="15"/>
      <c r="W52" s="13">
        <f t="shared" si="12"/>
        <v>48.338800000000006</v>
      </c>
      <c r="X52" s="15">
        <v>50</v>
      </c>
      <c r="Y52" s="16">
        <f t="shared" si="13"/>
        <v>8.6731362797587028</v>
      </c>
      <c r="Z52" s="13">
        <f t="shared" si="14"/>
        <v>4.3288000529595267</v>
      </c>
      <c r="AA52" s="13">
        <f>VLOOKUP(A:A,[3]TDSheet!$A:$D,4,0)</f>
        <v>85.46</v>
      </c>
      <c r="AB52" s="13"/>
      <c r="AC52" s="13"/>
      <c r="AD52" s="13">
        <v>0</v>
      </c>
      <c r="AE52" s="13">
        <f>VLOOKUP(A:A,[1]TDSheet!$A:$AF,32,0)</f>
        <v>51.980999999999995</v>
      </c>
      <c r="AF52" s="13">
        <f>VLOOKUP(A:A,[1]TDSheet!$A:$AG,33,0)</f>
        <v>49.261000000000003</v>
      </c>
      <c r="AG52" s="13">
        <f>VLOOKUP(A:A,[1]TDSheet!$A:$W,23,0)</f>
        <v>64.694800000000001</v>
      </c>
      <c r="AH52" s="13">
        <f>VLOOKUP(A:A,[4]TDSheet!$A:$D,4,0)</f>
        <v>73.046999999999997</v>
      </c>
      <c r="AI52" s="13" t="str">
        <f>VLOOKUP(A:A,[1]TDSheet!$A:$AI,35,0)</f>
        <v>зв50</v>
      </c>
      <c r="AJ52" s="13">
        <f t="shared" si="15"/>
        <v>50</v>
      </c>
      <c r="AK52" s="13"/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215.411</v>
      </c>
      <c r="D53" s="8">
        <v>447.846</v>
      </c>
      <c r="E53" s="8">
        <v>443.76799999999997</v>
      </c>
      <c r="F53" s="8">
        <v>107.971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374.26499999999999</v>
      </c>
      <c r="K53" s="13">
        <f t="shared" si="11"/>
        <v>69.502999999999986</v>
      </c>
      <c r="L53" s="13">
        <f>VLOOKUP(A:A,[1]TDSheet!$A:$V,22,0)</f>
        <v>90</v>
      </c>
      <c r="M53" s="13">
        <f>VLOOKUP(A:A,[1]TDSheet!$A:$X,24,0)</f>
        <v>80</v>
      </c>
      <c r="N53" s="13">
        <v>220</v>
      </c>
      <c r="O53" s="13"/>
      <c r="P53" s="13"/>
      <c r="Q53" s="13"/>
      <c r="R53" s="13"/>
      <c r="S53" s="13"/>
      <c r="T53" s="13"/>
      <c r="U53" s="13"/>
      <c r="V53" s="15"/>
      <c r="W53" s="13">
        <f t="shared" si="12"/>
        <v>71.621999999999986</v>
      </c>
      <c r="X53" s="15">
        <v>120</v>
      </c>
      <c r="Y53" s="16">
        <f t="shared" si="13"/>
        <v>8.6282287565273261</v>
      </c>
      <c r="Z53" s="13">
        <f t="shared" si="14"/>
        <v>1.5075116584289747</v>
      </c>
      <c r="AA53" s="13">
        <f>VLOOKUP(A:A,[3]TDSheet!$A:$D,4,0)</f>
        <v>85.658000000000001</v>
      </c>
      <c r="AB53" s="13"/>
      <c r="AC53" s="13"/>
      <c r="AD53" s="13">
        <v>0</v>
      </c>
      <c r="AE53" s="13">
        <f>VLOOKUP(A:A,[1]TDSheet!$A:$AF,32,0)</f>
        <v>52.507799999999996</v>
      </c>
      <c r="AF53" s="13">
        <f>VLOOKUP(A:A,[1]TDSheet!$A:$AG,33,0)</f>
        <v>50.110199999999999</v>
      </c>
      <c r="AG53" s="13">
        <f>VLOOKUP(A:A,[1]TDSheet!$A:$W,23,0)</f>
        <v>65.278800000000004</v>
      </c>
      <c r="AH53" s="13">
        <f>VLOOKUP(A:A,[4]TDSheet!$A:$D,4,0)</f>
        <v>173.101</v>
      </c>
      <c r="AI53" s="13">
        <f>VLOOKUP(A:A,[1]TDSheet!$A:$AI,35,0)</f>
        <v>0</v>
      </c>
      <c r="AJ53" s="13">
        <f t="shared" si="15"/>
        <v>120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1296</v>
      </c>
      <c r="D54" s="8">
        <v>3440</v>
      </c>
      <c r="E54" s="17">
        <v>2115</v>
      </c>
      <c r="F54" s="18">
        <v>913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1566</v>
      </c>
      <c r="K54" s="13">
        <f t="shared" si="11"/>
        <v>549</v>
      </c>
      <c r="L54" s="13">
        <f>VLOOKUP(A:A,[1]TDSheet!$A:$V,22,0)</f>
        <v>700</v>
      </c>
      <c r="M54" s="13">
        <f>VLOOKUP(A:A,[1]TDSheet!$A:$X,24,0)</f>
        <v>550</v>
      </c>
      <c r="N54" s="13">
        <v>800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423</v>
      </c>
      <c r="X54" s="15">
        <v>650</v>
      </c>
      <c r="Y54" s="16">
        <f t="shared" si="13"/>
        <v>8.541371158392435</v>
      </c>
      <c r="Z54" s="13">
        <f t="shared" si="14"/>
        <v>2.1583924349881798</v>
      </c>
      <c r="AA54" s="13">
        <v>0</v>
      </c>
      <c r="AB54" s="13"/>
      <c r="AC54" s="13"/>
      <c r="AD54" s="13">
        <v>0</v>
      </c>
      <c r="AE54" s="13">
        <f>VLOOKUP(A:A,[1]TDSheet!$A:$AF,32,0)</f>
        <v>404</v>
      </c>
      <c r="AF54" s="13">
        <f>VLOOKUP(A:A,[1]TDSheet!$A:$AG,33,0)</f>
        <v>356</v>
      </c>
      <c r="AG54" s="13">
        <f>VLOOKUP(A:A,[1]TDSheet!$A:$W,23,0)</f>
        <v>445.2</v>
      </c>
      <c r="AH54" s="13">
        <f>VLOOKUP(A:A,[4]TDSheet!$A:$D,4,0)</f>
        <v>353</v>
      </c>
      <c r="AI54" s="13" t="str">
        <f>VLOOKUP(A:A,[1]TDSheet!$A:$AI,35,0)</f>
        <v>ск-150</v>
      </c>
      <c r="AJ54" s="13">
        <f t="shared" si="15"/>
        <v>227.49999999999997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2340</v>
      </c>
      <c r="D55" s="8">
        <v>8948</v>
      </c>
      <c r="E55" s="17">
        <v>4819</v>
      </c>
      <c r="F55" s="18">
        <v>2360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3634</v>
      </c>
      <c r="K55" s="13">
        <f t="shared" si="11"/>
        <v>1185</v>
      </c>
      <c r="L55" s="13">
        <f>VLOOKUP(A:A,[1]TDSheet!$A:$V,22,0)</f>
        <v>1500</v>
      </c>
      <c r="M55" s="13">
        <f>VLOOKUP(A:A,[1]TDSheet!$A:$X,24,0)</f>
        <v>1300</v>
      </c>
      <c r="N55" s="13">
        <v>900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858.2</v>
      </c>
      <c r="X55" s="15">
        <v>1200</v>
      </c>
      <c r="Y55" s="16">
        <f t="shared" si="13"/>
        <v>8.4595665346073172</v>
      </c>
      <c r="Z55" s="13">
        <f t="shared" si="14"/>
        <v>2.7499417385224887</v>
      </c>
      <c r="AA55" s="13">
        <v>0</v>
      </c>
      <c r="AB55" s="13"/>
      <c r="AC55" s="13"/>
      <c r="AD55" s="13">
        <f>VLOOKUP(A:A,[5]TDSheet!$A:$D,4,0)</f>
        <v>528</v>
      </c>
      <c r="AE55" s="13">
        <f>VLOOKUP(A:A,[1]TDSheet!$A:$AF,32,0)</f>
        <v>891.2</v>
      </c>
      <c r="AF55" s="13">
        <f>VLOOKUP(A:A,[1]TDSheet!$A:$AG,33,0)</f>
        <v>773.8</v>
      </c>
      <c r="AG55" s="13">
        <f>VLOOKUP(A:A,[1]TDSheet!$A:$W,23,0)</f>
        <v>988.2</v>
      </c>
      <c r="AH55" s="13">
        <f>VLOOKUP(A:A,[4]TDSheet!$A:$D,4,0)</f>
        <v>696</v>
      </c>
      <c r="AI55" s="13" t="str">
        <f>VLOOKUP(A:A,[1]TDSheet!$A:$AI,35,0)</f>
        <v>ск-250</v>
      </c>
      <c r="AJ55" s="13">
        <f t="shared" si="15"/>
        <v>480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1536</v>
      </c>
      <c r="D56" s="8">
        <v>5486</v>
      </c>
      <c r="E56" s="8">
        <v>4806</v>
      </c>
      <c r="F56" s="8">
        <v>1864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3">
        <f>VLOOKUP(A:A,[2]TDSheet!$A:$F,6,0)</f>
        <v>4769</v>
      </c>
      <c r="K56" s="13">
        <f t="shared" si="11"/>
        <v>37</v>
      </c>
      <c r="L56" s="13">
        <f>VLOOKUP(A:A,[1]TDSheet!$A:$V,22,0)</f>
        <v>1100</v>
      </c>
      <c r="M56" s="13">
        <f>VLOOKUP(A:A,[1]TDSheet!$A:$X,24,0)</f>
        <v>1050</v>
      </c>
      <c r="N56" s="13">
        <v>1400</v>
      </c>
      <c r="O56" s="13"/>
      <c r="P56" s="13"/>
      <c r="Q56" s="13"/>
      <c r="R56" s="13"/>
      <c r="S56" s="13"/>
      <c r="T56" s="13"/>
      <c r="U56" s="13"/>
      <c r="V56" s="15"/>
      <c r="W56" s="13">
        <f t="shared" si="12"/>
        <v>765.2</v>
      </c>
      <c r="X56" s="15">
        <v>1100</v>
      </c>
      <c r="Y56" s="16">
        <f t="shared" si="13"/>
        <v>8.5128071092524831</v>
      </c>
      <c r="Z56" s="13">
        <f t="shared" si="14"/>
        <v>2.4359644537375846</v>
      </c>
      <c r="AA56" s="13">
        <v>0</v>
      </c>
      <c r="AB56" s="13"/>
      <c r="AC56" s="13"/>
      <c r="AD56" s="13">
        <f>VLOOKUP(A:A,[5]TDSheet!$A:$D,4,0)</f>
        <v>980</v>
      </c>
      <c r="AE56" s="13">
        <f>VLOOKUP(A:A,[1]TDSheet!$A:$AF,32,0)</f>
        <v>582.79999999999995</v>
      </c>
      <c r="AF56" s="13">
        <f>VLOOKUP(A:A,[1]TDSheet!$A:$AG,33,0)</f>
        <v>590</v>
      </c>
      <c r="AG56" s="13">
        <f>VLOOKUP(A:A,[1]TDSheet!$A:$W,23,0)</f>
        <v>809.8</v>
      </c>
      <c r="AH56" s="13">
        <f>VLOOKUP(A:A,[4]TDSheet!$A:$D,4,0)</f>
        <v>782</v>
      </c>
      <c r="AI56" s="13" t="str">
        <f>VLOOKUP(A:A,[1]TDSheet!$A:$AI,35,0)</f>
        <v>продмарт</v>
      </c>
      <c r="AJ56" s="13">
        <f t="shared" si="15"/>
        <v>495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819.94899999999996</v>
      </c>
      <c r="D57" s="8">
        <v>1115.6500000000001</v>
      </c>
      <c r="E57" s="17">
        <v>857</v>
      </c>
      <c r="F57" s="18">
        <v>610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431.00200000000001</v>
      </c>
      <c r="K57" s="13">
        <f t="shared" si="11"/>
        <v>425.99799999999999</v>
      </c>
      <c r="L57" s="13">
        <f>VLOOKUP(A:A,[1]TDSheet!$A:$V,22,0)</f>
        <v>300</v>
      </c>
      <c r="M57" s="13">
        <f>VLOOKUP(A:A,[1]TDSheet!$A:$X,24,0)</f>
        <v>300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2"/>
        <v>171.4</v>
      </c>
      <c r="X57" s="15">
        <v>250</v>
      </c>
      <c r="Y57" s="16">
        <f t="shared" si="13"/>
        <v>8.5180863477246209</v>
      </c>
      <c r="Z57" s="13">
        <f t="shared" si="14"/>
        <v>3.5589264877479581</v>
      </c>
      <c r="AA57" s="13">
        <v>0</v>
      </c>
      <c r="AB57" s="13"/>
      <c r="AC57" s="13"/>
      <c r="AD57" s="13">
        <v>0</v>
      </c>
      <c r="AE57" s="13">
        <f>VLOOKUP(A:A,[1]TDSheet!$A:$AF,32,0)</f>
        <v>187.99619999999999</v>
      </c>
      <c r="AF57" s="13">
        <f>VLOOKUP(A:A,[1]TDSheet!$A:$AG,33,0)</f>
        <v>168.6</v>
      </c>
      <c r="AG57" s="13">
        <f>VLOOKUP(A:A,[1]TDSheet!$A:$W,23,0)</f>
        <v>220.42200000000003</v>
      </c>
      <c r="AH57" s="13">
        <f>VLOOKUP(A:A,[4]TDSheet!$A:$D,4,0)</f>
        <v>111.44199999999999</v>
      </c>
      <c r="AI57" s="13">
        <f>VLOOKUP(A:A,[1]TDSheet!$A:$AI,35,0)</f>
        <v>0</v>
      </c>
      <c r="AJ57" s="13">
        <f t="shared" si="15"/>
        <v>250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498</v>
      </c>
      <c r="D58" s="8">
        <v>518</v>
      </c>
      <c r="E58" s="8">
        <v>406</v>
      </c>
      <c r="F58" s="8">
        <v>599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3">
        <f>VLOOKUP(A:A,[2]TDSheet!$A:$F,6,0)</f>
        <v>417</v>
      </c>
      <c r="K58" s="13">
        <f t="shared" si="11"/>
        <v>-11</v>
      </c>
      <c r="L58" s="13">
        <f>VLOOKUP(A:A,[1]TDSheet!$A:$V,22,0)</f>
        <v>500</v>
      </c>
      <c r="M58" s="13">
        <f>VLOOKUP(A:A,[1]TDSheet!$A:$X,24,0)</f>
        <v>0</v>
      </c>
      <c r="N58" s="13">
        <v>500</v>
      </c>
      <c r="O58" s="13"/>
      <c r="P58" s="13"/>
      <c r="Q58" s="13"/>
      <c r="R58" s="13"/>
      <c r="S58" s="13"/>
      <c r="T58" s="13"/>
      <c r="U58" s="13"/>
      <c r="V58" s="15"/>
      <c r="W58" s="13">
        <f t="shared" si="12"/>
        <v>81.2</v>
      </c>
      <c r="X58" s="15"/>
      <c r="Y58" s="16">
        <f t="shared" si="13"/>
        <v>19.692118226600986</v>
      </c>
      <c r="Z58" s="13">
        <f t="shared" si="14"/>
        <v>7.3768472906403941</v>
      </c>
      <c r="AA58" s="13">
        <v>0</v>
      </c>
      <c r="AB58" s="13"/>
      <c r="AC58" s="13"/>
      <c r="AD58" s="13">
        <v>0</v>
      </c>
      <c r="AE58" s="13">
        <f>VLOOKUP(A:A,[1]TDSheet!$A:$AF,32,0)</f>
        <v>65.2</v>
      </c>
      <c r="AF58" s="13">
        <f>VLOOKUP(A:A,[1]TDSheet!$A:$AG,33,0)</f>
        <v>71.599999999999994</v>
      </c>
      <c r="AG58" s="13">
        <f>VLOOKUP(A:A,[1]TDSheet!$A:$W,23,0)</f>
        <v>92</v>
      </c>
      <c r="AH58" s="13">
        <f>VLOOKUP(A:A,[4]TDSheet!$A:$D,4,0)</f>
        <v>78</v>
      </c>
      <c r="AI58" s="13">
        <v>0</v>
      </c>
      <c r="AJ58" s="13">
        <f t="shared" si="15"/>
        <v>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34</v>
      </c>
      <c r="D59" s="8">
        <v>99</v>
      </c>
      <c r="E59" s="8">
        <v>51</v>
      </c>
      <c r="F59" s="8">
        <v>74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3">
        <f>VLOOKUP(A:A,[2]TDSheet!$A:$F,6,0)</f>
        <v>69</v>
      </c>
      <c r="K59" s="13">
        <f t="shared" si="11"/>
        <v>-18</v>
      </c>
      <c r="L59" s="13">
        <f>VLOOKUP(A:A,[1]TDSheet!$A:$V,22,0)</f>
        <v>20</v>
      </c>
      <c r="M59" s="13">
        <f>VLOOKUP(A:A,[1]TDSheet!$A:$X,24,0)</f>
        <v>20</v>
      </c>
      <c r="N59" s="13"/>
      <c r="O59" s="13"/>
      <c r="P59" s="13"/>
      <c r="Q59" s="13"/>
      <c r="R59" s="13"/>
      <c r="S59" s="13"/>
      <c r="T59" s="13"/>
      <c r="U59" s="13"/>
      <c r="V59" s="15"/>
      <c r="W59" s="13">
        <f t="shared" si="12"/>
        <v>10.199999999999999</v>
      </c>
      <c r="X59" s="15"/>
      <c r="Y59" s="16">
        <f t="shared" si="13"/>
        <v>11.176470588235295</v>
      </c>
      <c r="Z59" s="13">
        <f t="shared" si="14"/>
        <v>7.2549019607843146</v>
      </c>
      <c r="AA59" s="13">
        <v>0</v>
      </c>
      <c r="AB59" s="13"/>
      <c r="AC59" s="13"/>
      <c r="AD59" s="13">
        <v>0</v>
      </c>
      <c r="AE59" s="13">
        <f>VLOOKUP(A:A,[1]TDSheet!$A:$AF,32,0)</f>
        <v>13.2</v>
      </c>
      <c r="AF59" s="13">
        <f>VLOOKUP(A:A,[1]TDSheet!$A:$AG,33,0)</f>
        <v>7.4</v>
      </c>
      <c r="AG59" s="13">
        <f>VLOOKUP(A:A,[1]TDSheet!$A:$W,23,0)</f>
        <v>16.2</v>
      </c>
      <c r="AH59" s="13">
        <f>VLOOKUP(A:A,[4]TDSheet!$A:$D,4,0)</f>
        <v>19</v>
      </c>
      <c r="AI59" s="13" t="str">
        <f>VLOOKUP(A:A,[1]TDSheet!$A:$AI,35,0)</f>
        <v>увел</v>
      </c>
      <c r="AJ59" s="13">
        <f t="shared" si="15"/>
        <v>0</v>
      </c>
      <c r="AK59" s="13"/>
      <c r="AL59" s="13"/>
      <c r="AM59" s="13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450</v>
      </c>
      <c r="D60" s="8">
        <v>1842</v>
      </c>
      <c r="E60" s="8">
        <v>1281</v>
      </c>
      <c r="F60" s="8">
        <v>743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1308</v>
      </c>
      <c r="K60" s="13">
        <f t="shared" si="11"/>
        <v>-27</v>
      </c>
      <c r="L60" s="13">
        <f>VLOOKUP(A:A,[1]TDSheet!$A:$V,22,0)</f>
        <v>320</v>
      </c>
      <c r="M60" s="13">
        <f>VLOOKUP(A:A,[1]TDSheet!$A:$X,24,0)</f>
        <v>350</v>
      </c>
      <c r="N60" s="13">
        <v>400</v>
      </c>
      <c r="O60" s="13"/>
      <c r="P60" s="13"/>
      <c r="Q60" s="13"/>
      <c r="R60" s="13"/>
      <c r="S60" s="13"/>
      <c r="T60" s="13"/>
      <c r="U60" s="13"/>
      <c r="V60" s="15"/>
      <c r="W60" s="13">
        <f t="shared" si="12"/>
        <v>256.2</v>
      </c>
      <c r="X60" s="15">
        <v>370</v>
      </c>
      <c r="Y60" s="16">
        <f t="shared" si="13"/>
        <v>8.5206869633099149</v>
      </c>
      <c r="Z60" s="13">
        <f t="shared" si="14"/>
        <v>2.9000780640124906</v>
      </c>
      <c r="AA60" s="13">
        <v>0</v>
      </c>
      <c r="AB60" s="13"/>
      <c r="AC60" s="13"/>
      <c r="AD60" s="13">
        <v>0</v>
      </c>
      <c r="AE60" s="13">
        <f>VLOOKUP(A:A,[1]TDSheet!$A:$AF,32,0)</f>
        <v>242.8</v>
      </c>
      <c r="AF60" s="13">
        <f>VLOOKUP(A:A,[1]TDSheet!$A:$AG,33,0)</f>
        <v>218.6</v>
      </c>
      <c r="AG60" s="13">
        <f>VLOOKUP(A:A,[1]TDSheet!$A:$W,23,0)</f>
        <v>276</v>
      </c>
      <c r="AH60" s="13">
        <f>VLOOKUP(A:A,[4]TDSheet!$A:$D,4,0)</f>
        <v>243</v>
      </c>
      <c r="AI60" s="13">
        <f>VLOOKUP(A:A,[1]TDSheet!$A:$AI,35,0)</f>
        <v>0</v>
      </c>
      <c r="AJ60" s="13">
        <f t="shared" si="15"/>
        <v>129.5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61.95</v>
      </c>
      <c r="D61" s="8">
        <v>406.46100000000001</v>
      </c>
      <c r="E61" s="8">
        <v>259.94299999999998</v>
      </c>
      <c r="F61" s="8">
        <v>137.136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272.08499999999998</v>
      </c>
      <c r="K61" s="13">
        <f t="shared" si="11"/>
        <v>-12.141999999999996</v>
      </c>
      <c r="L61" s="13">
        <f>VLOOKUP(A:A,[1]TDSheet!$A:$V,22,0)</f>
        <v>50</v>
      </c>
      <c r="M61" s="13">
        <f>VLOOKUP(A:A,[1]TDSheet!$A:$X,24,0)</f>
        <v>50</v>
      </c>
      <c r="N61" s="13">
        <v>50</v>
      </c>
      <c r="O61" s="13"/>
      <c r="P61" s="13"/>
      <c r="Q61" s="13"/>
      <c r="R61" s="13"/>
      <c r="S61" s="13"/>
      <c r="T61" s="13"/>
      <c r="U61" s="13"/>
      <c r="V61" s="15"/>
      <c r="W61" s="13">
        <f t="shared" si="12"/>
        <v>39.070599999999999</v>
      </c>
      <c r="X61" s="15">
        <v>50</v>
      </c>
      <c r="Y61" s="16">
        <f t="shared" si="13"/>
        <v>8.6288923128899988</v>
      </c>
      <c r="Z61" s="13">
        <f t="shared" si="14"/>
        <v>3.5099537759850117</v>
      </c>
      <c r="AA61" s="13">
        <f>VLOOKUP(A:A,[3]TDSheet!$A:$D,4,0)</f>
        <v>64.59</v>
      </c>
      <c r="AB61" s="13"/>
      <c r="AC61" s="13"/>
      <c r="AD61" s="13">
        <v>0</v>
      </c>
      <c r="AE61" s="13">
        <f>VLOOKUP(A:A,[1]TDSheet!$A:$AF,32,0)</f>
        <v>49.911000000000001</v>
      </c>
      <c r="AF61" s="13">
        <f>VLOOKUP(A:A,[1]TDSheet!$A:$AG,33,0)</f>
        <v>39.398000000000003</v>
      </c>
      <c r="AG61" s="13">
        <f>VLOOKUP(A:A,[1]TDSheet!$A:$W,23,0)</f>
        <v>45.478199999999994</v>
      </c>
      <c r="AH61" s="13">
        <f>VLOOKUP(A:A,[4]TDSheet!$A:$D,4,0)</f>
        <v>56.962000000000003</v>
      </c>
      <c r="AI61" s="13">
        <f>VLOOKUP(A:A,[1]TDSheet!$A:$AI,35,0)</f>
        <v>0</v>
      </c>
      <c r="AJ61" s="13">
        <f t="shared" si="15"/>
        <v>50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1587</v>
      </c>
      <c r="D62" s="8">
        <v>2988</v>
      </c>
      <c r="E62" s="8">
        <v>2762</v>
      </c>
      <c r="F62" s="8">
        <v>1460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2777</v>
      </c>
      <c r="K62" s="13">
        <f t="shared" si="11"/>
        <v>-15</v>
      </c>
      <c r="L62" s="13">
        <f>VLOOKUP(A:A,[1]TDSheet!$A:$V,22,0)</f>
        <v>800</v>
      </c>
      <c r="M62" s="13">
        <f>VLOOKUP(A:A,[1]TDSheet!$A:$X,24,0)</f>
        <v>700</v>
      </c>
      <c r="N62" s="13">
        <v>900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540.4</v>
      </c>
      <c r="X62" s="15">
        <v>800</v>
      </c>
      <c r="Y62" s="16">
        <f t="shared" si="13"/>
        <v>8.623242042931162</v>
      </c>
      <c r="Z62" s="13">
        <f t="shared" si="14"/>
        <v>2.7017024426350851</v>
      </c>
      <c r="AA62" s="13">
        <f>VLOOKUP(A:A,[3]TDSheet!$A:$D,4,0)</f>
        <v>60</v>
      </c>
      <c r="AB62" s="13"/>
      <c r="AC62" s="13"/>
      <c r="AD62" s="13">
        <v>0</v>
      </c>
      <c r="AE62" s="13">
        <f>VLOOKUP(A:A,[1]TDSheet!$A:$AF,32,0)</f>
        <v>558</v>
      </c>
      <c r="AF62" s="13">
        <f>VLOOKUP(A:A,[1]TDSheet!$A:$AG,33,0)</f>
        <v>523.79999999999995</v>
      </c>
      <c r="AG62" s="13">
        <f>VLOOKUP(A:A,[1]TDSheet!$A:$W,23,0)</f>
        <v>582.20000000000005</v>
      </c>
      <c r="AH62" s="13">
        <f>VLOOKUP(A:A,[4]TDSheet!$A:$D,4,0)</f>
        <v>685</v>
      </c>
      <c r="AI62" s="13" t="e">
        <f>VLOOKUP(A:A,[1]TDSheet!$A:$AI,35,0)</f>
        <v>#N/A</v>
      </c>
      <c r="AJ62" s="13">
        <f t="shared" si="15"/>
        <v>320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815</v>
      </c>
      <c r="D63" s="8">
        <v>4855</v>
      </c>
      <c r="E63" s="8">
        <v>3281</v>
      </c>
      <c r="F63" s="8">
        <v>1874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3460</v>
      </c>
      <c r="K63" s="13">
        <f t="shared" si="11"/>
        <v>-179</v>
      </c>
      <c r="L63" s="13">
        <f>VLOOKUP(A:A,[1]TDSheet!$A:$V,22,0)</f>
        <v>1000</v>
      </c>
      <c r="M63" s="13">
        <f>VLOOKUP(A:A,[1]TDSheet!$A:$X,24,0)</f>
        <v>1000</v>
      </c>
      <c r="N63" s="13">
        <v>600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639.4</v>
      </c>
      <c r="X63" s="15">
        <v>1000</v>
      </c>
      <c r="Y63" s="16">
        <f t="shared" si="13"/>
        <v>8.5611510791366907</v>
      </c>
      <c r="Z63" s="13">
        <f t="shared" si="14"/>
        <v>2.9308726931498281</v>
      </c>
      <c r="AA63" s="13">
        <f>VLOOKUP(A:A,[3]TDSheet!$A:$D,4,0)</f>
        <v>84</v>
      </c>
      <c r="AB63" s="13"/>
      <c r="AC63" s="13"/>
      <c r="AD63" s="13">
        <v>0</v>
      </c>
      <c r="AE63" s="13">
        <f>VLOOKUP(A:A,[1]TDSheet!$A:$AF,32,0)</f>
        <v>631</v>
      </c>
      <c r="AF63" s="13">
        <f>VLOOKUP(A:A,[1]TDSheet!$A:$AG,33,0)</f>
        <v>570.6</v>
      </c>
      <c r="AG63" s="13">
        <f>VLOOKUP(A:A,[1]TDSheet!$A:$W,23,0)</f>
        <v>741.4</v>
      </c>
      <c r="AH63" s="13">
        <f>VLOOKUP(A:A,[4]TDSheet!$A:$D,4,0)</f>
        <v>804</v>
      </c>
      <c r="AI63" s="13" t="e">
        <f>VLOOKUP(A:A,[1]TDSheet!$A:$AI,35,0)</f>
        <v>#N/A</v>
      </c>
      <c r="AJ63" s="13">
        <f t="shared" si="15"/>
        <v>400</v>
      </c>
      <c r="AK63" s="13"/>
      <c r="AL63" s="13"/>
      <c r="AM63" s="13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110.818</v>
      </c>
      <c r="D64" s="8">
        <v>159.06800000000001</v>
      </c>
      <c r="E64" s="8">
        <v>178.761</v>
      </c>
      <c r="F64" s="8">
        <v>60.356999999999999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175.97300000000001</v>
      </c>
      <c r="K64" s="13">
        <f t="shared" si="11"/>
        <v>2.7879999999999825</v>
      </c>
      <c r="L64" s="13">
        <f>VLOOKUP(A:A,[1]TDSheet!$A:$V,22,0)</f>
        <v>40</v>
      </c>
      <c r="M64" s="13">
        <f>VLOOKUP(A:A,[1]TDSheet!$A:$X,24,0)</f>
        <v>30</v>
      </c>
      <c r="N64" s="13">
        <v>20</v>
      </c>
      <c r="O64" s="13"/>
      <c r="P64" s="13"/>
      <c r="Q64" s="13"/>
      <c r="R64" s="13"/>
      <c r="S64" s="13"/>
      <c r="T64" s="13"/>
      <c r="U64" s="13"/>
      <c r="V64" s="15"/>
      <c r="W64" s="13">
        <f t="shared" si="12"/>
        <v>18.5456</v>
      </c>
      <c r="X64" s="15">
        <v>20</v>
      </c>
      <c r="Y64" s="16">
        <f t="shared" si="13"/>
        <v>9.1858446208265025</v>
      </c>
      <c r="Z64" s="13">
        <f t="shared" si="14"/>
        <v>3.2545185920110429</v>
      </c>
      <c r="AA64" s="13">
        <f>VLOOKUP(A:A,[3]TDSheet!$A:$D,4,0)</f>
        <v>86.033000000000001</v>
      </c>
      <c r="AB64" s="13"/>
      <c r="AC64" s="13"/>
      <c r="AD64" s="13">
        <v>0</v>
      </c>
      <c r="AE64" s="13">
        <f>VLOOKUP(A:A,[1]TDSheet!$A:$AF,32,0)</f>
        <v>11.9374</v>
      </c>
      <c r="AF64" s="13">
        <f>VLOOKUP(A:A,[1]TDSheet!$A:$AG,33,0)</f>
        <v>17.1282</v>
      </c>
      <c r="AG64" s="13">
        <f>VLOOKUP(A:A,[1]TDSheet!$A:$W,23,0)</f>
        <v>21.756599999999999</v>
      </c>
      <c r="AH64" s="13">
        <f>VLOOKUP(A:A,[4]TDSheet!$A:$D,4,0)</f>
        <v>12.814</v>
      </c>
      <c r="AI64" s="13">
        <f>VLOOKUP(A:A,[1]TDSheet!$A:$AI,35,0)</f>
        <v>0</v>
      </c>
      <c r="AJ64" s="13">
        <f t="shared" si="15"/>
        <v>20</v>
      </c>
      <c r="AK64" s="13"/>
      <c r="AL64" s="13"/>
      <c r="AM64" s="13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466.733</v>
      </c>
      <c r="D65" s="8">
        <v>624.303</v>
      </c>
      <c r="E65" s="17">
        <v>491</v>
      </c>
      <c r="F65" s="18">
        <v>316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212.95</v>
      </c>
      <c r="K65" s="13">
        <f t="shared" si="11"/>
        <v>278.05</v>
      </c>
      <c r="L65" s="13">
        <f>VLOOKUP(A:A,[1]TDSheet!$A:$V,22,0)</f>
        <v>150</v>
      </c>
      <c r="M65" s="13">
        <f>VLOOKUP(A:A,[1]TDSheet!$A:$X,24,0)</f>
        <v>120</v>
      </c>
      <c r="N65" s="13">
        <v>20</v>
      </c>
      <c r="O65" s="13"/>
      <c r="P65" s="13"/>
      <c r="Q65" s="13"/>
      <c r="R65" s="13"/>
      <c r="S65" s="13"/>
      <c r="T65" s="13"/>
      <c r="U65" s="13"/>
      <c r="V65" s="15"/>
      <c r="W65" s="13">
        <f t="shared" si="12"/>
        <v>85.348399999999998</v>
      </c>
      <c r="X65" s="15">
        <v>120</v>
      </c>
      <c r="Y65" s="16">
        <f t="shared" si="13"/>
        <v>8.506310604533887</v>
      </c>
      <c r="Z65" s="13">
        <f t="shared" si="14"/>
        <v>3.7024712824141988</v>
      </c>
      <c r="AA65" s="13">
        <f>VLOOKUP(A:A,[3]TDSheet!$A:$D,4,0)</f>
        <v>64.257999999999996</v>
      </c>
      <c r="AB65" s="13"/>
      <c r="AC65" s="13"/>
      <c r="AD65" s="13">
        <v>0</v>
      </c>
      <c r="AE65" s="13">
        <f>VLOOKUP(A:A,[1]TDSheet!$A:$AF,32,0)</f>
        <v>82.2</v>
      </c>
      <c r="AF65" s="13">
        <f>VLOOKUP(A:A,[1]TDSheet!$A:$AG,33,0)</f>
        <v>83.6</v>
      </c>
      <c r="AG65" s="13">
        <f>VLOOKUP(A:A,[1]TDSheet!$A:$W,23,0)</f>
        <v>104.2</v>
      </c>
      <c r="AH65" s="13">
        <f>VLOOKUP(A:A,[4]TDSheet!$A:$D,4,0)</f>
        <v>30.026</v>
      </c>
      <c r="AI65" s="13">
        <f>VLOOKUP(A:A,[1]TDSheet!$A:$AI,35,0)</f>
        <v>0</v>
      </c>
      <c r="AJ65" s="13">
        <f t="shared" si="15"/>
        <v>120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502</v>
      </c>
      <c r="D66" s="8">
        <v>2134</v>
      </c>
      <c r="E66" s="8">
        <v>1417</v>
      </c>
      <c r="F66" s="8">
        <v>903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1437</v>
      </c>
      <c r="K66" s="13">
        <f t="shared" si="11"/>
        <v>-20</v>
      </c>
      <c r="L66" s="13">
        <f>VLOOKUP(A:A,[1]TDSheet!$A:$V,22,0)</f>
        <v>450</v>
      </c>
      <c r="M66" s="13">
        <f>VLOOKUP(A:A,[1]TDSheet!$A:$X,24,0)</f>
        <v>400</v>
      </c>
      <c r="N66" s="13">
        <v>250</v>
      </c>
      <c r="O66" s="13"/>
      <c r="P66" s="13"/>
      <c r="Q66" s="13"/>
      <c r="R66" s="13"/>
      <c r="S66" s="13"/>
      <c r="T66" s="13"/>
      <c r="U66" s="13"/>
      <c r="V66" s="15"/>
      <c r="W66" s="13">
        <f t="shared" si="12"/>
        <v>283.39999999999998</v>
      </c>
      <c r="X66" s="15">
        <v>400</v>
      </c>
      <c r="Y66" s="16">
        <f t="shared" si="13"/>
        <v>8.4791813690896269</v>
      </c>
      <c r="Z66" s="13">
        <f t="shared" si="14"/>
        <v>3.1863091037402969</v>
      </c>
      <c r="AA66" s="13">
        <v>0</v>
      </c>
      <c r="AB66" s="13"/>
      <c r="AC66" s="13"/>
      <c r="AD66" s="13">
        <v>0</v>
      </c>
      <c r="AE66" s="13">
        <f>VLOOKUP(A:A,[1]TDSheet!$A:$AF,32,0)</f>
        <v>251.4</v>
      </c>
      <c r="AF66" s="13">
        <f>VLOOKUP(A:A,[1]TDSheet!$A:$AG,33,0)</f>
        <v>237.4</v>
      </c>
      <c r="AG66" s="13">
        <f>VLOOKUP(A:A,[1]TDSheet!$A:$W,23,0)</f>
        <v>320</v>
      </c>
      <c r="AH66" s="13">
        <f>VLOOKUP(A:A,[4]TDSheet!$A:$D,4,0)</f>
        <v>333</v>
      </c>
      <c r="AI66" s="13">
        <f>VLOOKUP(A:A,[1]TDSheet!$A:$AI,35,0)</f>
        <v>0</v>
      </c>
      <c r="AJ66" s="13">
        <f t="shared" si="15"/>
        <v>140</v>
      </c>
      <c r="AK66" s="13"/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602</v>
      </c>
      <c r="D67" s="8">
        <v>2646</v>
      </c>
      <c r="E67" s="8">
        <v>1834</v>
      </c>
      <c r="F67" s="8">
        <v>1081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1851</v>
      </c>
      <c r="K67" s="13">
        <f t="shared" si="11"/>
        <v>-17</v>
      </c>
      <c r="L67" s="13">
        <f>VLOOKUP(A:A,[1]TDSheet!$A:$V,22,0)</f>
        <v>550</v>
      </c>
      <c r="M67" s="13">
        <f>VLOOKUP(A:A,[1]TDSheet!$A:$X,24,0)</f>
        <v>520</v>
      </c>
      <c r="N67" s="13">
        <v>450</v>
      </c>
      <c r="O67" s="13"/>
      <c r="P67" s="13"/>
      <c r="Q67" s="13"/>
      <c r="R67" s="13"/>
      <c r="S67" s="13"/>
      <c r="T67" s="13"/>
      <c r="U67" s="13"/>
      <c r="V67" s="15"/>
      <c r="W67" s="13">
        <f t="shared" si="12"/>
        <v>366.8</v>
      </c>
      <c r="X67" s="15">
        <v>500</v>
      </c>
      <c r="Y67" s="16">
        <f t="shared" si="13"/>
        <v>8.4541984732824424</v>
      </c>
      <c r="Z67" s="13">
        <f t="shared" si="14"/>
        <v>2.9471101417666303</v>
      </c>
      <c r="AA67" s="13">
        <v>0</v>
      </c>
      <c r="AB67" s="13"/>
      <c r="AC67" s="13"/>
      <c r="AD67" s="13">
        <v>0</v>
      </c>
      <c r="AE67" s="13">
        <f>VLOOKUP(A:A,[1]TDSheet!$A:$AF,32,0)</f>
        <v>336.2</v>
      </c>
      <c r="AF67" s="13">
        <f>VLOOKUP(A:A,[1]TDSheet!$A:$AG,33,0)</f>
        <v>310</v>
      </c>
      <c r="AG67" s="13">
        <f>VLOOKUP(A:A,[1]TDSheet!$A:$W,23,0)</f>
        <v>413.4</v>
      </c>
      <c r="AH67" s="13">
        <f>VLOOKUP(A:A,[4]TDSheet!$A:$D,4,0)</f>
        <v>405</v>
      </c>
      <c r="AI67" s="13">
        <f>VLOOKUP(A:A,[1]TDSheet!$A:$AI,35,0)</f>
        <v>0</v>
      </c>
      <c r="AJ67" s="13">
        <f t="shared" si="15"/>
        <v>175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334</v>
      </c>
      <c r="D68" s="8">
        <v>1230</v>
      </c>
      <c r="E68" s="8">
        <v>881</v>
      </c>
      <c r="F68" s="8">
        <v>579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925</v>
      </c>
      <c r="K68" s="13">
        <f t="shared" si="11"/>
        <v>-44</v>
      </c>
      <c r="L68" s="13">
        <f>VLOOKUP(A:A,[1]TDSheet!$A:$V,22,0)</f>
        <v>180</v>
      </c>
      <c r="M68" s="13">
        <f>VLOOKUP(A:A,[1]TDSheet!$A:$X,24,0)</f>
        <v>250</v>
      </c>
      <c r="N68" s="13">
        <v>250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176.2</v>
      </c>
      <c r="X68" s="15">
        <v>240</v>
      </c>
      <c r="Y68" s="16">
        <f t="shared" si="13"/>
        <v>8.5073779795686733</v>
      </c>
      <c r="Z68" s="13">
        <f t="shared" si="14"/>
        <v>3.2860385925085134</v>
      </c>
      <c r="AA68" s="13">
        <v>0</v>
      </c>
      <c r="AB68" s="13"/>
      <c r="AC68" s="13"/>
      <c r="AD68" s="13">
        <v>0</v>
      </c>
      <c r="AE68" s="13">
        <f>VLOOKUP(A:A,[1]TDSheet!$A:$AF,32,0)</f>
        <v>175.4</v>
      </c>
      <c r="AF68" s="13">
        <f>VLOOKUP(A:A,[1]TDSheet!$A:$AG,33,0)</f>
        <v>173</v>
      </c>
      <c r="AG68" s="13">
        <f>VLOOKUP(A:A,[1]TDSheet!$A:$W,23,0)</f>
        <v>197.4</v>
      </c>
      <c r="AH68" s="13">
        <f>VLOOKUP(A:A,[4]TDSheet!$A:$D,4,0)</f>
        <v>245</v>
      </c>
      <c r="AI68" s="13">
        <f>VLOOKUP(A:A,[1]TDSheet!$A:$AI,35,0)</f>
        <v>0</v>
      </c>
      <c r="AJ68" s="13">
        <f t="shared" si="15"/>
        <v>96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73.045000000000002</v>
      </c>
      <c r="D69" s="8">
        <v>387.00799999999998</v>
      </c>
      <c r="E69" s="8">
        <v>220.39400000000001</v>
      </c>
      <c r="F69" s="8">
        <v>79.129000000000005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223.26</v>
      </c>
      <c r="K69" s="13">
        <f t="shared" si="11"/>
        <v>-2.8659999999999854</v>
      </c>
      <c r="L69" s="13">
        <f>VLOOKUP(A:A,[1]TDSheet!$A:$V,22,0)</f>
        <v>70</v>
      </c>
      <c r="M69" s="13">
        <f>VLOOKUP(A:A,[1]TDSheet!$A:$X,24,0)</f>
        <v>50</v>
      </c>
      <c r="N69" s="13">
        <v>120</v>
      </c>
      <c r="O69" s="13"/>
      <c r="P69" s="13"/>
      <c r="Q69" s="13"/>
      <c r="R69" s="13"/>
      <c r="S69" s="13"/>
      <c r="T69" s="13"/>
      <c r="U69" s="13"/>
      <c r="V69" s="15"/>
      <c r="W69" s="13">
        <f t="shared" si="12"/>
        <v>44.078800000000001</v>
      </c>
      <c r="X69" s="15">
        <v>60</v>
      </c>
      <c r="Y69" s="16">
        <f t="shared" si="13"/>
        <v>8.6011642785193789</v>
      </c>
      <c r="Z69" s="13">
        <f t="shared" si="14"/>
        <v>1.7951713749013132</v>
      </c>
      <c r="AA69" s="13">
        <v>0</v>
      </c>
      <c r="AB69" s="13"/>
      <c r="AC69" s="13"/>
      <c r="AD69" s="13">
        <v>0</v>
      </c>
      <c r="AE69" s="13">
        <f>VLOOKUP(A:A,[1]TDSheet!$A:$AF,32,0)</f>
        <v>43.862400000000001</v>
      </c>
      <c r="AF69" s="13">
        <f>VLOOKUP(A:A,[1]TDSheet!$A:$AG,33,0)</f>
        <v>42.760199999999998</v>
      </c>
      <c r="AG69" s="13">
        <f>VLOOKUP(A:A,[1]TDSheet!$A:$W,23,0)</f>
        <v>40.587400000000002</v>
      </c>
      <c r="AH69" s="13">
        <f>VLOOKUP(A:A,[4]TDSheet!$A:$D,4,0)</f>
        <v>64.622</v>
      </c>
      <c r="AI69" s="13" t="e">
        <f>VLOOKUP(A:A,[1]TDSheet!$A:$AI,35,0)</f>
        <v>#N/A</v>
      </c>
      <c r="AJ69" s="13">
        <f t="shared" si="15"/>
        <v>60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618.072</v>
      </c>
      <c r="D70" s="8">
        <v>1106.001</v>
      </c>
      <c r="E70" s="8">
        <v>866.77599999999995</v>
      </c>
      <c r="F70" s="8">
        <v>633.423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864.21500000000003</v>
      </c>
      <c r="K70" s="13">
        <f t="shared" si="11"/>
        <v>2.5609999999999218</v>
      </c>
      <c r="L70" s="13">
        <f>VLOOKUP(A:A,[1]TDSheet!$A:$V,22,0)</f>
        <v>200</v>
      </c>
      <c r="M70" s="13">
        <f>VLOOKUP(A:A,[1]TDSheet!$A:$X,24,0)</f>
        <v>200</v>
      </c>
      <c r="N70" s="13">
        <v>250</v>
      </c>
      <c r="O70" s="13"/>
      <c r="P70" s="13"/>
      <c r="Q70" s="13"/>
      <c r="R70" s="13"/>
      <c r="S70" s="13"/>
      <c r="T70" s="13"/>
      <c r="U70" s="13"/>
      <c r="V70" s="15"/>
      <c r="W70" s="13">
        <f t="shared" si="12"/>
        <v>173.3552</v>
      </c>
      <c r="X70" s="15">
        <v>300</v>
      </c>
      <c r="Y70" s="16">
        <f t="shared" si="13"/>
        <v>9.1339804055488383</v>
      </c>
      <c r="Z70" s="13">
        <f t="shared" si="14"/>
        <v>3.6539025076836462</v>
      </c>
      <c r="AA70" s="13">
        <v>0</v>
      </c>
      <c r="AB70" s="13"/>
      <c r="AC70" s="13"/>
      <c r="AD70" s="13">
        <v>0</v>
      </c>
      <c r="AE70" s="13">
        <f>VLOOKUP(A:A,[1]TDSheet!$A:$AF,32,0)</f>
        <v>122.9374</v>
      </c>
      <c r="AF70" s="13">
        <f>VLOOKUP(A:A,[1]TDSheet!$A:$AG,33,0)</f>
        <v>129.578</v>
      </c>
      <c r="AG70" s="13">
        <f>VLOOKUP(A:A,[1]TDSheet!$A:$W,23,0)</f>
        <v>174.2816</v>
      </c>
      <c r="AH70" s="13">
        <f>VLOOKUP(A:A,[4]TDSheet!$A:$D,4,0)</f>
        <v>208.97900000000001</v>
      </c>
      <c r="AI70" s="13" t="str">
        <f>VLOOKUP(A:A,[1]TDSheet!$A:$AI,35,0)</f>
        <v>ябмарт</v>
      </c>
      <c r="AJ70" s="13">
        <f t="shared" si="15"/>
        <v>300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154.38999999999999</v>
      </c>
      <c r="D71" s="8">
        <v>93.105000000000004</v>
      </c>
      <c r="E71" s="8">
        <v>110.876</v>
      </c>
      <c r="F71" s="8">
        <v>73.459000000000003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109.224</v>
      </c>
      <c r="K71" s="13">
        <f t="shared" si="11"/>
        <v>1.652000000000001</v>
      </c>
      <c r="L71" s="13">
        <f>VLOOKUP(A:A,[1]TDSheet!$A:$V,22,0)</f>
        <v>50</v>
      </c>
      <c r="M71" s="13">
        <f>VLOOKUP(A:A,[1]TDSheet!$A:$X,24,0)</f>
        <v>30</v>
      </c>
      <c r="N71" s="13">
        <v>20</v>
      </c>
      <c r="O71" s="13"/>
      <c r="P71" s="13"/>
      <c r="Q71" s="13"/>
      <c r="R71" s="13"/>
      <c r="S71" s="13"/>
      <c r="T71" s="13"/>
      <c r="U71" s="13"/>
      <c r="V71" s="15"/>
      <c r="W71" s="13">
        <f t="shared" si="12"/>
        <v>22.1752</v>
      </c>
      <c r="X71" s="15">
        <v>20</v>
      </c>
      <c r="Y71" s="16">
        <f t="shared" si="13"/>
        <v>8.7241152278220717</v>
      </c>
      <c r="Z71" s="13">
        <f t="shared" si="14"/>
        <v>3.3126645982899818</v>
      </c>
      <c r="AA71" s="13">
        <v>0</v>
      </c>
      <c r="AB71" s="13"/>
      <c r="AC71" s="13"/>
      <c r="AD71" s="13">
        <v>0</v>
      </c>
      <c r="AE71" s="13">
        <f>VLOOKUP(A:A,[1]TDSheet!$A:$AF,32,0)</f>
        <v>22.6524</v>
      </c>
      <c r="AF71" s="13">
        <f>VLOOKUP(A:A,[1]TDSheet!$A:$AG,33,0)</f>
        <v>18.8476</v>
      </c>
      <c r="AG71" s="13">
        <f>VLOOKUP(A:A,[1]TDSheet!$A:$W,23,0)</f>
        <v>27.543200000000002</v>
      </c>
      <c r="AH71" s="13">
        <f>VLOOKUP(A:A,[4]TDSheet!$A:$D,4,0)</f>
        <v>22.503</v>
      </c>
      <c r="AI71" s="13">
        <f>VLOOKUP(A:A,[1]TDSheet!$A:$AI,35,0)</f>
        <v>0</v>
      </c>
      <c r="AJ71" s="13">
        <f t="shared" si="15"/>
        <v>20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831.88</v>
      </c>
      <c r="D72" s="8">
        <v>4553.5370000000003</v>
      </c>
      <c r="E72" s="8">
        <v>1857.895</v>
      </c>
      <c r="F72" s="8">
        <v>1099.367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1810.8989999999999</v>
      </c>
      <c r="K72" s="13">
        <f t="shared" ref="K72:K119" si="16">E72-J72</f>
        <v>46.996000000000095</v>
      </c>
      <c r="L72" s="13">
        <f>VLOOKUP(A:A,[1]TDSheet!$A:$V,22,0)</f>
        <v>600</v>
      </c>
      <c r="M72" s="13">
        <f>VLOOKUP(A:A,[1]TDSheet!$A:$X,24,0)</f>
        <v>550</v>
      </c>
      <c r="N72" s="13">
        <v>350</v>
      </c>
      <c r="O72" s="13"/>
      <c r="P72" s="13"/>
      <c r="Q72" s="13"/>
      <c r="R72" s="13"/>
      <c r="S72" s="13"/>
      <c r="T72" s="13"/>
      <c r="U72" s="13"/>
      <c r="V72" s="15"/>
      <c r="W72" s="13">
        <f t="shared" ref="W72:W119" si="17">(E72-AA72-AD72)/5</f>
        <v>371.57900000000001</v>
      </c>
      <c r="X72" s="15">
        <v>500</v>
      </c>
      <c r="Y72" s="16">
        <f t="shared" ref="Y72:Y119" si="18">(F72+L72+M72+N72+X72)/W72</f>
        <v>8.3410714814346338</v>
      </c>
      <c r="Z72" s="13">
        <f t="shared" ref="Z72:Z119" si="19">F72/W72</f>
        <v>2.9586359831960363</v>
      </c>
      <c r="AA72" s="13">
        <v>0</v>
      </c>
      <c r="AB72" s="13"/>
      <c r="AC72" s="13"/>
      <c r="AD72" s="13">
        <v>0</v>
      </c>
      <c r="AE72" s="13">
        <f>VLOOKUP(A:A,[1]TDSheet!$A:$AF,32,0)</f>
        <v>453.64</v>
      </c>
      <c r="AF72" s="13">
        <f>VLOOKUP(A:A,[1]TDSheet!$A:$AG,33,0)</f>
        <v>411.99400000000003</v>
      </c>
      <c r="AG72" s="13">
        <f>VLOOKUP(A:A,[1]TDSheet!$A:$W,23,0)</f>
        <v>436.48860000000002</v>
      </c>
      <c r="AH72" s="13">
        <f>VLOOKUP(A:A,[4]TDSheet!$A:$D,4,0)</f>
        <v>424.08600000000001</v>
      </c>
      <c r="AI72" s="13" t="str">
        <f>VLOOKUP(A:A,[1]TDSheet!$A:$AI,35,0)</f>
        <v>янвак</v>
      </c>
      <c r="AJ72" s="13">
        <f t="shared" ref="AJ72:AJ119" si="20">X72*H72</f>
        <v>500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2412</v>
      </c>
      <c r="D73" s="8">
        <v>11046</v>
      </c>
      <c r="E73" s="8">
        <v>5987</v>
      </c>
      <c r="F73" s="8">
        <v>2256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5995</v>
      </c>
      <c r="K73" s="13">
        <f t="shared" si="16"/>
        <v>-8</v>
      </c>
      <c r="L73" s="13">
        <f>VLOOKUP(A:A,[1]TDSheet!$A:$V,22,0)</f>
        <v>500</v>
      </c>
      <c r="M73" s="13">
        <f>VLOOKUP(A:A,[1]TDSheet!$A:$X,24,0)</f>
        <v>1000</v>
      </c>
      <c r="N73" s="13">
        <v>900</v>
      </c>
      <c r="O73" s="13"/>
      <c r="P73" s="13"/>
      <c r="Q73" s="13"/>
      <c r="R73" s="13"/>
      <c r="S73" s="13"/>
      <c r="T73" s="13"/>
      <c r="U73" s="13"/>
      <c r="V73" s="15"/>
      <c r="W73" s="13">
        <f t="shared" si="17"/>
        <v>625.4</v>
      </c>
      <c r="X73" s="15">
        <v>700</v>
      </c>
      <c r="Y73" s="16">
        <f t="shared" si="18"/>
        <v>8.5641189638631285</v>
      </c>
      <c r="Z73" s="13">
        <f t="shared" si="19"/>
        <v>3.6072913335465304</v>
      </c>
      <c r="AA73" s="13">
        <f>VLOOKUP(A:A,[3]TDSheet!$A:$D,4,0)</f>
        <v>200</v>
      </c>
      <c r="AB73" s="13"/>
      <c r="AC73" s="13"/>
      <c r="AD73" s="13">
        <f>VLOOKUP(A:A,[5]TDSheet!$A:$D,4,0)</f>
        <v>2660</v>
      </c>
      <c r="AE73" s="13">
        <f>VLOOKUP(A:A,[1]TDSheet!$A:$AF,32,0)</f>
        <v>536.20000000000005</v>
      </c>
      <c r="AF73" s="13">
        <f>VLOOKUP(A:A,[1]TDSheet!$A:$AG,33,0)</f>
        <v>573.79999999999995</v>
      </c>
      <c r="AG73" s="13">
        <f>VLOOKUP(A:A,[1]TDSheet!$A:$W,23,0)</f>
        <v>650.79999999999995</v>
      </c>
      <c r="AH73" s="13">
        <f>VLOOKUP(A:A,[4]TDSheet!$A:$D,4,0)</f>
        <v>721</v>
      </c>
      <c r="AI73" s="13" t="str">
        <f>VLOOKUP(A:A,[1]TDSheet!$A:$AI,35,0)</f>
        <v>ябмарт</v>
      </c>
      <c r="AJ73" s="13">
        <f t="shared" si="20"/>
        <v>315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3525</v>
      </c>
      <c r="D74" s="8">
        <v>5724</v>
      </c>
      <c r="E74" s="8">
        <v>3994</v>
      </c>
      <c r="F74" s="8">
        <v>2741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4032</v>
      </c>
      <c r="K74" s="13">
        <f t="shared" si="16"/>
        <v>-38</v>
      </c>
      <c r="L74" s="13">
        <f>VLOOKUP(A:A,[1]TDSheet!$A:$V,22,0)</f>
        <v>500</v>
      </c>
      <c r="M74" s="13">
        <f>VLOOKUP(A:A,[1]TDSheet!$A:$X,24,0)</f>
        <v>500</v>
      </c>
      <c r="N74" s="13">
        <v>500</v>
      </c>
      <c r="O74" s="13"/>
      <c r="P74" s="13"/>
      <c r="Q74" s="13"/>
      <c r="R74" s="13"/>
      <c r="S74" s="13"/>
      <c r="T74" s="13"/>
      <c r="U74" s="13"/>
      <c r="V74" s="15"/>
      <c r="W74" s="13">
        <f t="shared" si="17"/>
        <v>564.79999999999995</v>
      </c>
      <c r="X74" s="15">
        <v>600</v>
      </c>
      <c r="Y74" s="16">
        <f t="shared" si="18"/>
        <v>8.5711756373937682</v>
      </c>
      <c r="Z74" s="13">
        <f t="shared" si="19"/>
        <v>4.8530453257790374</v>
      </c>
      <c r="AA74" s="13">
        <v>0</v>
      </c>
      <c r="AB74" s="13"/>
      <c r="AC74" s="13"/>
      <c r="AD74" s="13">
        <f>VLOOKUP(A:A,[5]TDSheet!$A:$D,4,0)</f>
        <v>1170</v>
      </c>
      <c r="AE74" s="13">
        <f>VLOOKUP(A:A,[1]TDSheet!$A:$AF,32,0)</f>
        <v>767.6</v>
      </c>
      <c r="AF74" s="13">
        <f>VLOOKUP(A:A,[1]TDSheet!$A:$AG,33,0)</f>
        <v>792.4</v>
      </c>
      <c r="AG74" s="13">
        <f>VLOOKUP(A:A,[1]TDSheet!$A:$W,23,0)</f>
        <v>682.2</v>
      </c>
      <c r="AH74" s="13">
        <f>VLOOKUP(A:A,[4]TDSheet!$A:$D,4,0)</f>
        <v>622</v>
      </c>
      <c r="AI74" s="13" t="str">
        <f>VLOOKUP(A:A,[1]TDSheet!$A:$AI,35,0)</f>
        <v>?</v>
      </c>
      <c r="AJ74" s="13">
        <f t="shared" si="20"/>
        <v>270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392</v>
      </c>
      <c r="D75" s="8">
        <v>1689</v>
      </c>
      <c r="E75" s="8">
        <v>1289</v>
      </c>
      <c r="F75" s="8">
        <v>644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1289</v>
      </c>
      <c r="K75" s="13">
        <f t="shared" si="16"/>
        <v>0</v>
      </c>
      <c r="L75" s="13">
        <f>VLOOKUP(A:A,[1]TDSheet!$A:$V,22,0)</f>
        <v>400</v>
      </c>
      <c r="M75" s="13">
        <f>VLOOKUP(A:A,[1]TDSheet!$A:$X,24,0)</f>
        <v>350</v>
      </c>
      <c r="N75" s="13">
        <v>400</v>
      </c>
      <c r="O75" s="13"/>
      <c r="P75" s="13"/>
      <c r="Q75" s="13"/>
      <c r="R75" s="13"/>
      <c r="S75" s="13"/>
      <c r="T75" s="13"/>
      <c r="U75" s="13"/>
      <c r="V75" s="15"/>
      <c r="W75" s="13">
        <f t="shared" si="17"/>
        <v>257.8</v>
      </c>
      <c r="X75" s="15">
        <v>350</v>
      </c>
      <c r="Y75" s="16">
        <f t="shared" si="18"/>
        <v>8.3165244375484875</v>
      </c>
      <c r="Z75" s="13">
        <f t="shared" si="19"/>
        <v>2.4980605120248254</v>
      </c>
      <c r="AA75" s="13">
        <v>0</v>
      </c>
      <c r="AB75" s="13"/>
      <c r="AC75" s="13"/>
      <c r="AD75" s="13">
        <v>0</v>
      </c>
      <c r="AE75" s="13">
        <f>VLOOKUP(A:A,[1]TDSheet!$A:$AF,32,0)</f>
        <v>206.2</v>
      </c>
      <c r="AF75" s="13">
        <f>VLOOKUP(A:A,[1]TDSheet!$A:$AG,33,0)</f>
        <v>205.8</v>
      </c>
      <c r="AG75" s="13">
        <f>VLOOKUP(A:A,[1]TDSheet!$A:$W,23,0)</f>
        <v>280.8</v>
      </c>
      <c r="AH75" s="13">
        <f>VLOOKUP(A:A,[4]TDSheet!$A:$D,4,0)</f>
        <v>298</v>
      </c>
      <c r="AI75" s="13" t="str">
        <f>VLOOKUP(A:A,[1]TDSheet!$A:$AI,35,0)</f>
        <v>промарт</v>
      </c>
      <c r="AJ75" s="13">
        <f t="shared" si="20"/>
        <v>157.5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60</v>
      </c>
      <c r="D76" s="8">
        <v>712</v>
      </c>
      <c r="E76" s="8">
        <v>387</v>
      </c>
      <c r="F76" s="8">
        <v>174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429</v>
      </c>
      <c r="K76" s="13">
        <f t="shared" si="16"/>
        <v>-42</v>
      </c>
      <c r="L76" s="13">
        <f>VLOOKUP(A:A,[1]TDSheet!$A:$V,22,0)</f>
        <v>110</v>
      </c>
      <c r="M76" s="13">
        <f>VLOOKUP(A:A,[1]TDSheet!$A:$X,24,0)</f>
        <v>100</v>
      </c>
      <c r="N76" s="13">
        <v>150</v>
      </c>
      <c r="O76" s="13"/>
      <c r="P76" s="13"/>
      <c r="Q76" s="13"/>
      <c r="R76" s="13"/>
      <c r="S76" s="13"/>
      <c r="T76" s="13"/>
      <c r="U76" s="13"/>
      <c r="V76" s="15"/>
      <c r="W76" s="13">
        <f t="shared" si="17"/>
        <v>77.400000000000006</v>
      </c>
      <c r="X76" s="15">
        <v>120</v>
      </c>
      <c r="Y76" s="16">
        <f t="shared" si="18"/>
        <v>8.4496124031007742</v>
      </c>
      <c r="Z76" s="13">
        <f t="shared" si="19"/>
        <v>2.248062015503876</v>
      </c>
      <c r="AA76" s="13">
        <v>0</v>
      </c>
      <c r="AB76" s="13"/>
      <c r="AC76" s="13"/>
      <c r="AD76" s="13">
        <v>0</v>
      </c>
      <c r="AE76" s="13">
        <f>VLOOKUP(A:A,[1]TDSheet!$A:$AF,32,0)</f>
        <v>62.6</v>
      </c>
      <c r="AF76" s="13">
        <f>VLOOKUP(A:A,[1]TDSheet!$A:$AG,33,0)</f>
        <v>66.2</v>
      </c>
      <c r="AG76" s="13">
        <f>VLOOKUP(A:A,[1]TDSheet!$A:$W,23,0)</f>
        <v>75.2</v>
      </c>
      <c r="AH76" s="13">
        <f>VLOOKUP(A:A,[4]TDSheet!$A:$D,4,0)</f>
        <v>98</v>
      </c>
      <c r="AI76" s="13" t="e">
        <f>VLOOKUP(A:A,[1]TDSheet!$A:$AI,35,0)</f>
        <v>#N/A</v>
      </c>
      <c r="AJ76" s="13">
        <f t="shared" si="20"/>
        <v>48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144</v>
      </c>
      <c r="D77" s="8">
        <v>705</v>
      </c>
      <c r="E77" s="8">
        <v>398</v>
      </c>
      <c r="F77" s="8">
        <v>266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408</v>
      </c>
      <c r="K77" s="13">
        <f t="shared" si="16"/>
        <v>-10</v>
      </c>
      <c r="L77" s="13">
        <f>VLOOKUP(A:A,[1]TDSheet!$A:$V,22,0)</f>
        <v>80</v>
      </c>
      <c r="M77" s="13">
        <f>VLOOKUP(A:A,[1]TDSheet!$A:$X,24,0)</f>
        <v>100</v>
      </c>
      <c r="N77" s="13">
        <v>100</v>
      </c>
      <c r="O77" s="13"/>
      <c r="P77" s="13"/>
      <c r="Q77" s="13"/>
      <c r="R77" s="13"/>
      <c r="S77" s="13"/>
      <c r="T77" s="13"/>
      <c r="U77" s="13"/>
      <c r="V77" s="15"/>
      <c r="W77" s="13">
        <f t="shared" si="17"/>
        <v>79.599999999999994</v>
      </c>
      <c r="X77" s="15">
        <v>130</v>
      </c>
      <c r="Y77" s="16">
        <f t="shared" si="18"/>
        <v>8.4924623115577891</v>
      </c>
      <c r="Z77" s="13">
        <f t="shared" si="19"/>
        <v>3.341708542713568</v>
      </c>
      <c r="AA77" s="13">
        <v>0</v>
      </c>
      <c r="AB77" s="13"/>
      <c r="AC77" s="13"/>
      <c r="AD77" s="13">
        <v>0</v>
      </c>
      <c r="AE77" s="13">
        <f>VLOOKUP(A:A,[1]TDSheet!$A:$AF,32,0)</f>
        <v>62.2</v>
      </c>
      <c r="AF77" s="13">
        <f>VLOOKUP(A:A,[1]TDSheet!$A:$AG,33,0)</f>
        <v>69.2</v>
      </c>
      <c r="AG77" s="13">
        <f>VLOOKUP(A:A,[1]TDSheet!$A:$W,23,0)</f>
        <v>84.6</v>
      </c>
      <c r="AH77" s="13">
        <f>VLOOKUP(A:A,[4]TDSheet!$A:$D,4,0)</f>
        <v>88</v>
      </c>
      <c r="AI77" s="13" t="e">
        <f>VLOOKUP(A:A,[1]TDSheet!$A:$AI,35,0)</f>
        <v>#N/A</v>
      </c>
      <c r="AJ77" s="13">
        <f t="shared" si="20"/>
        <v>52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930.78200000000004</v>
      </c>
      <c r="D78" s="8">
        <v>884.70600000000002</v>
      </c>
      <c r="E78" s="8">
        <v>913.77800000000002</v>
      </c>
      <c r="F78" s="8">
        <v>546.46799999999996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890.673</v>
      </c>
      <c r="K78" s="13">
        <f t="shared" si="16"/>
        <v>23.105000000000018</v>
      </c>
      <c r="L78" s="13">
        <f>VLOOKUP(A:A,[1]TDSheet!$A:$V,22,0)</f>
        <v>250</v>
      </c>
      <c r="M78" s="13">
        <f>VLOOKUP(A:A,[1]TDSheet!$A:$X,24,0)</f>
        <v>250</v>
      </c>
      <c r="N78" s="13">
        <v>220</v>
      </c>
      <c r="O78" s="13"/>
      <c r="P78" s="13"/>
      <c r="Q78" s="13"/>
      <c r="R78" s="13"/>
      <c r="S78" s="13"/>
      <c r="T78" s="13"/>
      <c r="U78" s="13"/>
      <c r="V78" s="15"/>
      <c r="W78" s="13">
        <f t="shared" si="17"/>
        <v>182.75560000000002</v>
      </c>
      <c r="X78" s="15">
        <v>300</v>
      </c>
      <c r="Y78" s="16">
        <f t="shared" si="18"/>
        <v>8.5713816703838326</v>
      </c>
      <c r="Z78" s="13">
        <f t="shared" si="19"/>
        <v>2.9901573467516176</v>
      </c>
      <c r="AA78" s="13">
        <v>0</v>
      </c>
      <c r="AB78" s="13"/>
      <c r="AC78" s="13"/>
      <c r="AD78" s="13">
        <v>0</v>
      </c>
      <c r="AE78" s="13">
        <f>VLOOKUP(A:A,[1]TDSheet!$A:$AF,32,0)</f>
        <v>243.04899999999998</v>
      </c>
      <c r="AF78" s="13">
        <f>VLOOKUP(A:A,[1]TDSheet!$A:$AG,33,0)</f>
        <v>234.00059999999999</v>
      </c>
      <c r="AG78" s="13">
        <f>VLOOKUP(A:A,[1]TDSheet!$A:$W,23,0)</f>
        <v>203.27980000000002</v>
      </c>
      <c r="AH78" s="13">
        <f>VLOOKUP(A:A,[4]TDSheet!$A:$D,4,0)</f>
        <v>168.61099999999999</v>
      </c>
      <c r="AI78" s="13" t="str">
        <f>VLOOKUP(A:A,[1]TDSheet!$A:$AI,35,0)</f>
        <v>оконч</v>
      </c>
      <c r="AJ78" s="13">
        <f t="shared" si="20"/>
        <v>300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620</v>
      </c>
      <c r="D79" s="8">
        <v>307</v>
      </c>
      <c r="E79" s="8">
        <v>345</v>
      </c>
      <c r="F79" s="8">
        <v>578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3">
        <f>VLOOKUP(A:A,[2]TDSheet!$A:$F,6,0)</f>
        <v>353</v>
      </c>
      <c r="K79" s="13">
        <f t="shared" si="16"/>
        <v>-8</v>
      </c>
      <c r="L79" s="13">
        <f>VLOOKUP(A:A,[1]TDSheet!$A:$V,22,0)</f>
        <v>300</v>
      </c>
      <c r="M79" s="13">
        <f>VLOOKUP(A:A,[1]TDSheet!$A:$X,24,0)</f>
        <v>0</v>
      </c>
      <c r="N79" s="13">
        <v>500</v>
      </c>
      <c r="O79" s="13"/>
      <c r="P79" s="13"/>
      <c r="Q79" s="13"/>
      <c r="R79" s="13"/>
      <c r="S79" s="13"/>
      <c r="T79" s="13"/>
      <c r="U79" s="13"/>
      <c r="V79" s="15"/>
      <c r="W79" s="13">
        <f t="shared" si="17"/>
        <v>69</v>
      </c>
      <c r="X79" s="15"/>
      <c r="Y79" s="16">
        <f t="shared" si="18"/>
        <v>19.971014492753625</v>
      </c>
      <c r="Z79" s="13">
        <f t="shared" si="19"/>
        <v>8.3768115942028984</v>
      </c>
      <c r="AA79" s="13">
        <v>0</v>
      </c>
      <c r="AB79" s="13"/>
      <c r="AC79" s="13"/>
      <c r="AD79" s="13">
        <v>0</v>
      </c>
      <c r="AE79" s="13">
        <f>VLOOKUP(A:A,[1]TDSheet!$A:$AF,32,0)</f>
        <v>52.2</v>
      </c>
      <c r="AF79" s="13">
        <f>VLOOKUP(A:A,[1]TDSheet!$A:$AG,33,0)</f>
        <v>56.2</v>
      </c>
      <c r="AG79" s="13">
        <f>VLOOKUP(A:A,[1]TDSheet!$A:$W,23,0)</f>
        <v>66.2</v>
      </c>
      <c r="AH79" s="13">
        <f>VLOOKUP(A:A,[4]TDSheet!$A:$D,4,0)</f>
        <v>64</v>
      </c>
      <c r="AI79" s="13" t="e">
        <f>VLOOKUP(A:A,[1]TDSheet!$A:$AI,35,0)</f>
        <v>#N/A</v>
      </c>
      <c r="AJ79" s="13">
        <f t="shared" si="20"/>
        <v>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122.05500000000001</v>
      </c>
      <c r="D80" s="8">
        <v>164.93199999999999</v>
      </c>
      <c r="E80" s="8">
        <v>150.56399999999999</v>
      </c>
      <c r="F80" s="8">
        <v>93.62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145.35599999999999</v>
      </c>
      <c r="K80" s="13">
        <f t="shared" si="16"/>
        <v>5.2079999999999984</v>
      </c>
      <c r="L80" s="13">
        <f>VLOOKUP(A:A,[1]TDSheet!$A:$V,22,0)</f>
        <v>40</v>
      </c>
      <c r="M80" s="13">
        <f>VLOOKUP(A:A,[1]TDSheet!$A:$X,24,0)</f>
        <v>30</v>
      </c>
      <c r="N80" s="13">
        <v>40</v>
      </c>
      <c r="O80" s="13"/>
      <c r="P80" s="13"/>
      <c r="Q80" s="13"/>
      <c r="R80" s="13"/>
      <c r="S80" s="13"/>
      <c r="T80" s="13"/>
      <c r="U80" s="13"/>
      <c r="V80" s="15"/>
      <c r="W80" s="13">
        <f t="shared" si="17"/>
        <v>30.1128</v>
      </c>
      <c r="X80" s="15">
        <v>50</v>
      </c>
      <c r="Y80" s="16">
        <f t="shared" si="18"/>
        <v>8.4223320315613304</v>
      </c>
      <c r="Z80" s="13">
        <f t="shared" si="19"/>
        <v>3.108976913472012</v>
      </c>
      <c r="AA80" s="13">
        <v>0</v>
      </c>
      <c r="AB80" s="13"/>
      <c r="AC80" s="13"/>
      <c r="AD80" s="13">
        <v>0</v>
      </c>
      <c r="AE80" s="13">
        <f>VLOOKUP(A:A,[1]TDSheet!$A:$AF,32,0)</f>
        <v>29.167000000000002</v>
      </c>
      <c r="AF80" s="13">
        <f>VLOOKUP(A:A,[1]TDSheet!$A:$AG,33,0)</f>
        <v>27.7134</v>
      </c>
      <c r="AG80" s="13">
        <f>VLOOKUP(A:A,[1]TDSheet!$A:$W,23,0)</f>
        <v>30.226400000000002</v>
      </c>
      <c r="AH80" s="13">
        <f>VLOOKUP(A:A,[4]TDSheet!$A:$D,4,0)</f>
        <v>48.887999999999998</v>
      </c>
      <c r="AI80" s="13" t="e">
        <f>VLOOKUP(A:A,[1]TDSheet!$A:$AI,35,0)</f>
        <v>#N/A</v>
      </c>
      <c r="AJ80" s="13">
        <f t="shared" si="20"/>
        <v>50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1090</v>
      </c>
      <c r="D81" s="8">
        <v>3822</v>
      </c>
      <c r="E81" s="8">
        <v>3086</v>
      </c>
      <c r="F81" s="8">
        <v>1263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3068</v>
      </c>
      <c r="K81" s="13">
        <f t="shared" si="16"/>
        <v>18</v>
      </c>
      <c r="L81" s="13">
        <f>VLOOKUP(A:A,[1]TDSheet!$A:$V,22,0)</f>
        <v>900</v>
      </c>
      <c r="M81" s="13">
        <f>VLOOKUP(A:A,[1]TDSheet!$A:$X,24,0)</f>
        <v>750</v>
      </c>
      <c r="N81" s="13">
        <v>500</v>
      </c>
      <c r="O81" s="13"/>
      <c r="P81" s="13"/>
      <c r="Q81" s="13"/>
      <c r="R81" s="13"/>
      <c r="S81" s="13"/>
      <c r="T81" s="13"/>
      <c r="U81" s="13"/>
      <c r="V81" s="15"/>
      <c r="W81" s="13">
        <f t="shared" si="17"/>
        <v>499.6</v>
      </c>
      <c r="X81" s="15">
        <v>800</v>
      </c>
      <c r="Y81" s="16">
        <f t="shared" si="18"/>
        <v>8.4327461969575666</v>
      </c>
      <c r="Z81" s="13">
        <f t="shared" si="19"/>
        <v>2.5280224179343476</v>
      </c>
      <c r="AA81" s="13">
        <v>0</v>
      </c>
      <c r="AB81" s="13"/>
      <c r="AC81" s="13"/>
      <c r="AD81" s="13">
        <f>VLOOKUP(A:A,[5]TDSheet!$A:$D,4,0)</f>
        <v>588</v>
      </c>
      <c r="AE81" s="13">
        <f>VLOOKUP(A:A,[1]TDSheet!$A:$AF,32,0)</f>
        <v>564</v>
      </c>
      <c r="AF81" s="13">
        <f>VLOOKUP(A:A,[1]TDSheet!$A:$AG,33,0)</f>
        <v>498.8</v>
      </c>
      <c r="AG81" s="13">
        <f>VLOOKUP(A:A,[1]TDSheet!$A:$W,23,0)</f>
        <v>571.20000000000005</v>
      </c>
      <c r="AH81" s="13">
        <f>VLOOKUP(A:A,[4]TDSheet!$A:$D,4,0)</f>
        <v>655</v>
      </c>
      <c r="AI81" s="13" t="str">
        <f>VLOOKUP(A:A,[1]TDSheet!$A:$AI,35,0)</f>
        <v>склад</v>
      </c>
      <c r="AJ81" s="13">
        <f t="shared" si="20"/>
        <v>320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847</v>
      </c>
      <c r="D82" s="8">
        <v>2548</v>
      </c>
      <c r="E82" s="8">
        <v>1978</v>
      </c>
      <c r="F82" s="8">
        <v>915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1969</v>
      </c>
      <c r="K82" s="13">
        <f t="shared" si="16"/>
        <v>9</v>
      </c>
      <c r="L82" s="13">
        <f>VLOOKUP(A:A,[1]TDSheet!$A:$V,22,0)</f>
        <v>700</v>
      </c>
      <c r="M82" s="13">
        <f>VLOOKUP(A:A,[1]TDSheet!$A:$X,24,0)</f>
        <v>500</v>
      </c>
      <c r="N82" s="13">
        <v>600</v>
      </c>
      <c r="O82" s="13"/>
      <c r="P82" s="13"/>
      <c r="Q82" s="13"/>
      <c r="R82" s="13"/>
      <c r="S82" s="13"/>
      <c r="T82" s="13"/>
      <c r="U82" s="13"/>
      <c r="V82" s="15"/>
      <c r="W82" s="13">
        <f t="shared" si="17"/>
        <v>395.6</v>
      </c>
      <c r="X82" s="15">
        <v>600</v>
      </c>
      <c r="Y82" s="16">
        <f t="shared" si="18"/>
        <v>8.3796764408493427</v>
      </c>
      <c r="Z82" s="13">
        <f t="shared" si="19"/>
        <v>2.3129423660262889</v>
      </c>
      <c r="AA82" s="13">
        <v>0</v>
      </c>
      <c r="AB82" s="13"/>
      <c r="AC82" s="13"/>
      <c r="AD82" s="13">
        <v>0</v>
      </c>
      <c r="AE82" s="13">
        <f>VLOOKUP(A:A,[1]TDSheet!$A:$AF,32,0)</f>
        <v>392.6</v>
      </c>
      <c r="AF82" s="13">
        <f>VLOOKUP(A:A,[1]TDSheet!$A:$AG,33,0)</f>
        <v>333.8</v>
      </c>
      <c r="AG82" s="13">
        <f>VLOOKUP(A:A,[1]TDSheet!$A:$W,23,0)</f>
        <v>425.6</v>
      </c>
      <c r="AH82" s="13">
        <f>VLOOKUP(A:A,[4]TDSheet!$A:$D,4,0)</f>
        <v>488</v>
      </c>
      <c r="AI82" s="13" t="str">
        <f>VLOOKUP(A:A,[1]TDSheet!$A:$AI,35,0)</f>
        <v>склад</v>
      </c>
      <c r="AJ82" s="13">
        <f t="shared" si="20"/>
        <v>240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198.12200000000001</v>
      </c>
      <c r="D83" s="8">
        <v>1263.0740000000001</v>
      </c>
      <c r="E83" s="8">
        <v>486.57799999999997</v>
      </c>
      <c r="F83" s="8">
        <v>333.64100000000002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478.75799999999998</v>
      </c>
      <c r="K83" s="13">
        <f t="shared" si="16"/>
        <v>7.8199999999999932</v>
      </c>
      <c r="L83" s="13">
        <f>VLOOKUP(A:A,[1]TDSheet!$A:$V,22,0)</f>
        <v>110</v>
      </c>
      <c r="M83" s="13">
        <f>VLOOKUP(A:A,[1]TDSheet!$A:$X,24,0)</f>
        <v>150</v>
      </c>
      <c r="N83" s="13">
        <v>90</v>
      </c>
      <c r="O83" s="13"/>
      <c r="P83" s="13"/>
      <c r="Q83" s="13"/>
      <c r="R83" s="13"/>
      <c r="S83" s="13"/>
      <c r="T83" s="13"/>
      <c r="U83" s="13"/>
      <c r="V83" s="15"/>
      <c r="W83" s="13">
        <f t="shared" si="17"/>
        <v>97.315599999999989</v>
      </c>
      <c r="X83" s="15">
        <v>150</v>
      </c>
      <c r="Y83" s="16">
        <f t="shared" si="18"/>
        <v>8.5663655159090641</v>
      </c>
      <c r="Z83" s="13">
        <f t="shared" si="19"/>
        <v>3.4284431273094969</v>
      </c>
      <c r="AA83" s="13">
        <v>0</v>
      </c>
      <c r="AB83" s="13"/>
      <c r="AC83" s="13"/>
      <c r="AD83" s="13">
        <v>0</v>
      </c>
      <c r="AE83" s="13">
        <f>VLOOKUP(A:A,[1]TDSheet!$A:$AF,32,0)</f>
        <v>93.152200000000022</v>
      </c>
      <c r="AF83" s="13">
        <f>VLOOKUP(A:A,[1]TDSheet!$A:$AG,33,0)</f>
        <v>81.334600000000009</v>
      </c>
      <c r="AG83" s="13">
        <f>VLOOKUP(A:A,[1]TDSheet!$A:$W,23,0)</f>
        <v>115.74980000000001</v>
      </c>
      <c r="AH83" s="13">
        <f>VLOOKUP(A:A,[4]TDSheet!$A:$D,4,0)</f>
        <v>91.454999999999998</v>
      </c>
      <c r="AI83" s="13" t="e">
        <f>VLOOKUP(A:A,[1]TDSheet!$A:$AI,35,0)</f>
        <v>#N/A</v>
      </c>
      <c r="AJ83" s="13">
        <f t="shared" si="20"/>
        <v>150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166.72900000000001</v>
      </c>
      <c r="D84" s="8">
        <v>963.73</v>
      </c>
      <c r="E84" s="8">
        <v>459.53100000000001</v>
      </c>
      <c r="F84" s="8">
        <v>324.20999999999998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465.53699999999998</v>
      </c>
      <c r="K84" s="13">
        <f t="shared" si="16"/>
        <v>-6.0059999999999718</v>
      </c>
      <c r="L84" s="13">
        <f>VLOOKUP(A:A,[1]TDSheet!$A:$V,22,0)</f>
        <v>110</v>
      </c>
      <c r="M84" s="13">
        <f>VLOOKUP(A:A,[1]TDSheet!$A:$X,24,0)</f>
        <v>100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17"/>
        <v>60.796800000000005</v>
      </c>
      <c r="X84" s="15"/>
      <c r="Y84" s="16">
        <f t="shared" si="18"/>
        <v>8.7868111479551558</v>
      </c>
      <c r="Z84" s="13">
        <f t="shared" si="19"/>
        <v>5.332681983262276</v>
      </c>
      <c r="AA84" s="13">
        <f>VLOOKUP(A:A,[3]TDSheet!$A:$D,4,0)</f>
        <v>155.547</v>
      </c>
      <c r="AB84" s="13"/>
      <c r="AC84" s="13"/>
      <c r="AD84" s="13">
        <v>0</v>
      </c>
      <c r="AE84" s="13">
        <f>VLOOKUP(A:A,[1]TDSheet!$A:$AF,32,0)</f>
        <v>67.166200000000003</v>
      </c>
      <c r="AF84" s="13">
        <f>VLOOKUP(A:A,[1]TDSheet!$A:$AG,33,0)</f>
        <v>55.4452</v>
      </c>
      <c r="AG84" s="13">
        <f>VLOOKUP(A:A,[1]TDSheet!$A:$W,23,0)</f>
        <v>79.109000000000009</v>
      </c>
      <c r="AH84" s="13">
        <f>VLOOKUP(A:A,[4]TDSheet!$A:$D,4,0)</f>
        <v>59.268999999999998</v>
      </c>
      <c r="AI84" s="13" t="e">
        <f>VLOOKUP(A:A,[1]TDSheet!$A:$AI,35,0)</f>
        <v>#N/A</v>
      </c>
      <c r="AJ84" s="13">
        <f t="shared" si="20"/>
        <v>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250.39500000000001</v>
      </c>
      <c r="D85" s="8">
        <v>1639.4749999999999</v>
      </c>
      <c r="E85" s="8">
        <v>757.27599999999995</v>
      </c>
      <c r="F85" s="8">
        <v>464.94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771.68200000000002</v>
      </c>
      <c r="K85" s="13">
        <f t="shared" si="16"/>
        <v>-14.406000000000063</v>
      </c>
      <c r="L85" s="13">
        <f>VLOOKUP(A:A,[1]TDSheet!$A:$V,22,0)</f>
        <v>200</v>
      </c>
      <c r="M85" s="13">
        <f>VLOOKUP(A:A,[1]TDSheet!$A:$X,24,0)</f>
        <v>200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17"/>
        <v>120.27439999999999</v>
      </c>
      <c r="X85" s="15">
        <v>160</v>
      </c>
      <c r="Y85" s="16">
        <f t="shared" si="18"/>
        <v>8.5216804240968997</v>
      </c>
      <c r="Z85" s="13">
        <f t="shared" si="19"/>
        <v>3.8656605229375498</v>
      </c>
      <c r="AA85" s="13">
        <f>VLOOKUP(A:A,[3]TDSheet!$A:$D,4,0)</f>
        <v>155.904</v>
      </c>
      <c r="AB85" s="13"/>
      <c r="AC85" s="13"/>
      <c r="AD85" s="13">
        <v>0</v>
      </c>
      <c r="AE85" s="13">
        <f>VLOOKUP(A:A,[1]TDSheet!$A:$AF,32,0)</f>
        <v>138.93220000000002</v>
      </c>
      <c r="AF85" s="13">
        <f>VLOOKUP(A:A,[1]TDSheet!$A:$AG,33,0)</f>
        <v>110.63640000000001</v>
      </c>
      <c r="AG85" s="13">
        <f>VLOOKUP(A:A,[1]TDSheet!$A:$W,23,0)</f>
        <v>148.01519999999999</v>
      </c>
      <c r="AH85" s="13">
        <f>VLOOKUP(A:A,[4]TDSheet!$A:$D,4,0)</f>
        <v>129.23599999999999</v>
      </c>
      <c r="AI85" s="13" t="e">
        <f>VLOOKUP(A:A,[1]TDSheet!$A:$AI,35,0)</f>
        <v>#N/A</v>
      </c>
      <c r="AJ85" s="13">
        <f t="shared" si="20"/>
        <v>160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223.82</v>
      </c>
      <c r="D86" s="8">
        <v>1306.134</v>
      </c>
      <c r="E86" s="8">
        <v>695.33299999999997</v>
      </c>
      <c r="F86" s="8">
        <v>382.01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728.86400000000003</v>
      </c>
      <c r="K86" s="13">
        <f t="shared" si="16"/>
        <v>-33.531000000000063</v>
      </c>
      <c r="L86" s="13">
        <f>VLOOKUP(A:A,[1]TDSheet!$A:$V,22,0)</f>
        <v>120</v>
      </c>
      <c r="M86" s="13">
        <f>VLOOKUP(A:A,[1]TDSheet!$A:$X,24,0)</f>
        <v>150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17"/>
        <v>88.130199999999988</v>
      </c>
      <c r="X86" s="15">
        <v>100</v>
      </c>
      <c r="Y86" s="16">
        <f t="shared" si="18"/>
        <v>8.5329433043383549</v>
      </c>
      <c r="Z86" s="13">
        <f t="shared" si="19"/>
        <v>4.3346094755259834</v>
      </c>
      <c r="AA86" s="13">
        <f>VLOOKUP(A:A,[3]TDSheet!$A:$D,4,0)</f>
        <v>254.68199999999999</v>
      </c>
      <c r="AB86" s="13"/>
      <c r="AC86" s="13"/>
      <c r="AD86" s="13">
        <v>0</v>
      </c>
      <c r="AE86" s="13">
        <f>VLOOKUP(A:A,[1]TDSheet!$A:$AF,32,0)</f>
        <v>98.372799999999998</v>
      </c>
      <c r="AF86" s="13">
        <f>VLOOKUP(A:A,[1]TDSheet!$A:$AG,33,0)</f>
        <v>85.160600000000002</v>
      </c>
      <c r="AG86" s="13">
        <f>VLOOKUP(A:A,[1]TDSheet!$A:$W,23,0)</f>
        <v>110.09499999999998</v>
      </c>
      <c r="AH86" s="13">
        <f>VLOOKUP(A:A,[4]TDSheet!$A:$D,4,0)</f>
        <v>89.111999999999995</v>
      </c>
      <c r="AI86" s="13" t="e">
        <f>VLOOKUP(A:A,[1]TDSheet!$A:$AI,35,0)</f>
        <v>#N/A</v>
      </c>
      <c r="AJ86" s="13">
        <f t="shared" si="20"/>
        <v>100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73</v>
      </c>
      <c r="D87" s="8">
        <v>100</v>
      </c>
      <c r="E87" s="8">
        <v>64</v>
      </c>
      <c r="F87" s="8">
        <v>63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92</v>
      </c>
      <c r="K87" s="13">
        <f t="shared" si="16"/>
        <v>-28</v>
      </c>
      <c r="L87" s="13">
        <f>VLOOKUP(A:A,[1]TDSheet!$A:$V,22,0)</f>
        <v>0</v>
      </c>
      <c r="M87" s="13">
        <f>VLOOKUP(A:A,[1]TDSheet!$A:$X,24,0)</f>
        <v>30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17"/>
        <v>12.8</v>
      </c>
      <c r="X87" s="15">
        <v>20</v>
      </c>
      <c r="Y87" s="16">
        <f t="shared" si="18"/>
        <v>8.828125</v>
      </c>
      <c r="Z87" s="13">
        <f t="shared" si="19"/>
        <v>4.921875</v>
      </c>
      <c r="AA87" s="13">
        <v>0</v>
      </c>
      <c r="AB87" s="13"/>
      <c r="AC87" s="13"/>
      <c r="AD87" s="13">
        <v>0</v>
      </c>
      <c r="AE87" s="13">
        <f>VLOOKUP(A:A,[1]TDSheet!$A:$AF,32,0)</f>
        <v>6.6</v>
      </c>
      <c r="AF87" s="13">
        <f>VLOOKUP(A:A,[1]TDSheet!$A:$AG,33,0)</f>
        <v>6.8</v>
      </c>
      <c r="AG87" s="13">
        <f>VLOOKUP(A:A,[1]TDSheet!$A:$W,23,0)</f>
        <v>13.8</v>
      </c>
      <c r="AH87" s="13">
        <f>VLOOKUP(A:A,[4]TDSheet!$A:$D,4,0)</f>
        <v>25</v>
      </c>
      <c r="AI87" s="13" t="str">
        <f>VLOOKUP(A:A,[1]TDSheet!$A:$AI,35,0)</f>
        <v>ф50</v>
      </c>
      <c r="AJ87" s="13">
        <f t="shared" si="20"/>
        <v>12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331</v>
      </c>
      <c r="D88" s="8">
        <v>55</v>
      </c>
      <c r="E88" s="8">
        <v>169</v>
      </c>
      <c r="F88" s="8">
        <v>162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167</v>
      </c>
      <c r="K88" s="13">
        <f t="shared" si="16"/>
        <v>2</v>
      </c>
      <c r="L88" s="13">
        <f>VLOOKUP(A:A,[1]TDSheet!$A:$V,22,0)</f>
        <v>0</v>
      </c>
      <c r="M88" s="13">
        <f>VLOOKUP(A:A,[1]TDSheet!$A:$X,24,0)</f>
        <v>50</v>
      </c>
      <c r="N88" s="13">
        <v>30</v>
      </c>
      <c r="O88" s="13"/>
      <c r="P88" s="13"/>
      <c r="Q88" s="13"/>
      <c r="R88" s="13"/>
      <c r="S88" s="13"/>
      <c r="T88" s="13"/>
      <c r="U88" s="13"/>
      <c r="V88" s="15"/>
      <c r="W88" s="13">
        <f t="shared" si="17"/>
        <v>33.799999999999997</v>
      </c>
      <c r="X88" s="15">
        <v>40</v>
      </c>
      <c r="Y88" s="16">
        <f t="shared" si="18"/>
        <v>8.3431952662721898</v>
      </c>
      <c r="Z88" s="13">
        <f t="shared" si="19"/>
        <v>4.7928994082840237</v>
      </c>
      <c r="AA88" s="13">
        <v>0</v>
      </c>
      <c r="AB88" s="13"/>
      <c r="AC88" s="13"/>
      <c r="AD88" s="13">
        <v>0</v>
      </c>
      <c r="AE88" s="13">
        <f>VLOOKUP(A:A,[1]TDSheet!$A:$AF,32,0)</f>
        <v>11</v>
      </c>
      <c r="AF88" s="13">
        <f>VLOOKUP(A:A,[1]TDSheet!$A:$AG,33,0)</f>
        <v>36.6</v>
      </c>
      <c r="AG88" s="13">
        <f>VLOOKUP(A:A,[1]TDSheet!$A:$W,23,0)</f>
        <v>37.4</v>
      </c>
      <c r="AH88" s="13">
        <f>VLOOKUP(A:A,[4]TDSheet!$A:$D,4,0)</f>
        <v>30</v>
      </c>
      <c r="AI88" s="13" t="str">
        <f>VLOOKUP(A:A,[1]TDSheet!$A:$AI,35,0)</f>
        <v>ф</v>
      </c>
      <c r="AJ88" s="13">
        <f t="shared" si="20"/>
        <v>24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470</v>
      </c>
      <c r="D89" s="8">
        <v>69</v>
      </c>
      <c r="E89" s="8">
        <v>176</v>
      </c>
      <c r="F89" s="8">
        <v>295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181</v>
      </c>
      <c r="K89" s="13">
        <f t="shared" si="16"/>
        <v>-5</v>
      </c>
      <c r="L89" s="13">
        <f>VLOOKUP(A:A,[1]TDSheet!$A:$V,22,0)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17"/>
        <v>35.200000000000003</v>
      </c>
      <c r="X89" s="15"/>
      <c r="Y89" s="16">
        <f t="shared" si="18"/>
        <v>8.3806818181818183</v>
      </c>
      <c r="Z89" s="13">
        <f t="shared" si="19"/>
        <v>8.3806818181818183</v>
      </c>
      <c r="AA89" s="13">
        <v>0</v>
      </c>
      <c r="AB89" s="13"/>
      <c r="AC89" s="13"/>
      <c r="AD89" s="13">
        <v>0</v>
      </c>
      <c r="AE89" s="13">
        <f>VLOOKUP(A:A,[1]TDSheet!$A:$AF,32,0)</f>
        <v>23</v>
      </c>
      <c r="AF89" s="13">
        <f>VLOOKUP(A:A,[1]TDSheet!$A:$AG,33,0)</f>
        <v>40.4</v>
      </c>
      <c r="AG89" s="13">
        <f>VLOOKUP(A:A,[1]TDSheet!$A:$W,23,0)</f>
        <v>39.799999999999997</v>
      </c>
      <c r="AH89" s="13">
        <f>VLOOKUP(A:A,[4]TDSheet!$A:$D,4,0)</f>
        <v>35</v>
      </c>
      <c r="AI89" s="13" t="str">
        <f>VLOOKUP(A:A,[1]TDSheet!$A:$AI,35,0)</f>
        <v>ф</v>
      </c>
      <c r="AJ89" s="13">
        <f t="shared" si="20"/>
        <v>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143.381</v>
      </c>
      <c r="D90" s="8">
        <v>365.81099999999998</v>
      </c>
      <c r="E90" s="8">
        <v>216.667</v>
      </c>
      <c r="F90" s="8">
        <v>138.61099999999999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3">
        <f>VLOOKUP(A:A,[2]TDSheet!$A:$F,6,0)</f>
        <v>208.32400000000001</v>
      </c>
      <c r="K90" s="13">
        <f t="shared" si="16"/>
        <v>8.3429999999999893</v>
      </c>
      <c r="L90" s="13">
        <f>VLOOKUP(A:A,[1]TDSheet!$A:$V,22,0)</f>
        <v>70</v>
      </c>
      <c r="M90" s="13">
        <f>VLOOKUP(A:A,[1]TDSheet!$A:$X,24,0)</f>
        <v>80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17"/>
        <v>43.333399999999997</v>
      </c>
      <c r="X90" s="15">
        <v>30</v>
      </c>
      <c r="Y90" s="16">
        <f t="shared" si="18"/>
        <v>7.3525502268458052</v>
      </c>
      <c r="Z90" s="13">
        <f t="shared" si="19"/>
        <v>3.1987104635223638</v>
      </c>
      <c r="AA90" s="13">
        <v>0</v>
      </c>
      <c r="AB90" s="13"/>
      <c r="AC90" s="13"/>
      <c r="AD90" s="13">
        <v>0</v>
      </c>
      <c r="AE90" s="13">
        <f>VLOOKUP(A:A,[1]TDSheet!$A:$AF,32,0)</f>
        <v>48.116</v>
      </c>
      <c r="AF90" s="13">
        <f>VLOOKUP(A:A,[1]TDSheet!$A:$AG,33,0)</f>
        <v>45.913400000000003</v>
      </c>
      <c r="AG90" s="13">
        <f>VLOOKUP(A:A,[1]TDSheet!$A:$W,23,0)</f>
        <v>51.686200000000007</v>
      </c>
      <c r="AH90" s="13">
        <f>VLOOKUP(A:A,[4]TDSheet!$A:$D,4,0)</f>
        <v>44.087000000000003</v>
      </c>
      <c r="AI90" s="13" t="e">
        <f>VLOOKUP(A:A,[1]TDSheet!$A:$AI,35,0)</f>
        <v>#N/A</v>
      </c>
      <c r="AJ90" s="13">
        <f t="shared" si="20"/>
        <v>30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89.11</v>
      </c>
      <c r="D91" s="8">
        <v>33.575000000000003</v>
      </c>
      <c r="E91" s="8">
        <v>39.173999999999999</v>
      </c>
      <c r="F91" s="8">
        <v>80.819999999999993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3">
        <f>VLOOKUP(A:A,[2]TDSheet!$A:$F,6,0)</f>
        <v>38</v>
      </c>
      <c r="K91" s="13">
        <f t="shared" si="16"/>
        <v>1.1739999999999995</v>
      </c>
      <c r="L91" s="13">
        <f>VLOOKUP(A:A,[1]TDSheet!$A:$V,22,0)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17"/>
        <v>7.8347999999999995</v>
      </c>
      <c r="X91" s="15"/>
      <c r="Y91" s="16">
        <f t="shared" si="18"/>
        <v>10.315515392862613</v>
      </c>
      <c r="Z91" s="13">
        <f t="shared" si="19"/>
        <v>10.315515392862613</v>
      </c>
      <c r="AA91" s="13">
        <v>0</v>
      </c>
      <c r="AB91" s="13"/>
      <c r="AC91" s="13"/>
      <c r="AD91" s="13">
        <v>0</v>
      </c>
      <c r="AE91" s="13">
        <f>VLOOKUP(A:A,[1]TDSheet!$A:$AF,32,0)</f>
        <v>8.3274000000000008</v>
      </c>
      <c r="AF91" s="13">
        <f>VLOOKUP(A:A,[1]TDSheet!$A:$AG,33,0)</f>
        <v>10.238200000000001</v>
      </c>
      <c r="AG91" s="13">
        <f>VLOOKUP(A:A,[1]TDSheet!$A:$W,23,0)</f>
        <v>10.778400000000001</v>
      </c>
      <c r="AH91" s="13">
        <f>VLOOKUP(A:A,[4]TDSheet!$A:$D,4,0)</f>
        <v>4.085</v>
      </c>
      <c r="AI91" s="19" t="str">
        <f>VLOOKUP(A:A,[1]TDSheet!$A:$AI,35,0)</f>
        <v>увел</v>
      </c>
      <c r="AJ91" s="13">
        <f t="shared" si="20"/>
        <v>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651</v>
      </c>
      <c r="D92" s="8">
        <v>133</v>
      </c>
      <c r="E92" s="8">
        <v>468</v>
      </c>
      <c r="F92" s="8">
        <v>239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475</v>
      </c>
      <c r="K92" s="13">
        <f t="shared" si="16"/>
        <v>-7</v>
      </c>
      <c r="L92" s="13">
        <f>VLOOKUP(A:A,[1]TDSheet!$A:$V,22,0)</f>
        <v>110</v>
      </c>
      <c r="M92" s="13">
        <f>VLOOKUP(A:A,[1]TDSheet!$A:$X,24,0)</f>
        <v>120</v>
      </c>
      <c r="N92" s="13">
        <v>190</v>
      </c>
      <c r="O92" s="13"/>
      <c r="P92" s="13"/>
      <c r="Q92" s="13"/>
      <c r="R92" s="13"/>
      <c r="S92" s="13"/>
      <c r="T92" s="13"/>
      <c r="U92" s="13"/>
      <c r="V92" s="15"/>
      <c r="W92" s="13">
        <f t="shared" si="17"/>
        <v>93.6</v>
      </c>
      <c r="X92" s="15">
        <v>140</v>
      </c>
      <c r="Y92" s="16">
        <f t="shared" si="18"/>
        <v>8.5363247863247871</v>
      </c>
      <c r="Z92" s="13">
        <f t="shared" si="19"/>
        <v>2.5534188034188037</v>
      </c>
      <c r="AA92" s="13">
        <v>0</v>
      </c>
      <c r="AB92" s="13"/>
      <c r="AC92" s="13"/>
      <c r="AD92" s="13">
        <v>0</v>
      </c>
      <c r="AE92" s="13">
        <f>VLOOKUP(A:A,[1]TDSheet!$A:$AF,32,0)</f>
        <v>57.2</v>
      </c>
      <c r="AF92" s="13">
        <f>VLOOKUP(A:A,[1]TDSheet!$A:$AG,33,0)</f>
        <v>64.400000000000006</v>
      </c>
      <c r="AG92" s="13">
        <f>VLOOKUP(A:A,[1]TDSheet!$A:$W,23,0)</f>
        <v>92.2</v>
      </c>
      <c r="AH92" s="13">
        <f>VLOOKUP(A:A,[4]TDSheet!$A:$D,4,0)</f>
        <v>92</v>
      </c>
      <c r="AI92" s="13" t="str">
        <f>VLOOKUP(A:A,[1]TDSheet!$A:$AI,35,0)</f>
        <v>ф</v>
      </c>
      <c r="AJ92" s="13">
        <f t="shared" si="20"/>
        <v>84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440</v>
      </c>
      <c r="D93" s="8">
        <v>374</v>
      </c>
      <c r="E93" s="8">
        <v>472</v>
      </c>
      <c r="F93" s="8">
        <v>265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3">
        <f>VLOOKUP(A:A,[2]TDSheet!$A:$F,6,0)</f>
        <v>469</v>
      </c>
      <c r="K93" s="13">
        <f t="shared" si="16"/>
        <v>3</v>
      </c>
      <c r="L93" s="13">
        <f>VLOOKUP(A:A,[1]TDSheet!$A:$V,22,0)</f>
        <v>100</v>
      </c>
      <c r="M93" s="13">
        <f>VLOOKUP(A:A,[1]TDSheet!$A:$X,24,0)</f>
        <v>120</v>
      </c>
      <c r="N93" s="13">
        <v>180</v>
      </c>
      <c r="O93" s="13"/>
      <c r="P93" s="13"/>
      <c r="Q93" s="13"/>
      <c r="R93" s="13"/>
      <c r="S93" s="13"/>
      <c r="T93" s="13"/>
      <c r="U93" s="13"/>
      <c r="V93" s="15"/>
      <c r="W93" s="13">
        <f t="shared" si="17"/>
        <v>94.4</v>
      </c>
      <c r="X93" s="15">
        <v>140</v>
      </c>
      <c r="Y93" s="16">
        <f t="shared" si="18"/>
        <v>8.5275423728813546</v>
      </c>
      <c r="Z93" s="13">
        <f t="shared" si="19"/>
        <v>2.8072033898305082</v>
      </c>
      <c r="AA93" s="13">
        <v>0</v>
      </c>
      <c r="AB93" s="13"/>
      <c r="AC93" s="13"/>
      <c r="AD93" s="13">
        <v>0</v>
      </c>
      <c r="AE93" s="13">
        <f>VLOOKUP(A:A,[1]TDSheet!$A:$AF,32,0)</f>
        <v>57.4</v>
      </c>
      <c r="AF93" s="13">
        <f>VLOOKUP(A:A,[1]TDSheet!$A:$AG,33,0)</f>
        <v>81</v>
      </c>
      <c r="AG93" s="13">
        <f>VLOOKUP(A:A,[1]TDSheet!$A:$W,23,0)</f>
        <v>93.8</v>
      </c>
      <c r="AH93" s="13">
        <f>VLOOKUP(A:A,[4]TDSheet!$A:$D,4,0)</f>
        <v>109</v>
      </c>
      <c r="AI93" s="13" t="str">
        <f>VLOOKUP(A:A,[1]TDSheet!$A:$AI,35,0)</f>
        <v>ф</v>
      </c>
      <c r="AJ93" s="13">
        <f t="shared" si="20"/>
        <v>84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337</v>
      </c>
      <c r="D94" s="8">
        <v>2819</v>
      </c>
      <c r="E94" s="8">
        <v>1562</v>
      </c>
      <c r="F94" s="8">
        <v>1132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3">
        <f>VLOOKUP(A:A,[2]TDSheet!$A:$F,6,0)</f>
        <v>1691</v>
      </c>
      <c r="K94" s="13">
        <f t="shared" si="16"/>
        <v>-129</v>
      </c>
      <c r="L94" s="13">
        <f>VLOOKUP(A:A,[1]TDSheet!$A:$V,22,0)</f>
        <v>200</v>
      </c>
      <c r="M94" s="13">
        <f>VLOOKUP(A:A,[1]TDSheet!$A:$X,24,0)</f>
        <v>500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17"/>
        <v>312.39999999999998</v>
      </c>
      <c r="X94" s="15">
        <v>400</v>
      </c>
      <c r="Y94" s="16">
        <f t="shared" si="18"/>
        <v>7.144686299615878</v>
      </c>
      <c r="Z94" s="13">
        <f t="shared" si="19"/>
        <v>3.6235595390524971</v>
      </c>
      <c r="AA94" s="13">
        <v>0</v>
      </c>
      <c r="AB94" s="13"/>
      <c r="AC94" s="13"/>
      <c r="AD94" s="13">
        <v>0</v>
      </c>
      <c r="AE94" s="13">
        <f>VLOOKUP(A:A,[1]TDSheet!$A:$AF,32,0)</f>
        <v>407.6</v>
      </c>
      <c r="AF94" s="13">
        <f>VLOOKUP(A:A,[1]TDSheet!$A:$AG,33,0)</f>
        <v>351.2</v>
      </c>
      <c r="AG94" s="13">
        <f>VLOOKUP(A:A,[1]TDSheet!$A:$W,23,0)</f>
        <v>366.6</v>
      </c>
      <c r="AH94" s="13">
        <f>VLOOKUP(A:A,[4]TDSheet!$A:$D,4,0)</f>
        <v>375</v>
      </c>
      <c r="AI94" s="13" t="str">
        <f>VLOOKUP(A:A,[1]TDSheet!$A:$AI,35,0)</f>
        <v>оконч</v>
      </c>
      <c r="AJ94" s="13">
        <f t="shared" si="20"/>
        <v>112.00000000000001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94</v>
      </c>
      <c r="D95" s="8">
        <v>473</v>
      </c>
      <c r="E95" s="8">
        <v>254</v>
      </c>
      <c r="F95" s="8">
        <v>263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344</v>
      </c>
      <c r="K95" s="13">
        <f t="shared" si="16"/>
        <v>-90</v>
      </c>
      <c r="L95" s="13">
        <f>VLOOKUP(A:A,[1]TDSheet!$A:$V,22,0)</f>
        <v>100</v>
      </c>
      <c r="M95" s="13">
        <f>VLOOKUP(A:A,[1]TDSheet!$A:$X,24,0)</f>
        <v>80</v>
      </c>
      <c r="N95" s="13">
        <v>60</v>
      </c>
      <c r="O95" s="13"/>
      <c r="P95" s="13"/>
      <c r="Q95" s="13"/>
      <c r="R95" s="13"/>
      <c r="S95" s="13"/>
      <c r="T95" s="13"/>
      <c r="U95" s="13"/>
      <c r="V95" s="15"/>
      <c r="W95" s="13">
        <f t="shared" si="17"/>
        <v>50.8</v>
      </c>
      <c r="X95" s="15"/>
      <c r="Y95" s="16">
        <f t="shared" si="18"/>
        <v>9.9015748031496074</v>
      </c>
      <c r="Z95" s="13">
        <f t="shared" si="19"/>
        <v>5.1771653543307092</v>
      </c>
      <c r="AA95" s="13">
        <v>0</v>
      </c>
      <c r="AB95" s="13"/>
      <c r="AC95" s="13"/>
      <c r="AD95" s="13">
        <v>0</v>
      </c>
      <c r="AE95" s="13">
        <f>VLOOKUP(A:A,[1]TDSheet!$A:$AF,32,0)</f>
        <v>69.599999999999994</v>
      </c>
      <c r="AF95" s="13">
        <f>VLOOKUP(A:A,[1]TDSheet!$A:$AG,33,0)</f>
        <v>55.6</v>
      </c>
      <c r="AG95" s="13">
        <f>VLOOKUP(A:A,[1]TDSheet!$A:$W,23,0)</f>
        <v>72.400000000000006</v>
      </c>
      <c r="AH95" s="13">
        <f>VLOOKUP(A:A,[4]TDSheet!$A:$D,4,0)</f>
        <v>87</v>
      </c>
      <c r="AI95" s="13" t="e">
        <f>VLOOKUP(A:A,[1]TDSheet!$A:$AI,35,0)</f>
        <v>#N/A</v>
      </c>
      <c r="AJ95" s="13">
        <f t="shared" si="20"/>
        <v>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234</v>
      </c>
      <c r="D96" s="8">
        <v>663</v>
      </c>
      <c r="E96" s="8">
        <v>482</v>
      </c>
      <c r="F96" s="8">
        <v>335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3">
        <f>VLOOKUP(A:A,[2]TDSheet!$A:$F,6,0)</f>
        <v>496</v>
      </c>
      <c r="K96" s="13">
        <f t="shared" si="16"/>
        <v>-14</v>
      </c>
      <c r="L96" s="13">
        <f>VLOOKUP(A:A,[1]TDSheet!$A:$V,22,0)</f>
        <v>50</v>
      </c>
      <c r="M96" s="13">
        <f>VLOOKUP(A:A,[1]TDSheet!$A:$X,24,0)</f>
        <v>130</v>
      </c>
      <c r="N96" s="13">
        <v>160</v>
      </c>
      <c r="O96" s="13"/>
      <c r="P96" s="13"/>
      <c r="Q96" s="13"/>
      <c r="R96" s="13"/>
      <c r="S96" s="13"/>
      <c r="T96" s="13"/>
      <c r="U96" s="13"/>
      <c r="V96" s="15"/>
      <c r="W96" s="13">
        <f t="shared" si="17"/>
        <v>96.4</v>
      </c>
      <c r="X96" s="15">
        <v>100</v>
      </c>
      <c r="Y96" s="16">
        <f t="shared" si="18"/>
        <v>8.0394190871369293</v>
      </c>
      <c r="Z96" s="13">
        <f t="shared" si="19"/>
        <v>3.4751037344398337</v>
      </c>
      <c r="AA96" s="13">
        <v>0</v>
      </c>
      <c r="AB96" s="13"/>
      <c r="AC96" s="13"/>
      <c r="AD96" s="13">
        <v>0</v>
      </c>
      <c r="AE96" s="13">
        <f>VLOOKUP(A:A,[1]TDSheet!$A:$AF,32,0)</f>
        <v>94</v>
      </c>
      <c r="AF96" s="13">
        <f>VLOOKUP(A:A,[1]TDSheet!$A:$AG,33,0)</f>
        <v>83.2</v>
      </c>
      <c r="AG96" s="13">
        <f>VLOOKUP(A:A,[1]TDSheet!$A:$W,23,0)</f>
        <v>101.4</v>
      </c>
      <c r="AH96" s="13">
        <f>VLOOKUP(A:A,[4]TDSheet!$A:$D,4,0)</f>
        <v>127</v>
      </c>
      <c r="AI96" s="13">
        <f>VLOOKUP(A:A,[1]TDSheet!$A:$AI,35,0)</f>
        <v>0</v>
      </c>
      <c r="AJ96" s="13">
        <f t="shared" si="20"/>
        <v>33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14</v>
      </c>
      <c r="C97" s="8">
        <v>27</v>
      </c>
      <c r="D97" s="8">
        <v>478</v>
      </c>
      <c r="E97" s="8">
        <v>233</v>
      </c>
      <c r="F97" s="8">
        <v>186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3">
        <f>VLOOKUP(A:A,[2]TDSheet!$A:$F,6,0)</f>
        <v>270</v>
      </c>
      <c r="K97" s="13">
        <f t="shared" si="16"/>
        <v>-37</v>
      </c>
      <c r="L97" s="13">
        <f>VLOOKUP(A:A,[1]TDSheet!$A:$V,22,0)</f>
        <v>50</v>
      </c>
      <c r="M97" s="13">
        <f>VLOOKUP(A:A,[1]TDSheet!$A:$X,24,0)</f>
        <v>40</v>
      </c>
      <c r="N97" s="13">
        <v>50</v>
      </c>
      <c r="O97" s="13"/>
      <c r="P97" s="13"/>
      <c r="Q97" s="13"/>
      <c r="R97" s="13"/>
      <c r="S97" s="13"/>
      <c r="T97" s="13"/>
      <c r="U97" s="13"/>
      <c r="V97" s="15"/>
      <c r="W97" s="13">
        <f t="shared" si="17"/>
        <v>46.6</v>
      </c>
      <c r="X97" s="15">
        <v>50</v>
      </c>
      <c r="Y97" s="16">
        <f t="shared" si="18"/>
        <v>8.0686695278969953</v>
      </c>
      <c r="Z97" s="13">
        <f t="shared" si="19"/>
        <v>3.9914163090128754</v>
      </c>
      <c r="AA97" s="13">
        <v>0</v>
      </c>
      <c r="AB97" s="13"/>
      <c r="AC97" s="13"/>
      <c r="AD97" s="13">
        <v>0</v>
      </c>
      <c r="AE97" s="13">
        <f>VLOOKUP(A:A,[1]TDSheet!$A:$AF,32,0)</f>
        <v>50.6</v>
      </c>
      <c r="AF97" s="13">
        <f>VLOOKUP(A:A,[1]TDSheet!$A:$AG,33,0)</f>
        <v>50.6</v>
      </c>
      <c r="AG97" s="13">
        <f>VLOOKUP(A:A,[1]TDSheet!$A:$W,23,0)</f>
        <v>50.8</v>
      </c>
      <c r="AH97" s="13">
        <f>VLOOKUP(A:A,[4]TDSheet!$A:$D,4,0)</f>
        <v>73</v>
      </c>
      <c r="AI97" s="13" t="e">
        <f>VLOOKUP(A:A,[1]TDSheet!$A:$AI,35,0)</f>
        <v>#N/A</v>
      </c>
      <c r="AJ97" s="13">
        <f t="shared" si="20"/>
        <v>17.5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314</v>
      </c>
      <c r="D98" s="8">
        <v>65</v>
      </c>
      <c r="E98" s="8">
        <v>256</v>
      </c>
      <c r="F98" s="8">
        <v>122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3">
        <f>VLOOKUP(A:A,[2]TDSheet!$A:$F,6,0)</f>
        <v>257</v>
      </c>
      <c r="K98" s="13">
        <f t="shared" si="16"/>
        <v>-1</v>
      </c>
      <c r="L98" s="13">
        <f>VLOOKUP(A:A,[1]TDSheet!$A:$V,22,0)</f>
        <v>40</v>
      </c>
      <c r="M98" s="13">
        <f>VLOOKUP(A:A,[1]TDSheet!$A:$X,24,0)</f>
        <v>70</v>
      </c>
      <c r="N98" s="13">
        <v>130</v>
      </c>
      <c r="O98" s="13"/>
      <c r="P98" s="13"/>
      <c r="Q98" s="13"/>
      <c r="R98" s="13"/>
      <c r="S98" s="13"/>
      <c r="T98" s="13"/>
      <c r="U98" s="13"/>
      <c r="V98" s="15"/>
      <c r="W98" s="13">
        <f t="shared" si="17"/>
        <v>51.2</v>
      </c>
      <c r="X98" s="15">
        <v>70</v>
      </c>
      <c r="Y98" s="16">
        <f t="shared" si="18"/>
        <v>8.4375</v>
      </c>
      <c r="Z98" s="13">
        <f t="shared" si="19"/>
        <v>2.3828125</v>
      </c>
      <c r="AA98" s="13">
        <v>0</v>
      </c>
      <c r="AB98" s="13"/>
      <c r="AC98" s="13"/>
      <c r="AD98" s="13">
        <v>0</v>
      </c>
      <c r="AE98" s="13">
        <f>VLOOKUP(A:A,[1]TDSheet!$A:$AF,32,0)</f>
        <v>15.2</v>
      </c>
      <c r="AF98" s="13">
        <f>VLOOKUP(A:A,[1]TDSheet!$A:$AG,33,0)</f>
        <v>39.200000000000003</v>
      </c>
      <c r="AG98" s="13">
        <f>VLOOKUP(A:A,[1]TDSheet!$A:$W,23,0)</f>
        <v>49.6</v>
      </c>
      <c r="AH98" s="13">
        <f>VLOOKUP(A:A,[4]TDSheet!$A:$D,4,0)</f>
        <v>27</v>
      </c>
      <c r="AI98" s="13" t="e">
        <f>VLOOKUP(A:A,[1]TDSheet!$A:$AI,35,0)</f>
        <v>#N/A</v>
      </c>
      <c r="AJ98" s="13">
        <f t="shared" si="20"/>
        <v>23.1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933</v>
      </c>
      <c r="D99" s="8">
        <v>6980</v>
      </c>
      <c r="E99" s="8">
        <v>4963</v>
      </c>
      <c r="F99" s="8">
        <v>1529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3">
        <f>VLOOKUP(A:A,[2]TDSheet!$A:$F,6,0)</f>
        <v>4997</v>
      </c>
      <c r="K99" s="13">
        <f t="shared" si="16"/>
        <v>-34</v>
      </c>
      <c r="L99" s="13">
        <f>VLOOKUP(A:A,[1]TDSheet!$A:$V,22,0)</f>
        <v>1000</v>
      </c>
      <c r="M99" s="13">
        <f>VLOOKUP(A:A,[1]TDSheet!$A:$X,24,0)</f>
        <v>1000</v>
      </c>
      <c r="N99" s="13">
        <v>900</v>
      </c>
      <c r="O99" s="13"/>
      <c r="P99" s="13"/>
      <c r="Q99" s="13"/>
      <c r="R99" s="13"/>
      <c r="S99" s="13"/>
      <c r="T99" s="13"/>
      <c r="U99" s="13"/>
      <c r="V99" s="15"/>
      <c r="W99" s="13">
        <f t="shared" si="17"/>
        <v>644.6</v>
      </c>
      <c r="X99" s="15">
        <v>1000</v>
      </c>
      <c r="Y99" s="16">
        <f t="shared" si="18"/>
        <v>8.4222773813217504</v>
      </c>
      <c r="Z99" s="13">
        <f t="shared" si="19"/>
        <v>2.3720136518771331</v>
      </c>
      <c r="AA99" s="13">
        <f>VLOOKUP(A:A,[3]TDSheet!$A:$D,4,0)</f>
        <v>102</v>
      </c>
      <c r="AB99" s="13"/>
      <c r="AC99" s="13"/>
      <c r="AD99" s="13">
        <f>VLOOKUP(A:A,[5]TDSheet!$A:$D,4,0)</f>
        <v>1638</v>
      </c>
      <c r="AE99" s="13">
        <f>VLOOKUP(A:A,[1]TDSheet!$A:$AF,32,0)</f>
        <v>550.4</v>
      </c>
      <c r="AF99" s="13">
        <f>VLOOKUP(A:A,[1]TDSheet!$A:$AG,33,0)</f>
        <v>550.4</v>
      </c>
      <c r="AG99" s="13">
        <f>VLOOKUP(A:A,[1]TDSheet!$A:$W,23,0)</f>
        <v>712.6</v>
      </c>
      <c r="AH99" s="13">
        <f>VLOOKUP(A:A,[4]TDSheet!$A:$D,4,0)</f>
        <v>809</v>
      </c>
      <c r="AI99" s="13" t="e">
        <f>VLOOKUP(A:A,[1]TDSheet!$A:$AI,35,0)</f>
        <v>#N/A</v>
      </c>
      <c r="AJ99" s="13">
        <f t="shared" si="20"/>
        <v>350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4757</v>
      </c>
      <c r="D100" s="8">
        <v>12647</v>
      </c>
      <c r="E100" s="8">
        <v>9865</v>
      </c>
      <c r="F100" s="8">
        <v>4694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3">
        <f>VLOOKUP(A:A,[2]TDSheet!$A:$F,6,0)</f>
        <v>9857</v>
      </c>
      <c r="K100" s="13">
        <f t="shared" si="16"/>
        <v>8</v>
      </c>
      <c r="L100" s="13">
        <f>VLOOKUP(A:A,[1]TDSheet!$A:$V,22,0)</f>
        <v>2400</v>
      </c>
      <c r="M100" s="13">
        <f>VLOOKUP(A:A,[1]TDSheet!$A:$X,24,0)</f>
        <v>2400</v>
      </c>
      <c r="N100" s="13">
        <v>1100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7"/>
        <v>1530.2</v>
      </c>
      <c r="X100" s="15">
        <v>2400</v>
      </c>
      <c r="Y100" s="16">
        <f t="shared" si="18"/>
        <v>8.4917004313161684</v>
      </c>
      <c r="Z100" s="13">
        <f t="shared" si="19"/>
        <v>3.0675728662919877</v>
      </c>
      <c r="AA100" s="13">
        <f>VLOOKUP(A:A,[3]TDSheet!$A:$D,4,0)</f>
        <v>204</v>
      </c>
      <c r="AB100" s="13"/>
      <c r="AC100" s="13"/>
      <c r="AD100" s="13">
        <f>VLOOKUP(A:A,[5]TDSheet!$A:$D,4,0)</f>
        <v>2010</v>
      </c>
      <c r="AE100" s="13">
        <f>VLOOKUP(A:A,[1]TDSheet!$A:$AF,32,0)</f>
        <v>1770.4</v>
      </c>
      <c r="AF100" s="13">
        <f>VLOOKUP(A:A,[1]TDSheet!$A:$AG,33,0)</f>
        <v>1511.4</v>
      </c>
      <c r="AG100" s="13">
        <f>VLOOKUP(A:A,[1]TDSheet!$A:$W,23,0)</f>
        <v>1812.2</v>
      </c>
      <c r="AH100" s="13">
        <f>VLOOKUP(A:A,[4]TDSheet!$A:$D,4,0)</f>
        <v>1973</v>
      </c>
      <c r="AI100" s="13" t="str">
        <f>VLOOKUP(A:A,[1]TDSheet!$A:$AI,35,0)</f>
        <v>продмарт</v>
      </c>
      <c r="AJ100" s="13">
        <f t="shared" si="20"/>
        <v>840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340</v>
      </c>
      <c r="D101" s="8">
        <v>47</v>
      </c>
      <c r="E101" s="8">
        <v>159</v>
      </c>
      <c r="F101" s="8">
        <v>189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191</v>
      </c>
      <c r="K101" s="13">
        <f t="shared" si="16"/>
        <v>-32</v>
      </c>
      <c r="L101" s="13">
        <f>VLOOKUP(A:A,[1]TDSheet!$A:$V,22,0)</f>
        <v>100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17"/>
        <v>31.8</v>
      </c>
      <c r="X101" s="15">
        <v>50</v>
      </c>
      <c r="Y101" s="16">
        <f t="shared" si="18"/>
        <v>10.660377358490566</v>
      </c>
      <c r="Z101" s="13">
        <f t="shared" si="19"/>
        <v>5.9433962264150946</v>
      </c>
      <c r="AA101" s="13">
        <v>0</v>
      </c>
      <c r="AB101" s="13"/>
      <c r="AC101" s="13"/>
      <c r="AD101" s="13">
        <v>0</v>
      </c>
      <c r="AE101" s="13">
        <f>VLOOKUP(A:A,[1]TDSheet!$A:$AF,32,0)</f>
        <v>27.4</v>
      </c>
      <c r="AF101" s="13">
        <f>VLOOKUP(A:A,[1]TDSheet!$A:$AG,33,0)</f>
        <v>36.6</v>
      </c>
      <c r="AG101" s="13">
        <f>VLOOKUP(A:A,[1]TDSheet!$A:$W,23,0)</f>
        <v>43.6</v>
      </c>
      <c r="AH101" s="13">
        <f>VLOOKUP(A:A,[4]TDSheet!$A:$D,4,0)</f>
        <v>10</v>
      </c>
      <c r="AI101" s="13" t="e">
        <f>VLOOKUP(A:A,[1]TDSheet!$A:$AI,35,0)</f>
        <v>#N/A</v>
      </c>
      <c r="AJ101" s="13">
        <f t="shared" si="20"/>
        <v>5.5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274</v>
      </c>
      <c r="D102" s="8">
        <v>265</v>
      </c>
      <c r="E102" s="8">
        <v>255</v>
      </c>
      <c r="F102" s="8">
        <v>216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3">
        <f>VLOOKUP(A:A,[2]TDSheet!$A:$F,6,0)</f>
        <v>306</v>
      </c>
      <c r="K102" s="13">
        <f t="shared" si="16"/>
        <v>-51</v>
      </c>
      <c r="L102" s="13">
        <f>VLOOKUP(A:A,[1]TDSheet!$A:$V,22,0)</f>
        <v>0</v>
      </c>
      <c r="M102" s="13">
        <f>VLOOKUP(A:A,[1]TDSheet!$A:$X,24,0)</f>
        <v>0</v>
      </c>
      <c r="N102" s="13">
        <v>150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7"/>
        <v>51</v>
      </c>
      <c r="X102" s="15">
        <v>100</v>
      </c>
      <c r="Y102" s="16">
        <f t="shared" si="18"/>
        <v>9.1372549019607838</v>
      </c>
      <c r="Z102" s="13">
        <f t="shared" si="19"/>
        <v>4.2352941176470589</v>
      </c>
      <c r="AA102" s="13">
        <v>0</v>
      </c>
      <c r="AB102" s="13"/>
      <c r="AC102" s="13"/>
      <c r="AD102" s="13">
        <v>0</v>
      </c>
      <c r="AE102" s="13">
        <f>VLOOKUP(A:A,[1]TDSheet!$A:$AF,32,0)</f>
        <v>30</v>
      </c>
      <c r="AF102" s="13">
        <f>VLOOKUP(A:A,[1]TDSheet!$A:$AG,33,0)</f>
        <v>39.4</v>
      </c>
      <c r="AG102" s="13">
        <f>VLOOKUP(A:A,[1]TDSheet!$A:$W,23,0)</f>
        <v>45.6</v>
      </c>
      <c r="AH102" s="13">
        <f>VLOOKUP(A:A,[4]TDSheet!$A:$D,4,0)</f>
        <v>64</v>
      </c>
      <c r="AI102" s="13" t="e">
        <f>VLOOKUP(A:A,[1]TDSheet!$A:$AI,35,0)</f>
        <v>#N/A</v>
      </c>
      <c r="AJ102" s="13">
        <f t="shared" si="20"/>
        <v>11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-8</v>
      </c>
      <c r="D103" s="8">
        <v>809.75</v>
      </c>
      <c r="E103" s="8">
        <v>607</v>
      </c>
      <c r="F103" s="8">
        <v>102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685</v>
      </c>
      <c r="K103" s="13">
        <f t="shared" si="16"/>
        <v>-78</v>
      </c>
      <c r="L103" s="13">
        <f>VLOOKUP(A:A,[1]TDSheet!$A:$V,22,0)</f>
        <v>0</v>
      </c>
      <c r="M103" s="13">
        <f>VLOOKUP(A:A,[1]TDSheet!$A:$X,24,0)</f>
        <v>0</v>
      </c>
      <c r="N103" s="13">
        <v>500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7"/>
        <v>121.4</v>
      </c>
      <c r="X103" s="15">
        <v>200</v>
      </c>
      <c r="Y103" s="16">
        <f t="shared" si="18"/>
        <v>6.6062602965403618</v>
      </c>
      <c r="Z103" s="13">
        <f t="shared" si="19"/>
        <v>0.84019769357495877</v>
      </c>
      <c r="AA103" s="13">
        <v>0</v>
      </c>
      <c r="AB103" s="13"/>
      <c r="AC103" s="13"/>
      <c r="AD103" s="13">
        <v>0</v>
      </c>
      <c r="AE103" s="13">
        <f>VLOOKUP(A:A,[1]TDSheet!$A:$AF,32,0)</f>
        <v>0.4</v>
      </c>
      <c r="AF103" s="13">
        <f>VLOOKUP(A:A,[1]TDSheet!$A:$AG,33,0)</f>
        <v>27.6</v>
      </c>
      <c r="AG103" s="13">
        <f>VLOOKUP(A:A,[1]TDSheet!$A:$W,23,0)</f>
        <v>46.2</v>
      </c>
      <c r="AH103" s="13">
        <f>VLOOKUP(A:A,[4]TDSheet!$A:$D,4,0)</f>
        <v>261</v>
      </c>
      <c r="AI103" s="13" t="e">
        <f>VLOOKUP(A:A,[1]TDSheet!$A:$AI,35,0)</f>
        <v>#N/A</v>
      </c>
      <c r="AJ103" s="13">
        <f t="shared" si="20"/>
        <v>12</v>
      </c>
      <c r="AK103" s="13"/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14</v>
      </c>
      <c r="C104" s="8">
        <v>-15</v>
      </c>
      <c r="D104" s="8">
        <v>20</v>
      </c>
      <c r="E104" s="8">
        <v>1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104</v>
      </c>
      <c r="K104" s="13">
        <f t="shared" si="16"/>
        <v>-103</v>
      </c>
      <c r="L104" s="13">
        <f>VLOOKUP(A:A,[1]TDSheet!$A:$V,22,0)</f>
        <v>100</v>
      </c>
      <c r="M104" s="13">
        <f>VLOOKUP(A:A,[1]TDSheet!$A:$X,24,0)</f>
        <v>100</v>
      </c>
      <c r="N104" s="13">
        <v>200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7"/>
        <v>0.2</v>
      </c>
      <c r="X104" s="15">
        <v>100</v>
      </c>
      <c r="Y104" s="16">
        <f t="shared" si="18"/>
        <v>2500</v>
      </c>
      <c r="Z104" s="13">
        <f t="shared" si="19"/>
        <v>0</v>
      </c>
      <c r="AA104" s="13">
        <v>0</v>
      </c>
      <c r="AB104" s="13"/>
      <c r="AC104" s="13"/>
      <c r="AD104" s="13">
        <v>0</v>
      </c>
      <c r="AE104" s="13">
        <f>VLOOKUP(A:A,[1]TDSheet!$A:$AF,32,0)</f>
        <v>0.4</v>
      </c>
      <c r="AF104" s="13">
        <f>VLOOKUP(A:A,[1]TDSheet!$A:$AG,33,0)</f>
        <v>0.4</v>
      </c>
      <c r="AG104" s="13">
        <f>VLOOKUP(A:A,[1]TDSheet!$A:$W,23,0)</f>
        <v>3.2</v>
      </c>
      <c r="AH104" s="13">
        <v>0</v>
      </c>
      <c r="AI104" s="13" t="str">
        <f>VLOOKUP(A:A,[1]TDSheet!$A:$AI,35,0)</f>
        <v>нет в бланке</v>
      </c>
      <c r="AJ104" s="13">
        <f t="shared" si="20"/>
        <v>6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-11</v>
      </c>
      <c r="D105" s="8">
        <v>28</v>
      </c>
      <c r="E105" s="8">
        <v>10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3">
        <f>VLOOKUP(A:A,[2]TDSheet!$A:$F,6,0)</f>
        <v>147</v>
      </c>
      <c r="K105" s="13">
        <f t="shared" si="16"/>
        <v>-137</v>
      </c>
      <c r="L105" s="13">
        <f>VLOOKUP(A:A,[1]TDSheet!$A:$V,22,0)</f>
        <v>100</v>
      </c>
      <c r="M105" s="13">
        <f>VLOOKUP(A:A,[1]TDSheet!$A:$X,24,0)</f>
        <v>100</v>
      </c>
      <c r="N105" s="13">
        <v>200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7"/>
        <v>2</v>
      </c>
      <c r="X105" s="15">
        <v>100</v>
      </c>
      <c r="Y105" s="16">
        <f t="shared" si="18"/>
        <v>250</v>
      </c>
      <c r="Z105" s="13">
        <f t="shared" si="19"/>
        <v>0</v>
      </c>
      <c r="AA105" s="13">
        <v>0</v>
      </c>
      <c r="AB105" s="13"/>
      <c r="AC105" s="13"/>
      <c r="AD105" s="13">
        <v>0</v>
      </c>
      <c r="AE105" s="13">
        <f>VLOOKUP(A:A,[1]TDSheet!$A:$AF,32,0)</f>
        <v>0.6</v>
      </c>
      <c r="AF105" s="13">
        <f>VLOOKUP(A:A,[1]TDSheet!$A:$AG,33,0)</f>
        <v>101.6</v>
      </c>
      <c r="AG105" s="13">
        <f>VLOOKUP(A:A,[1]TDSheet!$A:$W,23,0)</f>
        <v>61</v>
      </c>
      <c r="AH105" s="13">
        <f>VLOOKUP(A:A,[4]TDSheet!$A:$D,4,0)</f>
        <v>2</v>
      </c>
      <c r="AI105" s="13" t="e">
        <f>VLOOKUP(A:A,[1]TDSheet!$A:$AI,35,0)</f>
        <v>#N/A</v>
      </c>
      <c r="AJ105" s="13">
        <f t="shared" si="20"/>
        <v>6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28</v>
      </c>
      <c r="D106" s="8">
        <v>87</v>
      </c>
      <c r="E106" s="8">
        <v>50</v>
      </c>
      <c r="F106" s="8">
        <v>42</v>
      </c>
      <c r="G106" s="1" t="str">
        <f>VLOOKUP(A:A,[1]TDSheet!$A:$G,7,0)</f>
        <v>вывод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89</v>
      </c>
      <c r="K106" s="13">
        <f t="shared" si="16"/>
        <v>-39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17"/>
        <v>10</v>
      </c>
      <c r="X106" s="15"/>
      <c r="Y106" s="16">
        <f t="shared" si="18"/>
        <v>4.2</v>
      </c>
      <c r="Z106" s="13">
        <f t="shared" si="19"/>
        <v>4.2</v>
      </c>
      <c r="AA106" s="13">
        <v>0</v>
      </c>
      <c r="AB106" s="13"/>
      <c r="AC106" s="13"/>
      <c r="AD106" s="13">
        <v>0</v>
      </c>
      <c r="AE106" s="13">
        <f>VLOOKUP(A:A,[1]TDSheet!$A:$AF,32,0)</f>
        <v>7.8</v>
      </c>
      <c r="AF106" s="13">
        <f>VLOOKUP(A:A,[1]TDSheet!$A:$AG,33,0)</f>
        <v>9</v>
      </c>
      <c r="AG106" s="13">
        <f>VLOOKUP(A:A,[1]TDSheet!$A:$W,23,0)</f>
        <v>6.4</v>
      </c>
      <c r="AH106" s="13">
        <f>VLOOKUP(A:A,[4]TDSheet!$A:$D,4,0)</f>
        <v>9</v>
      </c>
      <c r="AI106" s="13" t="str">
        <f>VLOOKUP(A:A,[1]TDSheet!$A:$AI,35,0)</f>
        <v>вывод</v>
      </c>
      <c r="AJ106" s="13">
        <f t="shared" si="20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293</v>
      </c>
      <c r="D107" s="8">
        <v>608</v>
      </c>
      <c r="E107" s="8">
        <v>485</v>
      </c>
      <c r="F107" s="8">
        <v>315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3">
        <f>VLOOKUP(A:A,[2]TDSheet!$A:$F,6,0)</f>
        <v>512</v>
      </c>
      <c r="K107" s="13">
        <f t="shared" si="16"/>
        <v>-27</v>
      </c>
      <c r="L107" s="13">
        <f>VLOOKUP(A:A,[1]TDSheet!$A:$V,22,0)</f>
        <v>140</v>
      </c>
      <c r="M107" s="13">
        <f>VLOOKUP(A:A,[1]TDSheet!$A:$X,24,0)</f>
        <v>150</v>
      </c>
      <c r="N107" s="13">
        <v>100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7"/>
        <v>97</v>
      </c>
      <c r="X107" s="15">
        <v>120</v>
      </c>
      <c r="Y107" s="16">
        <f t="shared" si="18"/>
        <v>8.5051546391752577</v>
      </c>
      <c r="Z107" s="13">
        <f t="shared" si="19"/>
        <v>3.2474226804123711</v>
      </c>
      <c r="AA107" s="13">
        <v>0</v>
      </c>
      <c r="AB107" s="13"/>
      <c r="AC107" s="13"/>
      <c r="AD107" s="13">
        <v>0</v>
      </c>
      <c r="AE107" s="13">
        <f>VLOOKUP(A:A,[1]TDSheet!$A:$AF,32,0)</f>
        <v>55.4</v>
      </c>
      <c r="AF107" s="13">
        <f>VLOOKUP(A:A,[1]TDSheet!$A:$AG,33,0)</f>
        <v>120.6</v>
      </c>
      <c r="AG107" s="13">
        <f>VLOOKUP(A:A,[1]TDSheet!$A:$W,23,0)</f>
        <v>113.2</v>
      </c>
      <c r="AH107" s="13">
        <f>VLOOKUP(A:A,[4]TDSheet!$A:$D,4,0)</f>
        <v>160</v>
      </c>
      <c r="AI107" s="13" t="e">
        <f>VLOOKUP(A:A,[1]TDSheet!$A:$AI,35,0)</f>
        <v>#N/A</v>
      </c>
      <c r="AJ107" s="13">
        <f t="shared" si="20"/>
        <v>39.6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14</v>
      </c>
      <c r="C108" s="8">
        <v>45</v>
      </c>
      <c r="D108" s="8">
        <v>315</v>
      </c>
      <c r="E108" s="8">
        <v>252</v>
      </c>
      <c r="F108" s="8">
        <v>96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3">
        <f>VLOOKUP(A:A,[2]TDSheet!$A:$F,6,0)</f>
        <v>301</v>
      </c>
      <c r="K108" s="13">
        <f t="shared" si="16"/>
        <v>-49</v>
      </c>
      <c r="L108" s="13">
        <f>VLOOKUP(A:A,[1]TDSheet!$A:$V,22,0)</f>
        <v>0</v>
      </c>
      <c r="M108" s="13">
        <f>VLOOKUP(A:A,[1]TDSheet!$A:$X,24,0)</f>
        <v>60</v>
      </c>
      <c r="N108" s="13">
        <v>200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7"/>
        <v>50.4</v>
      </c>
      <c r="X108" s="15">
        <v>100</v>
      </c>
      <c r="Y108" s="16">
        <f t="shared" si="18"/>
        <v>9.0476190476190474</v>
      </c>
      <c r="Z108" s="13">
        <f t="shared" si="19"/>
        <v>1.9047619047619049</v>
      </c>
      <c r="AA108" s="13">
        <v>0</v>
      </c>
      <c r="AB108" s="13"/>
      <c r="AC108" s="13"/>
      <c r="AD108" s="13">
        <v>0</v>
      </c>
      <c r="AE108" s="13">
        <f>VLOOKUP(A:A,[1]TDSheet!$A:$AF,32,0)</f>
        <v>1.8</v>
      </c>
      <c r="AF108" s="13">
        <f>VLOOKUP(A:A,[1]TDSheet!$A:$AG,33,0)</f>
        <v>46.8</v>
      </c>
      <c r="AG108" s="13">
        <f>VLOOKUP(A:A,[1]TDSheet!$A:$W,23,0)</f>
        <v>47.4</v>
      </c>
      <c r="AH108" s="13">
        <f>VLOOKUP(A:A,[4]TDSheet!$A:$D,4,0)</f>
        <v>54</v>
      </c>
      <c r="AI108" s="13" t="e">
        <f>VLOOKUP(A:A,[1]TDSheet!$A:$AI,35,0)</f>
        <v>#N/A</v>
      </c>
      <c r="AJ108" s="13">
        <f t="shared" si="20"/>
        <v>15</v>
      </c>
      <c r="AK108" s="13"/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14</v>
      </c>
      <c r="C109" s="8">
        <v>478</v>
      </c>
      <c r="D109" s="8">
        <v>94</v>
      </c>
      <c r="E109" s="8">
        <v>235</v>
      </c>
      <c r="F109" s="8">
        <v>261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3">
        <f>VLOOKUP(A:A,[2]TDSheet!$A:$F,6,0)</f>
        <v>256</v>
      </c>
      <c r="K109" s="13">
        <f t="shared" si="16"/>
        <v>-21</v>
      </c>
      <c r="L109" s="13">
        <f>VLOOKUP(A:A,[1]TDSheet!$A:$V,22,0)</f>
        <v>50</v>
      </c>
      <c r="M109" s="13">
        <f>VLOOKUP(A:A,[1]TDSheet!$A:$X,24,0)</f>
        <v>0</v>
      </c>
      <c r="N109" s="13">
        <v>30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7"/>
        <v>47</v>
      </c>
      <c r="X109" s="15">
        <v>60</v>
      </c>
      <c r="Y109" s="16">
        <f t="shared" si="18"/>
        <v>8.5319148936170208</v>
      </c>
      <c r="Z109" s="13">
        <f t="shared" si="19"/>
        <v>5.5531914893617023</v>
      </c>
      <c r="AA109" s="13">
        <v>0</v>
      </c>
      <c r="AB109" s="13"/>
      <c r="AC109" s="13"/>
      <c r="AD109" s="13">
        <v>0</v>
      </c>
      <c r="AE109" s="13">
        <f>VLOOKUP(A:A,[1]TDSheet!$A:$AF,32,0)</f>
        <v>27</v>
      </c>
      <c r="AF109" s="13">
        <f>VLOOKUP(A:A,[1]TDSheet!$A:$AG,33,0)</f>
        <v>42.6</v>
      </c>
      <c r="AG109" s="13">
        <f>VLOOKUP(A:A,[1]TDSheet!$A:$W,23,0)</f>
        <v>55.8</v>
      </c>
      <c r="AH109" s="13">
        <f>VLOOKUP(A:A,[4]TDSheet!$A:$D,4,0)</f>
        <v>36</v>
      </c>
      <c r="AI109" s="13" t="str">
        <f>VLOOKUP(A:A,[1]TDSheet!$A:$AI,35,0)</f>
        <v>увел</v>
      </c>
      <c r="AJ109" s="13">
        <f t="shared" si="20"/>
        <v>16.8</v>
      </c>
      <c r="AK109" s="13"/>
      <c r="AL109" s="13"/>
      <c r="AM109" s="13"/>
    </row>
    <row r="110" spans="1:39" s="1" customFormat="1" ht="11.1" customHeight="1" outlineLevel="1" x14ac:dyDescent="0.2">
      <c r="A110" s="7" t="s">
        <v>118</v>
      </c>
      <c r="B110" s="7" t="s">
        <v>8</v>
      </c>
      <c r="C110" s="8">
        <v>204.67599999999999</v>
      </c>
      <c r="D110" s="8">
        <v>36.741999999999997</v>
      </c>
      <c r="E110" s="8">
        <v>228.982</v>
      </c>
      <c r="F110" s="8"/>
      <c r="G110" s="1" t="str">
        <f>VLOOKUP(A:A,[1]TDSheet!$A:$G,7,0)</f>
        <v>н</v>
      </c>
      <c r="H110" s="1">
        <v>1</v>
      </c>
      <c r="I110" s="1" t="e">
        <f>VLOOKUP(A:A,[1]TDSheet!$A:$I,9,0)</f>
        <v>#N/A</v>
      </c>
      <c r="J110" s="13">
        <f>VLOOKUP(A:A,[2]TDSheet!$A:$F,6,0)</f>
        <v>202</v>
      </c>
      <c r="K110" s="13">
        <f t="shared" si="16"/>
        <v>26.981999999999999</v>
      </c>
      <c r="L110" s="13">
        <f>VLOOKUP(A:A,[1]TDSheet!$A:$V,22,0)</f>
        <v>100</v>
      </c>
      <c r="M110" s="13">
        <f>VLOOKUP(A:A,[1]TDSheet!$A:$X,24,0)</f>
        <v>80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17"/>
        <v>45.796399999999998</v>
      </c>
      <c r="X110" s="15">
        <v>50</v>
      </c>
      <c r="Y110" s="16">
        <f t="shared" si="18"/>
        <v>5.022228821479418</v>
      </c>
      <c r="Z110" s="13">
        <f t="shared" si="19"/>
        <v>0</v>
      </c>
      <c r="AA110" s="13">
        <v>0</v>
      </c>
      <c r="AB110" s="13"/>
      <c r="AC110" s="13"/>
      <c r="AD110" s="13">
        <v>0</v>
      </c>
      <c r="AE110" s="13">
        <f>VLOOKUP(A:A,[1]TDSheet!$A:$AF,32,0)</f>
        <v>0</v>
      </c>
      <c r="AF110" s="13">
        <f>VLOOKUP(A:A,[1]TDSheet!$A:$AG,33,0)</f>
        <v>0.2</v>
      </c>
      <c r="AG110" s="13">
        <f>VLOOKUP(A:A,[1]TDSheet!$A:$W,23,0)</f>
        <v>69.944000000000003</v>
      </c>
      <c r="AH110" s="13">
        <f>VLOOKUP(A:A,[4]TDSheet!$A:$D,4,0)</f>
        <v>2.8780000000000001</v>
      </c>
      <c r="AI110" s="13" t="e">
        <f>VLOOKUP(A:A,[1]TDSheet!$A:$AI,35,0)</f>
        <v>#N/A</v>
      </c>
      <c r="AJ110" s="13">
        <f t="shared" si="20"/>
        <v>50</v>
      </c>
      <c r="AK110" s="13"/>
      <c r="AL110" s="13"/>
      <c r="AM110" s="13"/>
    </row>
    <row r="111" spans="1:39" s="1" customFormat="1" ht="11.1" customHeight="1" outlineLevel="1" x14ac:dyDescent="0.2">
      <c r="A111" s="7" t="s">
        <v>113</v>
      </c>
      <c r="B111" s="7" t="s">
        <v>14</v>
      </c>
      <c r="C111" s="8">
        <v>69</v>
      </c>
      <c r="D111" s="8">
        <v>489</v>
      </c>
      <c r="E111" s="8">
        <v>190</v>
      </c>
      <c r="F111" s="8">
        <v>239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208</v>
      </c>
      <c r="K111" s="13">
        <f t="shared" si="16"/>
        <v>-18</v>
      </c>
      <c r="L111" s="13">
        <f>VLOOKUP(A:A,[1]TDSheet!$A:$V,22,0)</f>
        <v>50</v>
      </c>
      <c r="M111" s="13">
        <f>VLOOKUP(A:A,[1]TDSheet!$A:$X,24,0)</f>
        <v>30</v>
      </c>
      <c r="N111" s="13">
        <v>70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7"/>
        <v>38</v>
      </c>
      <c r="X111" s="15"/>
      <c r="Y111" s="16">
        <f t="shared" si="18"/>
        <v>10.236842105263158</v>
      </c>
      <c r="Z111" s="13">
        <f t="shared" si="19"/>
        <v>6.2894736842105265</v>
      </c>
      <c r="AA111" s="13">
        <v>0</v>
      </c>
      <c r="AB111" s="13"/>
      <c r="AC111" s="13"/>
      <c r="AD111" s="13">
        <v>0</v>
      </c>
      <c r="AE111" s="13">
        <f>VLOOKUP(A:A,[1]TDSheet!$A:$AF,32,0)</f>
        <v>17.399999999999999</v>
      </c>
      <c r="AF111" s="13">
        <f>VLOOKUP(A:A,[1]TDSheet!$A:$AG,33,0)</f>
        <v>30.8</v>
      </c>
      <c r="AG111" s="13">
        <f>VLOOKUP(A:A,[1]TDSheet!$A:$W,23,0)</f>
        <v>51.6</v>
      </c>
      <c r="AH111" s="13">
        <f>VLOOKUP(A:A,[4]TDSheet!$A:$D,4,0)</f>
        <v>90</v>
      </c>
      <c r="AI111" s="13" t="e">
        <f>VLOOKUP(A:A,[1]TDSheet!$A:$AI,35,0)</f>
        <v>#N/A</v>
      </c>
      <c r="AJ111" s="13">
        <f t="shared" si="20"/>
        <v>0</v>
      </c>
      <c r="AK111" s="13"/>
      <c r="AL111" s="13"/>
      <c r="AM111" s="13"/>
    </row>
    <row r="112" spans="1:39" s="1" customFormat="1" ht="21.95" customHeight="1" outlineLevel="1" x14ac:dyDescent="0.2">
      <c r="A112" s="7" t="s">
        <v>119</v>
      </c>
      <c r="B112" s="7" t="s">
        <v>14</v>
      </c>
      <c r="C112" s="8">
        <v>561</v>
      </c>
      <c r="D112" s="8">
        <v>113</v>
      </c>
      <c r="E112" s="8">
        <v>373</v>
      </c>
      <c r="F112" s="8">
        <v>291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3">
        <f>VLOOKUP(A:A,[2]TDSheet!$A:$F,6,0)</f>
        <v>588</v>
      </c>
      <c r="K112" s="13">
        <f t="shared" si="16"/>
        <v>-215</v>
      </c>
      <c r="L112" s="13">
        <f>VLOOKUP(A:A,[1]TDSheet!$A:$V,22,0)</f>
        <v>100</v>
      </c>
      <c r="M112" s="13">
        <f>VLOOKUP(A:A,[1]TDSheet!$A:$X,24,0)</f>
        <v>50</v>
      </c>
      <c r="N112" s="13">
        <v>200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7"/>
        <v>74.599999999999994</v>
      </c>
      <c r="X112" s="15"/>
      <c r="Y112" s="16">
        <f t="shared" si="18"/>
        <v>8.5924932975871329</v>
      </c>
      <c r="Z112" s="13">
        <f t="shared" si="19"/>
        <v>3.9008042895442361</v>
      </c>
      <c r="AA112" s="13">
        <v>0</v>
      </c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69.400000000000006</v>
      </c>
      <c r="AH112" s="13">
        <f>VLOOKUP(A:A,[4]TDSheet!$A:$D,4,0)</f>
        <v>15</v>
      </c>
      <c r="AI112" s="13" t="str">
        <f>VLOOKUP(A:A,[1]TDSheet!$A:$AI,35,0)</f>
        <v>срочно</v>
      </c>
      <c r="AJ112" s="13">
        <f t="shared" si="20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120</v>
      </c>
      <c r="B113" s="7" t="s">
        <v>8</v>
      </c>
      <c r="C113" s="8"/>
      <c r="D113" s="8">
        <v>497.27499999999998</v>
      </c>
      <c r="E113" s="8">
        <v>1</v>
      </c>
      <c r="F113" s="8">
        <v>496.27499999999998</v>
      </c>
      <c r="G113" s="12" t="s">
        <v>139</v>
      </c>
      <c r="H113" s="1">
        <v>0</v>
      </c>
      <c r="I113" s="1" t="e">
        <f>VLOOKUP(A:A,[1]TDSheet!$A:$I,9,0)</f>
        <v>#N/A</v>
      </c>
      <c r="J113" s="13">
        <f>VLOOKUP(A:A,[2]TDSheet!$A:$F,6,0)</f>
        <v>3.6</v>
      </c>
      <c r="K113" s="13">
        <f t="shared" si="16"/>
        <v>-2.6</v>
      </c>
      <c r="L113" s="13">
        <v>0</v>
      </c>
      <c r="M113" s="13"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17"/>
        <v>0.2</v>
      </c>
      <c r="X113" s="15"/>
      <c r="Y113" s="16">
        <f t="shared" si="18"/>
        <v>2481.3749999999995</v>
      </c>
      <c r="Z113" s="13">
        <f t="shared" si="19"/>
        <v>2481.3749999999995</v>
      </c>
      <c r="AA113" s="13">
        <v>0</v>
      </c>
      <c r="AB113" s="13"/>
      <c r="AC113" s="13"/>
      <c r="AD113" s="13">
        <v>0</v>
      </c>
      <c r="AE113" s="13">
        <v>0</v>
      </c>
      <c r="AF113" s="13">
        <v>0</v>
      </c>
      <c r="AG113" s="13">
        <v>0</v>
      </c>
      <c r="AH113" s="13">
        <f>VLOOKUP(A:A,[4]TDSheet!$A:$D,4,0)</f>
        <v>1</v>
      </c>
      <c r="AI113" s="13" t="e">
        <f>VLOOKUP(A:A,[1]TDSheet!$A:$AI,35,0)</f>
        <v>#N/A</v>
      </c>
      <c r="AJ113" s="13">
        <f t="shared" si="20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/>
      <c r="D114" s="8">
        <v>497.88</v>
      </c>
      <c r="E114" s="8">
        <v>0</v>
      </c>
      <c r="F114" s="8">
        <v>497.88</v>
      </c>
      <c r="G114" s="12" t="s">
        <v>139</v>
      </c>
      <c r="H114" s="1">
        <v>0</v>
      </c>
      <c r="I114" s="1" t="e">
        <f>VLOOKUP(A:A,[1]TDSheet!$A:$I,9,0)</f>
        <v>#N/A</v>
      </c>
      <c r="J114" s="13">
        <v>0</v>
      </c>
      <c r="K114" s="13">
        <f t="shared" si="16"/>
        <v>0</v>
      </c>
      <c r="L114" s="13">
        <v>0</v>
      </c>
      <c r="M114" s="13"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17"/>
        <v>0</v>
      </c>
      <c r="X114" s="15"/>
      <c r="Y114" s="16" t="e">
        <f t="shared" si="18"/>
        <v>#DIV/0!</v>
      </c>
      <c r="Z114" s="13" t="e">
        <f t="shared" si="19"/>
        <v>#DIV/0!</v>
      </c>
      <c r="AA114" s="13">
        <v>0</v>
      </c>
      <c r="AB114" s="13"/>
      <c r="AC114" s="13"/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 t="e">
        <f>VLOOKUP(A:A,[1]TDSheet!$A:$AI,35,0)</f>
        <v>#N/A</v>
      </c>
      <c r="AJ114" s="13">
        <f t="shared" si="20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114</v>
      </c>
      <c r="B115" s="7" t="s">
        <v>14</v>
      </c>
      <c r="C115" s="8">
        <v>-644</v>
      </c>
      <c r="D115" s="8">
        <v>1245</v>
      </c>
      <c r="E115" s="17">
        <v>1181</v>
      </c>
      <c r="F115" s="18">
        <v>-607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1208</v>
      </c>
      <c r="K115" s="13">
        <f t="shared" si="16"/>
        <v>-27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17"/>
        <v>236.2</v>
      </c>
      <c r="X115" s="15"/>
      <c r="Y115" s="16">
        <f t="shared" si="18"/>
        <v>-2.5698560541913635</v>
      </c>
      <c r="Z115" s="13">
        <f t="shared" si="19"/>
        <v>-2.5698560541913635</v>
      </c>
      <c r="AA115" s="13">
        <v>0</v>
      </c>
      <c r="AB115" s="13"/>
      <c r="AC115" s="13"/>
      <c r="AD115" s="13">
        <v>0</v>
      </c>
      <c r="AE115" s="13">
        <f>VLOOKUP(A:A,[1]TDSheet!$A:$AF,32,0)</f>
        <v>236.2</v>
      </c>
      <c r="AF115" s="13">
        <f>VLOOKUP(A:A,[1]TDSheet!$A:$AG,33,0)</f>
        <v>209.8</v>
      </c>
      <c r="AG115" s="13">
        <f>VLOOKUP(A:A,[1]TDSheet!$A:$W,23,0)</f>
        <v>250.6</v>
      </c>
      <c r="AH115" s="13">
        <f>VLOOKUP(A:A,[4]TDSheet!$A:$D,4,0)</f>
        <v>351</v>
      </c>
      <c r="AI115" s="13" t="e">
        <f>VLOOKUP(A:A,[1]TDSheet!$A:$AI,35,0)</f>
        <v>#N/A</v>
      </c>
      <c r="AJ115" s="13">
        <f t="shared" si="20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115</v>
      </c>
      <c r="B116" s="7" t="s">
        <v>8</v>
      </c>
      <c r="C116" s="8">
        <v>-275.649</v>
      </c>
      <c r="D116" s="8">
        <v>473.45</v>
      </c>
      <c r="E116" s="17">
        <v>382.053</v>
      </c>
      <c r="F116" s="18">
        <v>-197.892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367.42500000000001</v>
      </c>
      <c r="K116" s="13">
        <f t="shared" si="16"/>
        <v>14.627999999999986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17"/>
        <v>76.410600000000002</v>
      </c>
      <c r="X116" s="15"/>
      <c r="Y116" s="16">
        <f t="shared" si="18"/>
        <v>-2.5898500993317679</v>
      </c>
      <c r="Z116" s="13">
        <f t="shared" si="19"/>
        <v>-2.5898500993317679</v>
      </c>
      <c r="AA116" s="13">
        <v>0</v>
      </c>
      <c r="AB116" s="13"/>
      <c r="AC116" s="13"/>
      <c r="AD116" s="13">
        <v>0</v>
      </c>
      <c r="AE116" s="13">
        <f>VLOOKUP(A:A,[1]TDSheet!$A:$AF,32,0)</f>
        <v>82.710999999999999</v>
      </c>
      <c r="AF116" s="13">
        <f>VLOOKUP(A:A,[1]TDSheet!$A:$AG,33,0)</f>
        <v>76.873199999999997</v>
      </c>
      <c r="AG116" s="13">
        <f>VLOOKUP(A:A,[1]TDSheet!$A:$W,23,0)</f>
        <v>90.613799999999998</v>
      </c>
      <c r="AH116" s="13">
        <f>VLOOKUP(A:A,[4]TDSheet!$A:$D,4,0)</f>
        <v>105.962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21.95" customHeight="1" outlineLevel="1" x14ac:dyDescent="0.2">
      <c r="A117" s="7" t="s">
        <v>116</v>
      </c>
      <c r="B117" s="7" t="s">
        <v>8</v>
      </c>
      <c r="C117" s="8">
        <v>-178.923</v>
      </c>
      <c r="D117" s="8">
        <v>319.08</v>
      </c>
      <c r="E117" s="17">
        <v>277.28899999999999</v>
      </c>
      <c r="F117" s="18">
        <v>-142.916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278.94299999999998</v>
      </c>
      <c r="K117" s="13">
        <f t="shared" si="16"/>
        <v>-1.6539999999999964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17"/>
        <v>55.457799999999999</v>
      </c>
      <c r="X117" s="15"/>
      <c r="Y117" s="16">
        <f t="shared" si="18"/>
        <v>-2.5770225288417499</v>
      </c>
      <c r="Z117" s="13">
        <f t="shared" si="19"/>
        <v>-2.5770225288417499</v>
      </c>
      <c r="AA117" s="13">
        <v>0</v>
      </c>
      <c r="AB117" s="13"/>
      <c r="AC117" s="13"/>
      <c r="AD117" s="13">
        <v>0</v>
      </c>
      <c r="AE117" s="13">
        <f>VLOOKUP(A:A,[1]TDSheet!$A:$AF,32,0)</f>
        <v>50.355800000000002</v>
      </c>
      <c r="AF117" s="13">
        <f>VLOOKUP(A:A,[1]TDSheet!$A:$AG,33,0)</f>
        <v>53.928999999999995</v>
      </c>
      <c r="AG117" s="13">
        <f>VLOOKUP(A:A,[1]TDSheet!$A:$W,23,0)</f>
        <v>65.960999999999999</v>
      </c>
      <c r="AH117" s="13">
        <f>VLOOKUP(A:A,[4]TDSheet!$A:$D,4,0)</f>
        <v>89.316000000000003</v>
      </c>
      <c r="AI117" s="13" t="e">
        <f>VLOOKUP(A:A,[1]TDSheet!$A:$AI,35,0)</f>
        <v>#N/A</v>
      </c>
      <c r="AJ117" s="13">
        <f t="shared" si="20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122</v>
      </c>
      <c r="B118" s="7" t="s">
        <v>14</v>
      </c>
      <c r="C118" s="8">
        <v>-271</v>
      </c>
      <c r="D118" s="8">
        <v>519</v>
      </c>
      <c r="E118" s="17">
        <v>436</v>
      </c>
      <c r="F118" s="18">
        <v>-192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443</v>
      </c>
      <c r="K118" s="13">
        <f t="shared" si="16"/>
        <v>-7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17"/>
        <v>87.2</v>
      </c>
      <c r="X118" s="15"/>
      <c r="Y118" s="16">
        <f t="shared" si="18"/>
        <v>-2.2018348623853212</v>
      </c>
      <c r="Z118" s="13">
        <f t="shared" si="19"/>
        <v>-2.2018348623853212</v>
      </c>
      <c r="AA118" s="13">
        <v>0</v>
      </c>
      <c r="AB118" s="13"/>
      <c r="AC118" s="13"/>
      <c r="AD118" s="13">
        <v>0</v>
      </c>
      <c r="AE118" s="13">
        <f>VLOOKUP(A:A,[1]TDSheet!$A:$AF,32,0)</f>
        <v>85</v>
      </c>
      <c r="AF118" s="13">
        <f>VLOOKUP(A:A,[1]TDSheet!$A:$AG,33,0)</f>
        <v>65.8</v>
      </c>
      <c r="AG118" s="13">
        <f>VLOOKUP(A:A,[1]TDSheet!$A:$W,23,0)</f>
        <v>104.6</v>
      </c>
      <c r="AH118" s="13">
        <f>VLOOKUP(A:A,[4]TDSheet!$A:$D,4,0)</f>
        <v>106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117</v>
      </c>
      <c r="B119" s="7" t="s">
        <v>14</v>
      </c>
      <c r="C119" s="8">
        <v>-284</v>
      </c>
      <c r="D119" s="8">
        <v>561</v>
      </c>
      <c r="E119" s="17">
        <v>545</v>
      </c>
      <c r="F119" s="18">
        <v>-270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549</v>
      </c>
      <c r="K119" s="13">
        <f t="shared" si="16"/>
        <v>-4</v>
      </c>
      <c r="L119" s="13">
        <f>VLOOKUP(A:A,[1]TDSheet!$A:$V,22,0)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17"/>
        <v>109</v>
      </c>
      <c r="X119" s="15"/>
      <c r="Y119" s="16">
        <f t="shared" si="18"/>
        <v>-2.477064220183486</v>
      </c>
      <c r="Z119" s="13">
        <f t="shared" si="19"/>
        <v>-2.477064220183486</v>
      </c>
      <c r="AA119" s="13">
        <v>0</v>
      </c>
      <c r="AB119" s="13"/>
      <c r="AC119" s="13"/>
      <c r="AD119" s="13">
        <v>0</v>
      </c>
      <c r="AE119" s="13">
        <f>VLOOKUP(A:A,[1]TDSheet!$A:$AF,32,0)</f>
        <v>93.4</v>
      </c>
      <c r="AF119" s="13">
        <f>VLOOKUP(A:A,[1]TDSheet!$A:$AG,33,0)</f>
        <v>77.400000000000006</v>
      </c>
      <c r="AG119" s="13">
        <f>VLOOKUP(A:A,[1]TDSheet!$A:$W,23,0)</f>
        <v>109.6</v>
      </c>
      <c r="AH119" s="13">
        <f>VLOOKUP(A:A,[4]TDSheet!$A:$D,4,0)</f>
        <v>147</v>
      </c>
      <c r="AI119" s="13" t="e">
        <f>VLOOKUP(A:A,[1]TDSheet!$A:$AI,35,0)</f>
        <v>#N/A</v>
      </c>
      <c r="AJ119" s="13">
        <f t="shared" si="20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2024-03-14T09:50:18Z</dcterms:modified>
</cp:coreProperties>
</file>