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9" i="1"/>
  <c r="P111" i="1"/>
  <c r="P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104" i="1"/>
  <c r="J104" i="1"/>
  <c r="K104" i="1" s="1"/>
  <c r="I104" i="1"/>
  <c r="H104" i="1"/>
  <c r="AJ104" i="1" s="1"/>
  <c r="G10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J8" i="1" l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7" i="1"/>
  <c r="K7" i="1" s="1"/>
  <c r="AB6" i="1"/>
  <c r="AC6" i="1"/>
  <c r="AD6" i="1"/>
  <c r="AE6" i="1"/>
  <c r="AF6" i="1"/>
  <c r="AG6" i="1"/>
  <c r="AH6" i="1"/>
  <c r="AI6" i="1"/>
  <c r="AK6" i="1"/>
  <c r="AL6" i="1"/>
  <c r="AM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J6" i="1" l="1"/>
  <c r="K116" i="1"/>
  <c r="K6" i="1"/>
</calcChain>
</file>

<file path=xl/sharedStrings.xml><?xml version="1.0" encoding="utf-8"?>
<sst xmlns="http://schemas.openxmlformats.org/spreadsheetml/2006/main" count="272" uniqueCount="144">
  <si>
    <t>Период: 08.03.2024 - 15.03.2024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</si>
  <si>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</si>
  <si>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</si>
  <si>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</si>
  <si>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</si>
  <si>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</si>
  <si>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</si>
  <si>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</si>
  <si>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</si>
  <si>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</si>
  <si>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</si>
  <si>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</si>
  <si>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</si>
  <si>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</si>
  <si>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</si>
  <si>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</si>
  <si>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</si>
  <si>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</si>
  <si>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</si>
  <si>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</si>
  <si>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</si>
  <si>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</si>
  <si>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</si>
  <si>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</si>
  <si>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</si>
  <si>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</si>
  <si>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</si>
  <si>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</si>
  <si>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</si>
  <si>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</si>
  <si>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</si>
  <si>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</si>
  <si>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</si>
  <si>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</si>
  <si>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</si>
  <si>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</si>
  <si>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</si>
  <si>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</si>
  <si>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</si>
  <si>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</si>
  <si>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</si>
  <si>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</si>
  <si>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</si>
  <si>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</si>
  <si>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</si>
  <si>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</si>
  <si>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</si>
  <si>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</si>
  <si>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</si>
  <si>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</si>
  <si>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</si>
  <si>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</si>
  <si>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</si>
  <si>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</si>
  <si>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</si>
  <si>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</si>
  <si>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</si>
  <si>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</si>
  <si>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</si>
  <si>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</si>
  <si>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</si>
  <si>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</si>
  <si>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</si>
  <si>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</si>
  <si>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</si>
  <si>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</si>
  <si>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</si>
  <si>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</si>
  <si>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</si>
  <si>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</si>
  <si>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</si>
  <si>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</si>
  <si>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</si>
  <si>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</si>
  <si>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</si>
  <si>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</si>
  <si>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</si>
  <si>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</si>
  <si>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</si>
  <si>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</si>
  <si>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</si>
  <si>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</si>
  <si>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</si>
  <si>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</si>
  <si>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</si>
  <si>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</si>
  <si>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</si>
  <si>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</si>
  <si>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</si>
  <si>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</si>
  <si>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</si>
  <si>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</si>
  <si>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</si>
  <si>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</si>
  <si>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</si>
  <si>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</si>
  <si>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</si>
  <si>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</si>
  <si>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</si>
  <si>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</si>
  <si>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</si>
  <si>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</si>
  <si>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</si>
  <si>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</si>
  <si>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</si>
  <si>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</si>
  <si>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</si>
  <si>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</si>
  <si>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</si>
  <si>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</si>
  <si>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</si>
  <si>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</si>
  <si>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</si>
  <si>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</si>
  <si>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</si>
  <si>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</si>
  <si>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</si>
  <si>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</si>
  <si>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</si>
  <si>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</si>
  <si>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</si>
  <si>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</si>
  <si>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</si>
  <si>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</si>
  <si>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</si>
  <si>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</si>
  <si>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</si>
  <si>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</si>
  <si>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</si>
  <si>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</si>
  <si>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</si>
  <si>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</si>
  <si>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</si>
  <si>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</si>
  <si>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</si>
  <si>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</si>
  <si>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</si>
  <si>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</si>
  <si>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14,03,</t>
  </si>
  <si>
    <t>15,03,</t>
  </si>
  <si>
    <t>18,03,</t>
  </si>
  <si>
    <t>19,03,</t>
  </si>
  <si>
    <t>ат</t>
  </si>
  <si>
    <t xml:space="preserve"> 418  Колбаса Балыкбургская с мраморным балыком и нотками кориандра 0,06 кг нарезка ТМ Баварушка 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</si>
</sst>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3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06.03.2024 - 13.03.2024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X5" t="str">
            <v>19,03,</v>
          </cell>
        </row>
        <row r="6">
          <cell r="E6">
            <v>122938.94200000001</v>
          </cell>
          <cell r="F6">
            <v>70562.829000000012</v>
          </cell>
          <cell r="J6">
            <v>121047.124</v>
          </cell>
          <cell r="K6">
            <v>1891.8180000000004</v>
          </cell>
          <cell r="L6">
            <v>29490</v>
          </cell>
          <cell r="M6">
            <v>29374</v>
          </cell>
          <cell r="N6">
            <v>25100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21422.894800000002</v>
          </cell>
          <cell r="X6">
            <v>27990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33.950000000000003</v>
          </cell>
          <cell r="D7">
            <v>184.09899999999999</v>
          </cell>
          <cell r="E7">
            <v>119.11</v>
          </cell>
          <cell r="F7">
            <v>52.841999999999999</v>
          </cell>
          <cell r="G7" t="str">
            <v>н</v>
          </cell>
          <cell r="H7">
            <v>1</v>
          </cell>
          <cell r="I7">
            <v>45</v>
          </cell>
          <cell r="J7">
            <v>118.66500000000001</v>
          </cell>
          <cell r="K7">
            <v>0.44499999999999318</v>
          </cell>
          <cell r="L7">
            <v>20</v>
          </cell>
          <cell r="M7">
            <v>30</v>
          </cell>
          <cell r="W7">
            <v>12.5672</v>
          </cell>
          <cell r="X7">
            <v>10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217.89400000000001</v>
          </cell>
          <cell r="D8">
            <v>777.82799999999997</v>
          </cell>
          <cell r="E8">
            <v>584.16499999999996</v>
          </cell>
          <cell r="F8">
            <v>308.35700000000003</v>
          </cell>
          <cell r="G8" t="str">
            <v>н</v>
          </cell>
          <cell r="H8">
            <v>1</v>
          </cell>
          <cell r="I8">
            <v>45</v>
          </cell>
          <cell r="J8">
            <v>564.29399999999998</v>
          </cell>
          <cell r="K8">
            <v>19.870999999999981</v>
          </cell>
          <cell r="L8">
            <v>200</v>
          </cell>
          <cell r="M8">
            <v>170</v>
          </cell>
          <cell r="N8">
            <v>100</v>
          </cell>
          <cell r="W8">
            <v>104.04659999999998</v>
          </cell>
          <cell r="X8">
            <v>110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195.946</v>
          </cell>
          <cell r="D9">
            <v>822.47400000000005</v>
          </cell>
          <cell r="E9">
            <v>447.49</v>
          </cell>
          <cell r="F9">
            <v>311.27</v>
          </cell>
          <cell r="G9" t="str">
            <v>ябл</v>
          </cell>
          <cell r="H9">
            <v>1</v>
          </cell>
          <cell r="I9">
            <v>45</v>
          </cell>
          <cell r="J9">
            <v>437.64299999999997</v>
          </cell>
          <cell r="K9">
            <v>9.8470000000000368</v>
          </cell>
          <cell r="L9">
            <v>150</v>
          </cell>
          <cell r="M9">
            <v>140</v>
          </cell>
          <cell r="N9">
            <v>50</v>
          </cell>
          <cell r="W9">
            <v>89.498000000000005</v>
          </cell>
          <cell r="X9">
            <v>110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536.96699999999998</v>
          </cell>
          <cell r="D10">
            <v>2576.549</v>
          </cell>
          <cell r="E10">
            <v>1477.3040000000001</v>
          </cell>
          <cell r="F10">
            <v>558.05399999999997</v>
          </cell>
          <cell r="G10" t="str">
            <v>н</v>
          </cell>
          <cell r="H10">
            <v>1</v>
          </cell>
          <cell r="I10">
            <v>45</v>
          </cell>
          <cell r="J10">
            <v>1376.6479999999999</v>
          </cell>
          <cell r="K10">
            <v>100.65600000000018</v>
          </cell>
          <cell r="L10">
            <v>400</v>
          </cell>
          <cell r="M10">
            <v>350</v>
          </cell>
          <cell r="N10">
            <v>400</v>
          </cell>
          <cell r="W10">
            <v>243.90060000000003</v>
          </cell>
          <cell r="X10">
            <v>370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77.293999999999997</v>
          </cell>
          <cell r="D11">
            <v>321.54000000000002</v>
          </cell>
          <cell r="E11">
            <v>132.28399999999999</v>
          </cell>
          <cell r="F11">
            <v>114.30500000000001</v>
          </cell>
          <cell r="G11">
            <v>0</v>
          </cell>
          <cell r="H11">
            <v>1</v>
          </cell>
          <cell r="I11">
            <v>40</v>
          </cell>
          <cell r="J11">
            <v>133.90799999999999</v>
          </cell>
          <cell r="K11">
            <v>-1.6239999999999952</v>
          </cell>
          <cell r="L11">
            <v>40</v>
          </cell>
          <cell r="M11">
            <v>4</v>
          </cell>
          <cell r="N11">
            <v>30</v>
          </cell>
          <cell r="W11">
            <v>26.456799999999998</v>
          </cell>
          <cell r="X11">
            <v>40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68</v>
          </cell>
          <cell r="D12">
            <v>249</v>
          </cell>
          <cell r="E12">
            <v>175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190</v>
          </cell>
          <cell r="K12">
            <v>-15</v>
          </cell>
          <cell r="L12">
            <v>70</v>
          </cell>
          <cell r="M12">
            <v>50</v>
          </cell>
          <cell r="N12">
            <v>60</v>
          </cell>
          <cell r="W12">
            <v>35</v>
          </cell>
          <cell r="X12">
            <v>50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948</v>
          </cell>
          <cell r="D13">
            <v>3675</v>
          </cell>
          <cell r="E13">
            <v>2612</v>
          </cell>
          <cell r="F13">
            <v>720</v>
          </cell>
          <cell r="G13" t="str">
            <v>ябл</v>
          </cell>
          <cell r="H13">
            <v>0.4</v>
          </cell>
          <cell r="I13">
            <v>45</v>
          </cell>
          <cell r="J13">
            <v>2631</v>
          </cell>
          <cell r="K13">
            <v>-19</v>
          </cell>
          <cell r="L13">
            <v>400</v>
          </cell>
          <cell r="M13">
            <v>400</v>
          </cell>
          <cell r="N13">
            <v>500</v>
          </cell>
          <cell r="W13">
            <v>282.39999999999998</v>
          </cell>
          <cell r="X13">
            <v>380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2376</v>
          </cell>
          <cell r="D14">
            <v>5748</v>
          </cell>
          <cell r="E14">
            <v>3186</v>
          </cell>
          <cell r="F14">
            <v>1997</v>
          </cell>
          <cell r="G14">
            <v>0</v>
          </cell>
          <cell r="H14">
            <v>0.45</v>
          </cell>
          <cell r="I14">
            <v>45</v>
          </cell>
          <cell r="J14">
            <v>3172</v>
          </cell>
          <cell r="K14">
            <v>14</v>
          </cell>
          <cell r="L14">
            <v>1000</v>
          </cell>
          <cell r="M14">
            <v>500</v>
          </cell>
          <cell r="N14">
            <v>800</v>
          </cell>
          <cell r="W14">
            <v>531.6</v>
          </cell>
          <cell r="X14">
            <v>500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1680</v>
          </cell>
          <cell r="D15">
            <v>7208</v>
          </cell>
          <cell r="E15">
            <v>4583</v>
          </cell>
          <cell r="F15">
            <v>1271</v>
          </cell>
          <cell r="G15">
            <v>0</v>
          </cell>
          <cell r="H15">
            <v>0.45</v>
          </cell>
          <cell r="I15">
            <v>45</v>
          </cell>
          <cell r="J15">
            <v>4585</v>
          </cell>
          <cell r="K15">
            <v>-2</v>
          </cell>
          <cell r="L15">
            <v>1000</v>
          </cell>
          <cell r="M15">
            <v>700</v>
          </cell>
          <cell r="N15">
            <v>1000</v>
          </cell>
          <cell r="W15">
            <v>575.79999999999995</v>
          </cell>
          <cell r="X15">
            <v>900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93</v>
          </cell>
          <cell r="D16">
            <v>266</v>
          </cell>
          <cell r="E16">
            <v>185</v>
          </cell>
          <cell r="F16">
            <v>112</v>
          </cell>
          <cell r="G16">
            <v>0</v>
          </cell>
          <cell r="H16">
            <v>0.5</v>
          </cell>
          <cell r="I16">
            <v>40</v>
          </cell>
          <cell r="J16">
            <v>184</v>
          </cell>
          <cell r="K16">
            <v>1</v>
          </cell>
          <cell r="L16">
            <v>40</v>
          </cell>
          <cell r="M16">
            <v>30</v>
          </cell>
          <cell r="N16">
            <v>80</v>
          </cell>
          <cell r="W16">
            <v>37</v>
          </cell>
          <cell r="X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93</v>
          </cell>
          <cell r="D17">
            <v>67</v>
          </cell>
          <cell r="E17">
            <v>86</v>
          </cell>
          <cell r="F17">
            <v>67</v>
          </cell>
          <cell r="G17">
            <v>0</v>
          </cell>
          <cell r="H17">
            <v>0.4</v>
          </cell>
          <cell r="I17">
            <v>50</v>
          </cell>
          <cell r="J17">
            <v>108</v>
          </cell>
          <cell r="K17">
            <v>-22</v>
          </cell>
          <cell r="L17">
            <v>50</v>
          </cell>
          <cell r="M17">
            <v>30</v>
          </cell>
          <cell r="N17">
            <v>20</v>
          </cell>
          <cell r="W17">
            <v>17.2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257</v>
          </cell>
          <cell r="D18">
            <v>1</v>
          </cell>
          <cell r="E18">
            <v>160</v>
          </cell>
          <cell r="F18">
            <v>98</v>
          </cell>
          <cell r="G18">
            <v>0</v>
          </cell>
          <cell r="H18">
            <v>0.17</v>
          </cell>
          <cell r="I18">
            <v>180</v>
          </cell>
          <cell r="J18">
            <v>175</v>
          </cell>
          <cell r="K18">
            <v>-15</v>
          </cell>
          <cell r="L18">
            <v>100</v>
          </cell>
          <cell r="M18">
            <v>200</v>
          </cell>
          <cell r="N18">
            <v>100</v>
          </cell>
          <cell r="W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130</v>
          </cell>
          <cell r="D19">
            <v>204</v>
          </cell>
          <cell r="E19">
            <v>200</v>
          </cell>
          <cell r="F19">
            <v>134</v>
          </cell>
          <cell r="G19">
            <v>0</v>
          </cell>
          <cell r="H19">
            <v>0.45</v>
          </cell>
          <cell r="I19">
            <v>45</v>
          </cell>
          <cell r="J19">
            <v>198</v>
          </cell>
          <cell r="K19">
            <v>2</v>
          </cell>
          <cell r="L19">
            <v>120</v>
          </cell>
          <cell r="M19">
            <v>100</v>
          </cell>
          <cell r="W19">
            <v>40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547</v>
          </cell>
          <cell r="D20">
            <v>1270</v>
          </cell>
          <cell r="E20">
            <v>726</v>
          </cell>
          <cell r="F20">
            <v>656</v>
          </cell>
          <cell r="G20">
            <v>0</v>
          </cell>
          <cell r="H20">
            <v>0.5</v>
          </cell>
          <cell r="I20">
            <v>60</v>
          </cell>
          <cell r="J20">
            <v>300</v>
          </cell>
          <cell r="K20">
            <v>426</v>
          </cell>
          <cell r="L20">
            <v>200</v>
          </cell>
          <cell r="M20">
            <v>200</v>
          </cell>
          <cell r="N20">
            <v>200</v>
          </cell>
          <cell r="W20">
            <v>145.19999999999999</v>
          </cell>
          <cell r="X20">
            <v>100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37</v>
          </cell>
          <cell r="D21">
            <v>360</v>
          </cell>
          <cell r="E21">
            <v>265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299</v>
          </cell>
          <cell r="K21">
            <v>-34</v>
          </cell>
          <cell r="L21">
            <v>90</v>
          </cell>
          <cell r="M21">
            <v>60</v>
          </cell>
          <cell r="N21">
            <v>120</v>
          </cell>
          <cell r="W21">
            <v>53</v>
          </cell>
          <cell r="X21">
            <v>80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155</v>
          </cell>
          <cell r="E22">
            <v>71</v>
          </cell>
          <cell r="F22">
            <v>72</v>
          </cell>
          <cell r="G22">
            <v>0</v>
          </cell>
          <cell r="H22">
            <v>0.5</v>
          </cell>
          <cell r="I22">
            <v>60</v>
          </cell>
          <cell r="J22">
            <v>83</v>
          </cell>
          <cell r="K22">
            <v>-12</v>
          </cell>
          <cell r="L22">
            <v>30</v>
          </cell>
          <cell r="M22">
            <v>20</v>
          </cell>
          <cell r="W22">
            <v>14.2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35</v>
          </cell>
          <cell r="D23">
            <v>55</v>
          </cell>
          <cell r="E23">
            <v>62</v>
          </cell>
          <cell r="F23">
            <v>25</v>
          </cell>
          <cell r="G23" t="str">
            <v>вывод</v>
          </cell>
          <cell r="H23">
            <v>0</v>
          </cell>
          <cell r="I23">
            <v>35</v>
          </cell>
          <cell r="J23">
            <v>107</v>
          </cell>
          <cell r="K23">
            <v>-45</v>
          </cell>
          <cell r="L23">
            <v>0</v>
          </cell>
          <cell r="M23">
            <v>0</v>
          </cell>
          <cell r="W23">
            <v>6.4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1791</v>
          </cell>
          <cell r="D24">
            <v>754</v>
          </cell>
          <cell r="E24">
            <v>1137</v>
          </cell>
          <cell r="F24">
            <v>1259</v>
          </cell>
          <cell r="G24">
            <v>0</v>
          </cell>
          <cell r="H24">
            <v>0.17</v>
          </cell>
          <cell r="I24">
            <v>180</v>
          </cell>
          <cell r="J24">
            <v>1130</v>
          </cell>
          <cell r="K24">
            <v>7</v>
          </cell>
          <cell r="L24">
            <v>500</v>
          </cell>
          <cell r="M24">
            <v>2000</v>
          </cell>
          <cell r="W24">
            <v>227.4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32</v>
          </cell>
          <cell r="D25">
            <v>421</v>
          </cell>
          <cell r="E25">
            <v>234</v>
          </cell>
          <cell r="F25">
            <v>172</v>
          </cell>
          <cell r="G25">
            <v>0</v>
          </cell>
          <cell r="H25">
            <v>0.38</v>
          </cell>
          <cell r="I25">
            <v>40</v>
          </cell>
          <cell r="J25">
            <v>243</v>
          </cell>
          <cell r="K25">
            <v>-9</v>
          </cell>
          <cell r="L25">
            <v>80</v>
          </cell>
          <cell r="M25">
            <v>70</v>
          </cell>
          <cell r="W25">
            <v>46.8</v>
          </cell>
          <cell r="X25">
            <v>80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185</v>
          </cell>
          <cell r="D26">
            <v>1387</v>
          </cell>
          <cell r="E26">
            <v>1004</v>
          </cell>
          <cell r="F26">
            <v>459</v>
          </cell>
          <cell r="G26">
            <v>0</v>
          </cell>
          <cell r="H26">
            <v>0.35</v>
          </cell>
          <cell r="I26">
            <v>45</v>
          </cell>
          <cell r="J26">
            <v>1029</v>
          </cell>
          <cell r="K26">
            <v>-25</v>
          </cell>
          <cell r="L26">
            <v>250</v>
          </cell>
          <cell r="M26">
            <v>300</v>
          </cell>
          <cell r="N26">
            <v>400</v>
          </cell>
          <cell r="W26">
            <v>200.8</v>
          </cell>
          <cell r="X26">
            <v>300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147</v>
          </cell>
          <cell r="D27">
            <v>586</v>
          </cell>
          <cell r="E27">
            <v>541</v>
          </cell>
          <cell r="F27">
            <v>182</v>
          </cell>
          <cell r="G27" t="str">
            <v>н</v>
          </cell>
          <cell r="H27">
            <v>0.35</v>
          </cell>
          <cell r="I27" t="e">
            <v>#N/A</v>
          </cell>
          <cell r="J27">
            <v>557</v>
          </cell>
          <cell r="K27">
            <v>-16</v>
          </cell>
          <cell r="L27">
            <v>100</v>
          </cell>
          <cell r="M27">
            <v>100</v>
          </cell>
          <cell r="W27">
            <v>49.4</v>
          </cell>
          <cell r="X27">
            <v>50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204</v>
          </cell>
          <cell r="D28">
            <v>1140</v>
          </cell>
          <cell r="E28">
            <v>830</v>
          </cell>
          <cell r="F28">
            <v>425</v>
          </cell>
          <cell r="G28">
            <v>0</v>
          </cell>
          <cell r="H28">
            <v>0.35</v>
          </cell>
          <cell r="I28">
            <v>45</v>
          </cell>
          <cell r="J28">
            <v>825</v>
          </cell>
          <cell r="K28">
            <v>5</v>
          </cell>
          <cell r="L28">
            <v>120</v>
          </cell>
          <cell r="M28">
            <v>220</v>
          </cell>
          <cell r="N28">
            <v>150</v>
          </cell>
          <cell r="W28">
            <v>130</v>
          </cell>
          <cell r="X28">
            <v>200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198</v>
          </cell>
          <cell r="D29">
            <v>1312</v>
          </cell>
          <cell r="E29">
            <v>884</v>
          </cell>
          <cell r="F29">
            <v>515</v>
          </cell>
          <cell r="G29">
            <v>0</v>
          </cell>
          <cell r="H29">
            <v>0.35</v>
          </cell>
          <cell r="I29">
            <v>45</v>
          </cell>
          <cell r="J29">
            <v>903</v>
          </cell>
          <cell r="K29">
            <v>-19</v>
          </cell>
          <cell r="L29">
            <v>150</v>
          </cell>
          <cell r="M29">
            <v>250</v>
          </cell>
          <cell r="N29">
            <v>350</v>
          </cell>
          <cell r="W29">
            <v>176.8</v>
          </cell>
          <cell r="X29">
            <v>250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224.72800000000001</v>
          </cell>
          <cell r="D30">
            <v>1030.7080000000001</v>
          </cell>
          <cell r="E30">
            <v>501.89100000000002</v>
          </cell>
          <cell r="F30">
            <v>332.56200000000001</v>
          </cell>
          <cell r="G30">
            <v>0</v>
          </cell>
          <cell r="H30">
            <v>1</v>
          </cell>
          <cell r="I30">
            <v>50</v>
          </cell>
          <cell r="J30">
            <v>485.142</v>
          </cell>
          <cell r="K30">
            <v>16.749000000000024</v>
          </cell>
          <cell r="L30">
            <v>160</v>
          </cell>
          <cell r="M30">
            <v>160</v>
          </cell>
          <cell r="N30">
            <v>50</v>
          </cell>
          <cell r="W30">
            <v>100.37820000000001</v>
          </cell>
          <cell r="X30">
            <v>150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5154.8180000000002</v>
          </cell>
          <cell r="D31">
            <v>15116.578</v>
          </cell>
          <cell r="E31">
            <v>5517.76</v>
          </cell>
          <cell r="F31">
            <v>4193.5540000000001</v>
          </cell>
          <cell r="G31">
            <v>0</v>
          </cell>
          <cell r="H31">
            <v>1</v>
          </cell>
          <cell r="I31">
            <v>50</v>
          </cell>
          <cell r="J31">
            <v>5514.1840000000002</v>
          </cell>
          <cell r="K31">
            <v>3.5760000000000218</v>
          </cell>
          <cell r="L31">
            <v>1200</v>
          </cell>
          <cell r="M31">
            <v>1000</v>
          </cell>
          <cell r="N31">
            <v>1600</v>
          </cell>
          <cell r="W31">
            <v>1103.5520000000001</v>
          </cell>
          <cell r="X31">
            <v>1700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211.30099999999999</v>
          </cell>
          <cell r="D32">
            <v>361.54899999999998</v>
          </cell>
          <cell r="E32">
            <v>313.19799999999998</v>
          </cell>
          <cell r="F32">
            <v>222.506</v>
          </cell>
          <cell r="G32">
            <v>0</v>
          </cell>
          <cell r="H32">
            <v>1</v>
          </cell>
          <cell r="I32">
            <v>50</v>
          </cell>
          <cell r="J32">
            <v>295.72300000000001</v>
          </cell>
          <cell r="K32">
            <v>17.474999999999966</v>
          </cell>
          <cell r="L32">
            <v>70</v>
          </cell>
          <cell r="M32">
            <v>100</v>
          </cell>
          <cell r="N32">
            <v>50</v>
          </cell>
          <cell r="W32">
            <v>62.639599999999994</v>
          </cell>
          <cell r="X32">
            <v>90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302.77999999999997</v>
          </cell>
          <cell r="D33">
            <v>1497.2619999999999</v>
          </cell>
          <cell r="E33">
            <v>647.51400000000001</v>
          </cell>
          <cell r="F33">
            <v>649.88</v>
          </cell>
          <cell r="G33">
            <v>0</v>
          </cell>
          <cell r="H33">
            <v>1</v>
          </cell>
          <cell r="I33">
            <v>50</v>
          </cell>
          <cell r="J33">
            <v>624.34699999999998</v>
          </cell>
          <cell r="K33">
            <v>23.16700000000003</v>
          </cell>
          <cell r="L33">
            <v>250</v>
          </cell>
          <cell r="M33">
            <v>250</v>
          </cell>
          <cell r="W33">
            <v>129.50280000000001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45.773000000000003</v>
          </cell>
          <cell r="D34">
            <v>629.88699999999994</v>
          </cell>
          <cell r="E34">
            <v>408.11900000000003</v>
          </cell>
          <cell r="F34">
            <v>172.08</v>
          </cell>
          <cell r="G34">
            <v>0</v>
          </cell>
          <cell r="H34">
            <v>1</v>
          </cell>
          <cell r="I34">
            <v>60</v>
          </cell>
          <cell r="J34">
            <v>418.01</v>
          </cell>
          <cell r="K34">
            <v>-9.8909999999999627</v>
          </cell>
          <cell r="L34">
            <v>100</v>
          </cell>
          <cell r="M34">
            <v>90</v>
          </cell>
          <cell r="W34">
            <v>50.268800000000006</v>
          </cell>
          <cell r="X34">
            <v>70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7066.5640000000003</v>
          </cell>
          <cell r="D35">
            <v>24242.485000000001</v>
          </cell>
          <cell r="E35">
            <v>9916.4879999999994</v>
          </cell>
          <cell r="F35">
            <v>7286.018</v>
          </cell>
          <cell r="G35">
            <v>0</v>
          </cell>
          <cell r="H35">
            <v>1</v>
          </cell>
          <cell r="I35">
            <v>60</v>
          </cell>
          <cell r="J35">
            <v>9619.2939999999999</v>
          </cell>
          <cell r="K35">
            <v>297.19399999999951</v>
          </cell>
          <cell r="L35">
            <v>2800</v>
          </cell>
          <cell r="M35">
            <v>2300</v>
          </cell>
          <cell r="N35">
            <v>1950</v>
          </cell>
          <cell r="W35">
            <v>1983.2975999999999</v>
          </cell>
          <cell r="X35">
            <v>2900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40.362000000000002</v>
          </cell>
          <cell r="D36">
            <v>65.599999999999994</v>
          </cell>
          <cell r="E36">
            <v>66.013000000000005</v>
          </cell>
          <cell r="F36">
            <v>39.948999999999998</v>
          </cell>
          <cell r="G36">
            <v>0</v>
          </cell>
          <cell r="H36">
            <v>1</v>
          </cell>
          <cell r="I36">
            <v>50</v>
          </cell>
          <cell r="J36">
            <v>69.795000000000002</v>
          </cell>
          <cell r="K36">
            <v>-3.7819999999999965</v>
          </cell>
          <cell r="L36">
            <v>40</v>
          </cell>
          <cell r="M36">
            <v>30</v>
          </cell>
          <cell r="W36">
            <v>13.2026</v>
          </cell>
          <cell r="X36">
            <v>10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218.94499999999999</v>
          </cell>
          <cell r="D37">
            <v>1110.068</v>
          </cell>
          <cell r="E37">
            <v>542.68600000000004</v>
          </cell>
          <cell r="F37">
            <v>415.57299999999998</v>
          </cell>
          <cell r="G37">
            <v>0</v>
          </cell>
          <cell r="H37">
            <v>1</v>
          </cell>
          <cell r="I37">
            <v>50</v>
          </cell>
          <cell r="J37">
            <v>510.91</v>
          </cell>
          <cell r="K37">
            <v>31.77600000000001</v>
          </cell>
          <cell r="L37">
            <v>200</v>
          </cell>
          <cell r="M37">
            <v>200</v>
          </cell>
          <cell r="W37">
            <v>108.53720000000001</v>
          </cell>
          <cell r="X37">
            <v>110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5244.0230000000001</v>
          </cell>
          <cell r="D38">
            <v>8096.4139999999998</v>
          </cell>
          <cell r="E38">
            <v>3072.6309999999999</v>
          </cell>
          <cell r="F38">
            <v>4430.7430000000004</v>
          </cell>
          <cell r="G38">
            <v>0</v>
          </cell>
          <cell r="H38">
            <v>1</v>
          </cell>
          <cell r="I38">
            <v>60</v>
          </cell>
          <cell r="J38">
            <v>2980.1039999999998</v>
          </cell>
          <cell r="K38">
            <v>92.527000000000044</v>
          </cell>
          <cell r="L38">
            <v>0</v>
          </cell>
          <cell r="M38">
            <v>500</v>
          </cell>
          <cell r="W38">
            <v>614.52620000000002</v>
          </cell>
          <cell r="X38">
            <v>600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3271.3510000000001</v>
          </cell>
          <cell r="D39">
            <v>8938.3770000000004</v>
          </cell>
          <cell r="E39">
            <v>3577.6179999999999</v>
          </cell>
          <cell r="F39">
            <v>3200.7159999999999</v>
          </cell>
          <cell r="G39">
            <v>0</v>
          </cell>
          <cell r="H39">
            <v>1</v>
          </cell>
          <cell r="I39">
            <v>60</v>
          </cell>
          <cell r="J39">
            <v>3473.86</v>
          </cell>
          <cell r="K39">
            <v>103.75799999999981</v>
          </cell>
          <cell r="L39">
            <v>700</v>
          </cell>
          <cell r="M39">
            <v>900</v>
          </cell>
          <cell r="N39">
            <v>500</v>
          </cell>
          <cell r="W39">
            <v>715.52359999999999</v>
          </cell>
          <cell r="X39">
            <v>900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97.587000000000003</v>
          </cell>
          <cell r="D40">
            <v>578.06299999999999</v>
          </cell>
          <cell r="E40">
            <v>295.76400000000001</v>
          </cell>
          <cell r="F40">
            <v>272.04399999999998</v>
          </cell>
          <cell r="G40">
            <v>0</v>
          </cell>
          <cell r="H40">
            <v>1</v>
          </cell>
          <cell r="I40">
            <v>60</v>
          </cell>
          <cell r="J40">
            <v>294.09399999999999</v>
          </cell>
          <cell r="K40">
            <v>1.6700000000000159</v>
          </cell>
          <cell r="L40">
            <v>110</v>
          </cell>
          <cell r="M40">
            <v>110</v>
          </cell>
          <cell r="W40">
            <v>59.152799999999999</v>
          </cell>
          <cell r="X40">
            <v>40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9.8409999999999993</v>
          </cell>
          <cell r="D41">
            <v>673.15700000000004</v>
          </cell>
          <cell r="E41">
            <v>373.904</v>
          </cell>
          <cell r="F41">
            <v>207.09800000000001</v>
          </cell>
          <cell r="G41">
            <v>0</v>
          </cell>
          <cell r="H41">
            <v>1</v>
          </cell>
          <cell r="I41">
            <v>60</v>
          </cell>
          <cell r="J41">
            <v>365.65899999999999</v>
          </cell>
          <cell r="K41">
            <v>8.2450000000000045</v>
          </cell>
          <cell r="L41">
            <v>50</v>
          </cell>
          <cell r="M41">
            <v>70</v>
          </cell>
          <cell r="N41">
            <v>110</v>
          </cell>
          <cell r="W41">
            <v>62.107199999999999</v>
          </cell>
          <cell r="X41">
            <v>110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17.347999999999999</v>
          </cell>
          <cell r="D42">
            <v>32.953000000000003</v>
          </cell>
          <cell r="E42">
            <v>21.901</v>
          </cell>
          <cell r="F42">
            <v>28.032</v>
          </cell>
          <cell r="G42">
            <v>0</v>
          </cell>
          <cell r="H42">
            <v>1</v>
          </cell>
          <cell r="I42">
            <v>180</v>
          </cell>
          <cell r="J42">
            <v>21.952999999999999</v>
          </cell>
          <cell r="K42">
            <v>-5.1999999999999602E-2</v>
          </cell>
          <cell r="L42">
            <v>0</v>
          </cell>
          <cell r="M42">
            <v>0</v>
          </cell>
          <cell r="N42">
            <v>30</v>
          </cell>
          <cell r="W42">
            <v>4.3802000000000003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235.441</v>
          </cell>
          <cell r="D43">
            <v>981.48199999999997</v>
          </cell>
          <cell r="E43">
            <v>602.13800000000003</v>
          </cell>
          <cell r="F43">
            <v>522.48599999999999</v>
          </cell>
          <cell r="G43">
            <v>0</v>
          </cell>
          <cell r="H43">
            <v>1</v>
          </cell>
          <cell r="I43">
            <v>60</v>
          </cell>
          <cell r="J43">
            <v>568.98500000000001</v>
          </cell>
          <cell r="K43">
            <v>33.15300000000002</v>
          </cell>
          <cell r="L43">
            <v>200</v>
          </cell>
          <cell r="M43">
            <v>200</v>
          </cell>
          <cell r="W43">
            <v>120.42760000000001</v>
          </cell>
          <cell r="X43">
            <v>130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31.053999999999998</v>
          </cell>
          <cell r="D44">
            <v>252.172</v>
          </cell>
          <cell r="E44">
            <v>99.805000000000007</v>
          </cell>
          <cell r="F44">
            <v>40.152999999999999</v>
          </cell>
          <cell r="G44" t="str">
            <v>н</v>
          </cell>
          <cell r="H44">
            <v>1</v>
          </cell>
          <cell r="I44">
            <v>35</v>
          </cell>
          <cell r="J44">
            <v>104.62</v>
          </cell>
          <cell r="K44">
            <v>-4.8149999999999977</v>
          </cell>
          <cell r="L44">
            <v>20</v>
          </cell>
          <cell r="M44">
            <v>10</v>
          </cell>
          <cell r="W44">
            <v>6.5580000000000016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1.859</v>
          </cell>
          <cell r="D45">
            <v>214.952</v>
          </cell>
          <cell r="E45">
            <v>72.847999999999999</v>
          </cell>
          <cell r="F45">
            <v>93.233999999999995</v>
          </cell>
          <cell r="G45">
            <v>0</v>
          </cell>
          <cell r="H45">
            <v>1</v>
          </cell>
          <cell r="I45">
            <v>30</v>
          </cell>
          <cell r="J45">
            <v>104.17400000000001</v>
          </cell>
          <cell r="K45">
            <v>-31.326000000000008</v>
          </cell>
          <cell r="L45">
            <v>0</v>
          </cell>
          <cell r="M45">
            <v>0</v>
          </cell>
          <cell r="W45">
            <v>14.569599999999999</v>
          </cell>
          <cell r="X45">
            <v>20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15.215</v>
          </cell>
          <cell r="D46">
            <v>268.70299999999997</v>
          </cell>
          <cell r="E46">
            <v>101.461</v>
          </cell>
          <cell r="F46">
            <v>129.10499999999999</v>
          </cell>
          <cell r="G46" t="str">
            <v>н</v>
          </cell>
          <cell r="H46">
            <v>1</v>
          </cell>
          <cell r="I46">
            <v>30</v>
          </cell>
          <cell r="J46">
            <v>124.923</v>
          </cell>
          <cell r="K46">
            <v>-23.462000000000003</v>
          </cell>
          <cell r="L46">
            <v>20</v>
          </cell>
          <cell r="M46">
            <v>30</v>
          </cell>
          <cell r="W46">
            <v>20.292200000000001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136.547</v>
          </cell>
          <cell r="D47">
            <v>2022.8420000000001</v>
          </cell>
          <cell r="E47">
            <v>1212.51</v>
          </cell>
          <cell r="F47">
            <v>529.43499999999995</v>
          </cell>
          <cell r="G47">
            <v>0</v>
          </cell>
          <cell r="H47">
            <v>1</v>
          </cell>
          <cell r="I47">
            <v>30</v>
          </cell>
          <cell r="J47">
            <v>1179.9960000000001</v>
          </cell>
          <cell r="K47">
            <v>32.513999999999896</v>
          </cell>
          <cell r="L47">
            <v>300</v>
          </cell>
          <cell r="M47">
            <v>250</v>
          </cell>
          <cell r="N47">
            <v>350</v>
          </cell>
          <cell r="W47">
            <v>233.06779999999998</v>
          </cell>
          <cell r="X47">
            <v>350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18.719000000000001</v>
          </cell>
          <cell r="D48">
            <v>125.807</v>
          </cell>
          <cell r="E48">
            <v>62.375999999999998</v>
          </cell>
          <cell r="F48">
            <v>81.888000000000005</v>
          </cell>
          <cell r="G48">
            <v>0</v>
          </cell>
          <cell r="H48">
            <v>1</v>
          </cell>
          <cell r="I48">
            <v>40</v>
          </cell>
          <cell r="J48">
            <v>64.903000000000006</v>
          </cell>
          <cell r="K48">
            <v>-2.5270000000000081</v>
          </cell>
          <cell r="L48">
            <v>0</v>
          </cell>
          <cell r="M48">
            <v>30</v>
          </cell>
          <cell r="W48">
            <v>12.475199999999999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44.593000000000004</v>
          </cell>
          <cell r="D49">
            <v>463.72300000000001</v>
          </cell>
          <cell r="E49">
            <v>286.01499999999999</v>
          </cell>
          <cell r="F49">
            <v>138.49799999999999</v>
          </cell>
          <cell r="G49" t="str">
            <v>н</v>
          </cell>
          <cell r="H49">
            <v>1</v>
          </cell>
          <cell r="I49">
            <v>35</v>
          </cell>
          <cell r="J49">
            <v>324.91000000000003</v>
          </cell>
          <cell r="K49">
            <v>-38.895000000000039</v>
          </cell>
          <cell r="L49">
            <v>70</v>
          </cell>
          <cell r="M49">
            <v>60</v>
          </cell>
          <cell r="N49">
            <v>100</v>
          </cell>
          <cell r="W49">
            <v>57.202999999999996</v>
          </cell>
          <cell r="X49">
            <v>60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19.972000000000001</v>
          </cell>
          <cell r="D50">
            <v>223.80600000000001</v>
          </cell>
          <cell r="E50">
            <v>142.54400000000001</v>
          </cell>
          <cell r="F50">
            <v>76.572000000000003</v>
          </cell>
          <cell r="G50">
            <v>0</v>
          </cell>
          <cell r="H50">
            <v>1</v>
          </cell>
          <cell r="I50">
            <v>30</v>
          </cell>
          <cell r="J50">
            <v>200.06</v>
          </cell>
          <cell r="K50">
            <v>-57.515999999999991</v>
          </cell>
          <cell r="L50">
            <v>50</v>
          </cell>
          <cell r="M50">
            <v>50</v>
          </cell>
          <cell r="W50">
            <v>28.508800000000001</v>
          </cell>
          <cell r="X50">
            <v>20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183.93199999999999</v>
          </cell>
          <cell r="D51">
            <v>444.42099999999999</v>
          </cell>
          <cell r="E51">
            <v>320.613</v>
          </cell>
          <cell r="F51">
            <v>221.11699999999999</v>
          </cell>
          <cell r="G51" t="str">
            <v>н</v>
          </cell>
          <cell r="H51">
            <v>1</v>
          </cell>
          <cell r="I51">
            <v>45</v>
          </cell>
          <cell r="J51">
            <v>318.23200000000003</v>
          </cell>
          <cell r="K51">
            <v>2.3809999999999718</v>
          </cell>
          <cell r="L51">
            <v>110</v>
          </cell>
          <cell r="M51">
            <v>110</v>
          </cell>
          <cell r="N51">
            <v>50</v>
          </cell>
          <cell r="W51">
            <v>64.122600000000006</v>
          </cell>
          <cell r="X51">
            <v>60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33.354999999999997</v>
          </cell>
          <cell r="D52">
            <v>661.68799999999999</v>
          </cell>
          <cell r="E52">
            <v>327.154</v>
          </cell>
          <cell r="F52">
            <v>209.249</v>
          </cell>
          <cell r="G52" t="str">
            <v>н</v>
          </cell>
          <cell r="H52">
            <v>1</v>
          </cell>
          <cell r="I52">
            <v>45</v>
          </cell>
          <cell r="J52">
            <v>341.053</v>
          </cell>
          <cell r="K52">
            <v>-13.899000000000001</v>
          </cell>
          <cell r="L52">
            <v>80</v>
          </cell>
          <cell r="M52">
            <v>80</v>
          </cell>
          <cell r="W52">
            <v>48.338800000000006</v>
          </cell>
          <cell r="X52">
            <v>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215.411</v>
          </cell>
          <cell r="D53">
            <v>447.846</v>
          </cell>
          <cell r="E53">
            <v>443.76799999999997</v>
          </cell>
          <cell r="F53">
            <v>107.971</v>
          </cell>
          <cell r="G53" t="str">
            <v>н</v>
          </cell>
          <cell r="H53">
            <v>1</v>
          </cell>
          <cell r="I53">
            <v>45</v>
          </cell>
          <cell r="J53">
            <v>374.26499999999999</v>
          </cell>
          <cell r="K53">
            <v>69.502999999999986</v>
          </cell>
          <cell r="L53">
            <v>90</v>
          </cell>
          <cell r="M53">
            <v>80</v>
          </cell>
          <cell r="N53">
            <v>220</v>
          </cell>
          <cell r="W53">
            <v>71.621999999999986</v>
          </cell>
          <cell r="X53">
            <v>120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1296</v>
          </cell>
          <cell r="D54">
            <v>3440</v>
          </cell>
          <cell r="E54">
            <v>2115</v>
          </cell>
          <cell r="F54">
            <v>913</v>
          </cell>
          <cell r="G54" t="str">
            <v>акк</v>
          </cell>
          <cell r="H54">
            <v>0.35</v>
          </cell>
          <cell r="I54">
            <v>40</v>
          </cell>
          <cell r="J54">
            <v>1566</v>
          </cell>
          <cell r="K54">
            <v>549</v>
          </cell>
          <cell r="L54">
            <v>700</v>
          </cell>
          <cell r="M54">
            <v>550</v>
          </cell>
          <cell r="N54">
            <v>800</v>
          </cell>
          <cell r="W54">
            <v>423</v>
          </cell>
          <cell r="X54">
            <v>650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2340</v>
          </cell>
          <cell r="D55">
            <v>8948</v>
          </cell>
          <cell r="E55">
            <v>4819</v>
          </cell>
          <cell r="F55">
            <v>2360</v>
          </cell>
          <cell r="G55" t="str">
            <v>акк</v>
          </cell>
          <cell r="H55">
            <v>0.4</v>
          </cell>
          <cell r="I55">
            <v>40</v>
          </cell>
          <cell r="J55">
            <v>3634</v>
          </cell>
          <cell r="K55">
            <v>1185</v>
          </cell>
          <cell r="L55">
            <v>1500</v>
          </cell>
          <cell r="M55">
            <v>1300</v>
          </cell>
          <cell r="N55">
            <v>900</v>
          </cell>
          <cell r="W55">
            <v>858.2</v>
          </cell>
          <cell r="X55">
            <v>1200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1536</v>
          </cell>
          <cell r="D56">
            <v>5486</v>
          </cell>
          <cell r="E56">
            <v>4806</v>
          </cell>
          <cell r="F56">
            <v>1864</v>
          </cell>
          <cell r="G56">
            <v>0</v>
          </cell>
          <cell r="H56">
            <v>0.45</v>
          </cell>
          <cell r="I56">
            <v>45</v>
          </cell>
          <cell r="J56">
            <v>4769</v>
          </cell>
          <cell r="K56">
            <v>37</v>
          </cell>
          <cell r="L56">
            <v>1100</v>
          </cell>
          <cell r="M56">
            <v>1050</v>
          </cell>
          <cell r="N56">
            <v>1400</v>
          </cell>
          <cell r="W56">
            <v>765.2</v>
          </cell>
          <cell r="X56">
            <v>1100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819.94899999999996</v>
          </cell>
          <cell r="D57">
            <v>1115.6500000000001</v>
          </cell>
          <cell r="E57">
            <v>857</v>
          </cell>
          <cell r="F57">
            <v>610</v>
          </cell>
          <cell r="G57" t="str">
            <v>акк</v>
          </cell>
          <cell r="H57">
            <v>1</v>
          </cell>
          <cell r="I57">
            <v>40</v>
          </cell>
          <cell r="J57">
            <v>431.00200000000001</v>
          </cell>
          <cell r="K57">
            <v>425.99799999999999</v>
          </cell>
          <cell r="L57">
            <v>300</v>
          </cell>
          <cell r="M57">
            <v>300</v>
          </cell>
          <cell r="W57">
            <v>171.4</v>
          </cell>
          <cell r="X57">
            <v>250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498</v>
          </cell>
          <cell r="D58">
            <v>518</v>
          </cell>
          <cell r="E58">
            <v>406</v>
          </cell>
          <cell r="F58">
            <v>599</v>
          </cell>
          <cell r="G58">
            <v>0</v>
          </cell>
          <cell r="H58">
            <v>0.1</v>
          </cell>
          <cell r="I58">
            <v>730</v>
          </cell>
          <cell r="J58">
            <v>417</v>
          </cell>
          <cell r="K58">
            <v>-11</v>
          </cell>
          <cell r="L58">
            <v>500</v>
          </cell>
          <cell r="M58">
            <v>0</v>
          </cell>
          <cell r="N58">
            <v>500</v>
          </cell>
          <cell r="W58">
            <v>81.2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34</v>
          </cell>
          <cell r="D59">
            <v>99</v>
          </cell>
          <cell r="E59">
            <v>51</v>
          </cell>
          <cell r="F59">
            <v>74</v>
          </cell>
          <cell r="G59" t="str">
            <v>нов</v>
          </cell>
          <cell r="H59">
            <v>0.4</v>
          </cell>
          <cell r="I59" t="e">
            <v>#N/A</v>
          </cell>
          <cell r="J59">
            <v>69</v>
          </cell>
          <cell r="K59">
            <v>-18</v>
          </cell>
          <cell r="L59">
            <v>20</v>
          </cell>
          <cell r="M59">
            <v>20</v>
          </cell>
          <cell r="W59">
            <v>10.199999999999999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450</v>
          </cell>
          <cell r="D60">
            <v>1842</v>
          </cell>
          <cell r="E60">
            <v>1281</v>
          </cell>
          <cell r="F60">
            <v>743</v>
          </cell>
          <cell r="G60">
            <v>0</v>
          </cell>
          <cell r="H60">
            <v>0.35</v>
          </cell>
          <cell r="I60">
            <v>40</v>
          </cell>
          <cell r="J60">
            <v>1308</v>
          </cell>
          <cell r="K60">
            <v>-27</v>
          </cell>
          <cell r="L60">
            <v>320</v>
          </cell>
          <cell r="M60">
            <v>350</v>
          </cell>
          <cell r="N60">
            <v>400</v>
          </cell>
          <cell r="W60">
            <v>256.2</v>
          </cell>
          <cell r="X60">
            <v>370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61.95</v>
          </cell>
          <cell r="D61">
            <v>406.46100000000001</v>
          </cell>
          <cell r="E61">
            <v>259.94299999999998</v>
          </cell>
          <cell r="F61">
            <v>137.136</v>
          </cell>
          <cell r="G61">
            <v>0</v>
          </cell>
          <cell r="H61">
            <v>1</v>
          </cell>
          <cell r="I61">
            <v>40</v>
          </cell>
          <cell r="J61">
            <v>272.08499999999998</v>
          </cell>
          <cell r="K61">
            <v>-12.141999999999996</v>
          </cell>
          <cell r="L61">
            <v>50</v>
          </cell>
          <cell r="M61">
            <v>50</v>
          </cell>
          <cell r="N61">
            <v>50</v>
          </cell>
          <cell r="W61">
            <v>39.070599999999999</v>
          </cell>
          <cell r="X61">
            <v>50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1587</v>
          </cell>
          <cell r="D62">
            <v>2988</v>
          </cell>
          <cell r="E62">
            <v>2762</v>
          </cell>
          <cell r="F62">
            <v>1460</v>
          </cell>
          <cell r="G62">
            <v>0</v>
          </cell>
          <cell r="H62">
            <v>0.4</v>
          </cell>
          <cell r="I62">
            <v>35</v>
          </cell>
          <cell r="J62">
            <v>2777</v>
          </cell>
          <cell r="K62">
            <v>-15</v>
          </cell>
          <cell r="L62">
            <v>800</v>
          </cell>
          <cell r="M62">
            <v>700</v>
          </cell>
          <cell r="N62">
            <v>900</v>
          </cell>
          <cell r="W62">
            <v>540.4</v>
          </cell>
          <cell r="X62">
            <v>800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815</v>
          </cell>
          <cell r="D63">
            <v>4855</v>
          </cell>
          <cell r="E63">
            <v>3281</v>
          </cell>
          <cell r="F63">
            <v>1874</v>
          </cell>
          <cell r="G63">
            <v>0</v>
          </cell>
          <cell r="H63">
            <v>0.4</v>
          </cell>
          <cell r="I63">
            <v>40</v>
          </cell>
          <cell r="J63">
            <v>3460</v>
          </cell>
          <cell r="K63">
            <v>-179</v>
          </cell>
          <cell r="L63">
            <v>1000</v>
          </cell>
          <cell r="M63">
            <v>1000</v>
          </cell>
          <cell r="N63">
            <v>600</v>
          </cell>
          <cell r="W63">
            <v>639.4</v>
          </cell>
          <cell r="X63">
            <v>1000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110.818</v>
          </cell>
          <cell r="D64">
            <v>159.06800000000001</v>
          </cell>
          <cell r="E64">
            <v>178.761</v>
          </cell>
          <cell r="F64">
            <v>60.356999999999999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175.97300000000001</v>
          </cell>
          <cell r="K64">
            <v>2.7879999999999825</v>
          </cell>
          <cell r="L64">
            <v>40</v>
          </cell>
          <cell r="M64">
            <v>30</v>
          </cell>
          <cell r="N64">
            <v>20</v>
          </cell>
          <cell r="W64">
            <v>18.5456</v>
          </cell>
          <cell r="X64">
            <v>20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466.733</v>
          </cell>
          <cell r="D65">
            <v>624.303</v>
          </cell>
          <cell r="E65">
            <v>491</v>
          </cell>
          <cell r="F65">
            <v>316</v>
          </cell>
          <cell r="G65" t="str">
            <v>акк</v>
          </cell>
          <cell r="H65">
            <v>1</v>
          </cell>
          <cell r="I65">
            <v>40</v>
          </cell>
          <cell r="J65">
            <v>212.95</v>
          </cell>
          <cell r="K65">
            <v>278.05</v>
          </cell>
          <cell r="L65">
            <v>150</v>
          </cell>
          <cell r="M65">
            <v>120</v>
          </cell>
          <cell r="N65">
            <v>20</v>
          </cell>
          <cell r="W65">
            <v>85.348399999999998</v>
          </cell>
          <cell r="X65">
            <v>120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502</v>
          </cell>
          <cell r="D66">
            <v>2134</v>
          </cell>
          <cell r="E66">
            <v>1417</v>
          </cell>
          <cell r="F66">
            <v>903</v>
          </cell>
          <cell r="G66" t="str">
            <v>лид, я</v>
          </cell>
          <cell r="H66">
            <v>0.35</v>
          </cell>
          <cell r="I66">
            <v>40</v>
          </cell>
          <cell r="J66">
            <v>1437</v>
          </cell>
          <cell r="K66">
            <v>-20</v>
          </cell>
          <cell r="L66">
            <v>450</v>
          </cell>
          <cell r="M66">
            <v>400</v>
          </cell>
          <cell r="N66">
            <v>250</v>
          </cell>
          <cell r="W66">
            <v>283.39999999999998</v>
          </cell>
          <cell r="X66">
            <v>400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602</v>
          </cell>
          <cell r="D67">
            <v>2646</v>
          </cell>
          <cell r="E67">
            <v>1834</v>
          </cell>
          <cell r="F67">
            <v>1081</v>
          </cell>
          <cell r="G67" t="str">
            <v>неакк</v>
          </cell>
          <cell r="H67">
            <v>0.35</v>
          </cell>
          <cell r="I67">
            <v>40</v>
          </cell>
          <cell r="J67">
            <v>1851</v>
          </cell>
          <cell r="K67">
            <v>-17</v>
          </cell>
          <cell r="L67">
            <v>550</v>
          </cell>
          <cell r="M67">
            <v>520</v>
          </cell>
          <cell r="N67">
            <v>450</v>
          </cell>
          <cell r="W67">
            <v>366.8</v>
          </cell>
          <cell r="X67">
            <v>500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334</v>
          </cell>
          <cell r="D68">
            <v>1230</v>
          </cell>
          <cell r="E68">
            <v>881</v>
          </cell>
          <cell r="F68">
            <v>579</v>
          </cell>
          <cell r="G68">
            <v>0</v>
          </cell>
          <cell r="H68">
            <v>0.4</v>
          </cell>
          <cell r="I68">
            <v>35</v>
          </cell>
          <cell r="J68">
            <v>925</v>
          </cell>
          <cell r="K68">
            <v>-44</v>
          </cell>
          <cell r="L68">
            <v>180</v>
          </cell>
          <cell r="M68">
            <v>250</v>
          </cell>
          <cell r="N68">
            <v>250</v>
          </cell>
          <cell r="W68">
            <v>176.2</v>
          </cell>
          <cell r="X68">
            <v>240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73.045000000000002</v>
          </cell>
          <cell r="D69">
            <v>387.00799999999998</v>
          </cell>
          <cell r="E69">
            <v>220.39400000000001</v>
          </cell>
          <cell r="F69">
            <v>79.129000000000005</v>
          </cell>
          <cell r="G69">
            <v>0</v>
          </cell>
          <cell r="H69">
            <v>1</v>
          </cell>
          <cell r="I69">
            <v>50</v>
          </cell>
          <cell r="J69">
            <v>223.26</v>
          </cell>
          <cell r="K69">
            <v>-2.8659999999999854</v>
          </cell>
          <cell r="L69">
            <v>70</v>
          </cell>
          <cell r="M69">
            <v>50</v>
          </cell>
          <cell r="N69">
            <v>120</v>
          </cell>
          <cell r="W69">
            <v>44.078800000000001</v>
          </cell>
          <cell r="X69">
            <v>60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618.072</v>
          </cell>
          <cell r="D70">
            <v>1106.001</v>
          </cell>
          <cell r="E70">
            <v>866.77599999999995</v>
          </cell>
          <cell r="F70">
            <v>633.423</v>
          </cell>
          <cell r="G70" t="str">
            <v>н</v>
          </cell>
          <cell r="H70">
            <v>1</v>
          </cell>
          <cell r="I70">
            <v>50</v>
          </cell>
          <cell r="J70">
            <v>864.21500000000003</v>
          </cell>
          <cell r="K70">
            <v>2.5609999999999218</v>
          </cell>
          <cell r="L70">
            <v>200</v>
          </cell>
          <cell r="M70">
            <v>200</v>
          </cell>
          <cell r="N70">
            <v>250</v>
          </cell>
          <cell r="W70">
            <v>173.3552</v>
          </cell>
          <cell r="X70">
            <v>300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154.38999999999999</v>
          </cell>
          <cell r="D71">
            <v>93.105000000000004</v>
          </cell>
          <cell r="E71">
            <v>110.876</v>
          </cell>
          <cell r="F71">
            <v>73.459000000000003</v>
          </cell>
          <cell r="G71">
            <v>0</v>
          </cell>
          <cell r="H71">
            <v>1</v>
          </cell>
          <cell r="I71">
            <v>50</v>
          </cell>
          <cell r="J71">
            <v>109.224</v>
          </cell>
          <cell r="K71">
            <v>1.652000000000001</v>
          </cell>
          <cell r="L71">
            <v>50</v>
          </cell>
          <cell r="M71">
            <v>30</v>
          </cell>
          <cell r="N71">
            <v>20</v>
          </cell>
          <cell r="W71">
            <v>22.1752</v>
          </cell>
          <cell r="X71">
            <v>20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831.88</v>
          </cell>
          <cell r="D72">
            <v>4553.5370000000003</v>
          </cell>
          <cell r="E72">
            <v>1857.895</v>
          </cell>
          <cell r="F72">
            <v>1099.367</v>
          </cell>
          <cell r="G72">
            <v>0</v>
          </cell>
          <cell r="H72">
            <v>1</v>
          </cell>
          <cell r="I72">
            <v>40</v>
          </cell>
          <cell r="J72">
            <v>1810.8989999999999</v>
          </cell>
          <cell r="K72">
            <v>46.996000000000095</v>
          </cell>
          <cell r="L72">
            <v>600</v>
          </cell>
          <cell r="M72">
            <v>550</v>
          </cell>
          <cell r="N72">
            <v>350</v>
          </cell>
          <cell r="W72">
            <v>371.57900000000001</v>
          </cell>
          <cell r="X72">
            <v>500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2412</v>
          </cell>
          <cell r="D73">
            <v>11046</v>
          </cell>
          <cell r="E73">
            <v>5987</v>
          </cell>
          <cell r="F73">
            <v>2256</v>
          </cell>
          <cell r="G73">
            <v>0</v>
          </cell>
          <cell r="H73">
            <v>0.45</v>
          </cell>
          <cell r="I73">
            <v>50</v>
          </cell>
          <cell r="J73">
            <v>5995</v>
          </cell>
          <cell r="K73">
            <v>-8</v>
          </cell>
          <cell r="L73">
            <v>500</v>
          </cell>
          <cell r="M73">
            <v>1000</v>
          </cell>
          <cell r="N73">
            <v>900</v>
          </cell>
          <cell r="W73">
            <v>625.4</v>
          </cell>
          <cell r="X73">
            <v>700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3525</v>
          </cell>
          <cell r="D74">
            <v>5724</v>
          </cell>
          <cell r="E74">
            <v>3994</v>
          </cell>
          <cell r="F74">
            <v>2741</v>
          </cell>
          <cell r="G74" t="str">
            <v>акяб</v>
          </cell>
          <cell r="H74">
            <v>0.45</v>
          </cell>
          <cell r="I74">
            <v>50</v>
          </cell>
          <cell r="J74">
            <v>4032</v>
          </cell>
          <cell r="K74">
            <v>-38</v>
          </cell>
          <cell r="L74">
            <v>500</v>
          </cell>
          <cell r="M74">
            <v>500</v>
          </cell>
          <cell r="N74">
            <v>500</v>
          </cell>
          <cell r="W74">
            <v>564.79999999999995</v>
          </cell>
          <cell r="X74">
            <v>600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392</v>
          </cell>
          <cell r="D75">
            <v>1689</v>
          </cell>
          <cell r="E75">
            <v>1289</v>
          </cell>
          <cell r="F75">
            <v>644</v>
          </cell>
          <cell r="G75">
            <v>0</v>
          </cell>
          <cell r="H75">
            <v>0.45</v>
          </cell>
          <cell r="I75">
            <v>50</v>
          </cell>
          <cell r="J75">
            <v>1289</v>
          </cell>
          <cell r="K75">
            <v>0</v>
          </cell>
          <cell r="L75">
            <v>400</v>
          </cell>
          <cell r="M75">
            <v>350</v>
          </cell>
          <cell r="N75">
            <v>400</v>
          </cell>
          <cell r="W75">
            <v>257.8</v>
          </cell>
          <cell r="X75">
            <v>350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60</v>
          </cell>
          <cell r="D76">
            <v>712</v>
          </cell>
          <cell r="E76">
            <v>387</v>
          </cell>
          <cell r="F76">
            <v>174</v>
          </cell>
          <cell r="G76">
            <v>0</v>
          </cell>
          <cell r="H76">
            <v>0.4</v>
          </cell>
          <cell r="I76">
            <v>40</v>
          </cell>
          <cell r="J76">
            <v>429</v>
          </cell>
          <cell r="K76">
            <v>-42</v>
          </cell>
          <cell r="L76">
            <v>110</v>
          </cell>
          <cell r="M76">
            <v>100</v>
          </cell>
          <cell r="N76">
            <v>150</v>
          </cell>
          <cell r="W76">
            <v>77.400000000000006</v>
          </cell>
          <cell r="X76">
            <v>120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144</v>
          </cell>
          <cell r="D77">
            <v>705</v>
          </cell>
          <cell r="E77">
            <v>398</v>
          </cell>
          <cell r="F77">
            <v>266</v>
          </cell>
          <cell r="G77">
            <v>0</v>
          </cell>
          <cell r="H77">
            <v>0.4</v>
          </cell>
          <cell r="I77">
            <v>40</v>
          </cell>
          <cell r="J77">
            <v>408</v>
          </cell>
          <cell r="K77">
            <v>-10</v>
          </cell>
          <cell r="L77">
            <v>80</v>
          </cell>
          <cell r="M77">
            <v>100</v>
          </cell>
          <cell r="N77">
            <v>100</v>
          </cell>
          <cell r="W77">
            <v>79.599999999999994</v>
          </cell>
          <cell r="X77">
            <v>130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930.78200000000004</v>
          </cell>
          <cell r="D78">
            <v>884.70600000000002</v>
          </cell>
          <cell r="E78">
            <v>913.77800000000002</v>
          </cell>
          <cell r="F78">
            <v>546.46799999999996</v>
          </cell>
          <cell r="G78" t="str">
            <v>н</v>
          </cell>
          <cell r="H78">
            <v>1</v>
          </cell>
          <cell r="I78">
            <v>50</v>
          </cell>
          <cell r="J78">
            <v>890.673</v>
          </cell>
          <cell r="K78">
            <v>23.105000000000018</v>
          </cell>
          <cell r="L78">
            <v>250</v>
          </cell>
          <cell r="M78">
            <v>250</v>
          </cell>
          <cell r="N78">
            <v>220</v>
          </cell>
          <cell r="W78">
            <v>182.75560000000002</v>
          </cell>
          <cell r="X78">
            <v>300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620</v>
          </cell>
          <cell r="D79">
            <v>307</v>
          </cell>
          <cell r="E79">
            <v>345</v>
          </cell>
          <cell r="F79">
            <v>578</v>
          </cell>
          <cell r="G79">
            <v>0</v>
          </cell>
          <cell r="H79">
            <v>0.1</v>
          </cell>
          <cell r="I79">
            <v>730</v>
          </cell>
          <cell r="J79">
            <v>353</v>
          </cell>
          <cell r="K79">
            <v>-8</v>
          </cell>
          <cell r="L79">
            <v>300</v>
          </cell>
          <cell r="M79">
            <v>0</v>
          </cell>
          <cell r="N79">
            <v>500</v>
          </cell>
          <cell r="W79">
            <v>69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122.05500000000001</v>
          </cell>
          <cell r="D80">
            <v>164.93199999999999</v>
          </cell>
          <cell r="E80">
            <v>150.56399999999999</v>
          </cell>
          <cell r="F80">
            <v>93.62</v>
          </cell>
          <cell r="G80">
            <v>0</v>
          </cell>
          <cell r="H80">
            <v>1</v>
          </cell>
          <cell r="I80">
            <v>50</v>
          </cell>
          <cell r="J80">
            <v>145.35599999999999</v>
          </cell>
          <cell r="K80">
            <v>5.2079999999999984</v>
          </cell>
          <cell r="L80">
            <v>40</v>
          </cell>
          <cell r="M80">
            <v>30</v>
          </cell>
          <cell r="N80">
            <v>40</v>
          </cell>
          <cell r="W80">
            <v>30.1128</v>
          </cell>
          <cell r="X80">
            <v>50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1090</v>
          </cell>
          <cell r="D81">
            <v>3822</v>
          </cell>
          <cell r="E81">
            <v>3086</v>
          </cell>
          <cell r="F81">
            <v>1263</v>
          </cell>
          <cell r="G81">
            <v>0</v>
          </cell>
          <cell r="H81">
            <v>0.4</v>
          </cell>
          <cell r="I81">
            <v>40</v>
          </cell>
          <cell r="J81">
            <v>3068</v>
          </cell>
          <cell r="K81">
            <v>18</v>
          </cell>
          <cell r="L81">
            <v>900</v>
          </cell>
          <cell r="M81">
            <v>750</v>
          </cell>
          <cell r="N81">
            <v>500</v>
          </cell>
          <cell r="W81">
            <v>499.6</v>
          </cell>
          <cell r="X81">
            <v>800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847</v>
          </cell>
          <cell r="D82">
            <v>2548</v>
          </cell>
          <cell r="E82">
            <v>1978</v>
          </cell>
          <cell r="F82">
            <v>915</v>
          </cell>
          <cell r="G82">
            <v>0</v>
          </cell>
          <cell r="H82">
            <v>0.4</v>
          </cell>
          <cell r="I82">
            <v>40</v>
          </cell>
          <cell r="J82">
            <v>1969</v>
          </cell>
          <cell r="K82">
            <v>9</v>
          </cell>
          <cell r="L82">
            <v>700</v>
          </cell>
          <cell r="M82">
            <v>500</v>
          </cell>
          <cell r="N82">
            <v>600</v>
          </cell>
          <cell r="W82">
            <v>395.6</v>
          </cell>
          <cell r="X82">
            <v>600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198.12200000000001</v>
          </cell>
          <cell r="D83">
            <v>1263.0740000000001</v>
          </cell>
          <cell r="E83">
            <v>486.57799999999997</v>
          </cell>
          <cell r="F83">
            <v>333.64100000000002</v>
          </cell>
          <cell r="G83" t="str">
            <v>ябл</v>
          </cell>
          <cell r="H83">
            <v>1</v>
          </cell>
          <cell r="I83">
            <v>40</v>
          </cell>
          <cell r="J83">
            <v>478.75799999999998</v>
          </cell>
          <cell r="K83">
            <v>7.8199999999999932</v>
          </cell>
          <cell r="L83">
            <v>110</v>
          </cell>
          <cell r="M83">
            <v>150</v>
          </cell>
          <cell r="N83">
            <v>90</v>
          </cell>
          <cell r="W83">
            <v>97.315599999999989</v>
          </cell>
          <cell r="X83">
            <v>150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166.72900000000001</v>
          </cell>
          <cell r="D84">
            <v>963.73</v>
          </cell>
          <cell r="E84">
            <v>459.53100000000001</v>
          </cell>
          <cell r="F84">
            <v>324.20999999999998</v>
          </cell>
          <cell r="G84">
            <v>0</v>
          </cell>
          <cell r="H84">
            <v>1</v>
          </cell>
          <cell r="I84">
            <v>40</v>
          </cell>
          <cell r="J84">
            <v>465.53699999999998</v>
          </cell>
          <cell r="K84">
            <v>-6.0059999999999718</v>
          </cell>
          <cell r="L84">
            <v>110</v>
          </cell>
          <cell r="M84">
            <v>100</v>
          </cell>
          <cell r="W84">
            <v>60.796800000000005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250.39500000000001</v>
          </cell>
          <cell r="D85">
            <v>1639.4749999999999</v>
          </cell>
          <cell r="E85">
            <v>757.27599999999995</v>
          </cell>
          <cell r="F85">
            <v>464.94</v>
          </cell>
          <cell r="G85" t="str">
            <v>ябл</v>
          </cell>
          <cell r="H85">
            <v>1</v>
          </cell>
          <cell r="I85">
            <v>40</v>
          </cell>
          <cell r="J85">
            <v>771.68200000000002</v>
          </cell>
          <cell r="K85">
            <v>-14.406000000000063</v>
          </cell>
          <cell r="L85">
            <v>200</v>
          </cell>
          <cell r="M85">
            <v>200</v>
          </cell>
          <cell r="W85">
            <v>120.27439999999999</v>
          </cell>
          <cell r="X85">
            <v>160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223.82</v>
          </cell>
          <cell r="D86">
            <v>1306.134</v>
          </cell>
          <cell r="E86">
            <v>695.33299999999997</v>
          </cell>
          <cell r="F86">
            <v>382.01</v>
          </cell>
          <cell r="G86">
            <v>0</v>
          </cell>
          <cell r="H86">
            <v>1</v>
          </cell>
          <cell r="I86">
            <v>40</v>
          </cell>
          <cell r="J86">
            <v>728.86400000000003</v>
          </cell>
          <cell r="K86">
            <v>-33.531000000000063</v>
          </cell>
          <cell r="L86">
            <v>120</v>
          </cell>
          <cell r="M86">
            <v>150</v>
          </cell>
          <cell r="W86">
            <v>88.130199999999988</v>
          </cell>
          <cell r="X86">
            <v>100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73</v>
          </cell>
          <cell r="D87">
            <v>100</v>
          </cell>
          <cell r="E87">
            <v>64</v>
          </cell>
          <cell r="F87">
            <v>63</v>
          </cell>
          <cell r="G87" t="str">
            <v>дк</v>
          </cell>
          <cell r="H87">
            <v>0.6</v>
          </cell>
          <cell r="I87">
            <v>60</v>
          </cell>
          <cell r="J87">
            <v>92</v>
          </cell>
          <cell r="K87">
            <v>-28</v>
          </cell>
          <cell r="L87">
            <v>0</v>
          </cell>
          <cell r="M87">
            <v>30</v>
          </cell>
          <cell r="W87">
            <v>12.8</v>
          </cell>
          <cell r="X87">
            <v>20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331</v>
          </cell>
          <cell r="D88">
            <v>55</v>
          </cell>
          <cell r="E88">
            <v>169</v>
          </cell>
          <cell r="F88">
            <v>162</v>
          </cell>
          <cell r="G88" t="str">
            <v>ябл</v>
          </cell>
          <cell r="H88">
            <v>0.6</v>
          </cell>
          <cell r="I88">
            <v>60</v>
          </cell>
          <cell r="J88">
            <v>167</v>
          </cell>
          <cell r="K88">
            <v>2</v>
          </cell>
          <cell r="L88">
            <v>0</v>
          </cell>
          <cell r="M88">
            <v>50</v>
          </cell>
          <cell r="N88">
            <v>30</v>
          </cell>
          <cell r="W88">
            <v>33.799999999999997</v>
          </cell>
          <cell r="X88">
            <v>40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470</v>
          </cell>
          <cell r="D89">
            <v>69</v>
          </cell>
          <cell r="E89">
            <v>176</v>
          </cell>
          <cell r="F89">
            <v>295</v>
          </cell>
          <cell r="G89" t="str">
            <v>ябл</v>
          </cell>
          <cell r="H89">
            <v>0.6</v>
          </cell>
          <cell r="I89">
            <v>60</v>
          </cell>
          <cell r="J89">
            <v>181</v>
          </cell>
          <cell r="K89">
            <v>-5</v>
          </cell>
          <cell r="L89">
            <v>0</v>
          </cell>
          <cell r="M89">
            <v>0</v>
          </cell>
          <cell r="W89">
            <v>35.200000000000003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143.381</v>
          </cell>
          <cell r="D90">
            <v>365.81099999999998</v>
          </cell>
          <cell r="E90">
            <v>216.667</v>
          </cell>
          <cell r="F90">
            <v>138.61099999999999</v>
          </cell>
          <cell r="G90">
            <v>0</v>
          </cell>
          <cell r="H90">
            <v>1</v>
          </cell>
          <cell r="I90">
            <v>30</v>
          </cell>
          <cell r="J90">
            <v>208.32400000000001</v>
          </cell>
          <cell r="K90">
            <v>8.3429999999999893</v>
          </cell>
          <cell r="L90">
            <v>70</v>
          </cell>
          <cell r="M90">
            <v>80</v>
          </cell>
          <cell r="W90">
            <v>43.333399999999997</v>
          </cell>
          <cell r="X90">
            <v>30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89.11</v>
          </cell>
          <cell r="D91">
            <v>33.575000000000003</v>
          </cell>
          <cell r="E91">
            <v>39.173999999999999</v>
          </cell>
          <cell r="F91">
            <v>80.819999999999993</v>
          </cell>
          <cell r="G91">
            <v>0</v>
          </cell>
          <cell r="H91">
            <v>1</v>
          </cell>
          <cell r="I91">
            <v>50</v>
          </cell>
          <cell r="J91">
            <v>38</v>
          </cell>
          <cell r="K91">
            <v>1.1739999999999995</v>
          </cell>
          <cell r="L91">
            <v>0</v>
          </cell>
          <cell r="M91">
            <v>0</v>
          </cell>
          <cell r="W91">
            <v>7.8347999999999995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651</v>
          </cell>
          <cell r="D92">
            <v>133</v>
          </cell>
          <cell r="E92">
            <v>468</v>
          </cell>
          <cell r="F92">
            <v>239</v>
          </cell>
          <cell r="G92" t="str">
            <v>ябл,дк</v>
          </cell>
          <cell r="H92">
            <v>0.6</v>
          </cell>
          <cell r="I92">
            <v>60</v>
          </cell>
          <cell r="J92">
            <v>475</v>
          </cell>
          <cell r="K92">
            <v>-7</v>
          </cell>
          <cell r="L92">
            <v>110</v>
          </cell>
          <cell r="M92">
            <v>120</v>
          </cell>
          <cell r="N92">
            <v>190</v>
          </cell>
          <cell r="W92">
            <v>93.6</v>
          </cell>
          <cell r="X92">
            <v>140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440</v>
          </cell>
          <cell r="D93">
            <v>374</v>
          </cell>
          <cell r="E93">
            <v>472</v>
          </cell>
          <cell r="F93">
            <v>265</v>
          </cell>
          <cell r="G93" t="str">
            <v>ябл,дк</v>
          </cell>
          <cell r="H93">
            <v>0.6</v>
          </cell>
          <cell r="I93">
            <v>60</v>
          </cell>
          <cell r="J93">
            <v>469</v>
          </cell>
          <cell r="K93">
            <v>3</v>
          </cell>
          <cell r="L93">
            <v>100</v>
          </cell>
          <cell r="M93">
            <v>120</v>
          </cell>
          <cell r="N93">
            <v>180</v>
          </cell>
          <cell r="W93">
            <v>94.4</v>
          </cell>
          <cell r="X93">
            <v>140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337</v>
          </cell>
          <cell r="D94">
            <v>2819</v>
          </cell>
          <cell r="E94">
            <v>1562</v>
          </cell>
          <cell r="F94">
            <v>1132</v>
          </cell>
          <cell r="G94">
            <v>0</v>
          </cell>
          <cell r="H94">
            <v>0.28000000000000003</v>
          </cell>
          <cell r="I94">
            <v>35</v>
          </cell>
          <cell r="J94">
            <v>1691</v>
          </cell>
          <cell r="K94">
            <v>-129</v>
          </cell>
          <cell r="L94">
            <v>200</v>
          </cell>
          <cell r="M94">
            <v>500</v>
          </cell>
          <cell r="W94">
            <v>312.39999999999998</v>
          </cell>
          <cell r="X94">
            <v>400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94</v>
          </cell>
          <cell r="D95">
            <v>473</v>
          </cell>
          <cell r="E95">
            <v>254</v>
          </cell>
          <cell r="F95">
            <v>263</v>
          </cell>
          <cell r="G95">
            <v>0</v>
          </cell>
          <cell r="H95">
            <v>0.4</v>
          </cell>
          <cell r="I95" t="e">
            <v>#N/A</v>
          </cell>
          <cell r="J95">
            <v>344</v>
          </cell>
          <cell r="K95">
            <v>-90</v>
          </cell>
          <cell r="L95">
            <v>100</v>
          </cell>
          <cell r="M95">
            <v>80</v>
          </cell>
          <cell r="N95">
            <v>60</v>
          </cell>
          <cell r="W95">
            <v>50.8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234</v>
          </cell>
          <cell r="D96">
            <v>663</v>
          </cell>
          <cell r="E96">
            <v>482</v>
          </cell>
          <cell r="F96">
            <v>335</v>
          </cell>
          <cell r="G96">
            <v>0</v>
          </cell>
          <cell r="H96">
            <v>0.33</v>
          </cell>
          <cell r="I96">
            <v>60</v>
          </cell>
          <cell r="J96">
            <v>496</v>
          </cell>
          <cell r="K96">
            <v>-14</v>
          </cell>
          <cell r="L96">
            <v>50</v>
          </cell>
          <cell r="M96">
            <v>130</v>
          </cell>
          <cell r="N96">
            <v>160</v>
          </cell>
          <cell r="W96">
            <v>96.4</v>
          </cell>
          <cell r="X96">
            <v>100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27</v>
          </cell>
          <cell r="D97">
            <v>478</v>
          </cell>
          <cell r="E97">
            <v>233</v>
          </cell>
          <cell r="F97">
            <v>186</v>
          </cell>
          <cell r="G97">
            <v>0</v>
          </cell>
          <cell r="H97">
            <v>0.35</v>
          </cell>
          <cell r="I97" t="e">
            <v>#N/A</v>
          </cell>
          <cell r="J97">
            <v>270</v>
          </cell>
          <cell r="K97">
            <v>-37</v>
          </cell>
          <cell r="L97">
            <v>50</v>
          </cell>
          <cell r="M97">
            <v>40</v>
          </cell>
          <cell r="N97">
            <v>50</v>
          </cell>
          <cell r="W97">
            <v>46.6</v>
          </cell>
          <cell r="X97">
            <v>50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314</v>
          </cell>
          <cell r="D98">
            <v>65</v>
          </cell>
          <cell r="E98">
            <v>256</v>
          </cell>
          <cell r="F98">
            <v>122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257</v>
          </cell>
          <cell r="K98">
            <v>-1</v>
          </cell>
          <cell r="L98">
            <v>40</v>
          </cell>
          <cell r="M98">
            <v>70</v>
          </cell>
          <cell r="N98">
            <v>130</v>
          </cell>
          <cell r="W98">
            <v>51.2</v>
          </cell>
          <cell r="X98">
            <v>70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933</v>
          </cell>
          <cell r="D99">
            <v>6980</v>
          </cell>
          <cell r="E99">
            <v>4963</v>
          </cell>
          <cell r="F99">
            <v>1529</v>
          </cell>
          <cell r="G99">
            <v>0</v>
          </cell>
          <cell r="H99">
            <v>0.35</v>
          </cell>
          <cell r="I99">
            <v>40</v>
          </cell>
          <cell r="J99">
            <v>4997</v>
          </cell>
          <cell r="K99">
            <v>-34</v>
          </cell>
          <cell r="L99">
            <v>1000</v>
          </cell>
          <cell r="M99">
            <v>1000</v>
          </cell>
          <cell r="N99">
            <v>900</v>
          </cell>
          <cell r="W99">
            <v>644.6</v>
          </cell>
          <cell r="X99">
            <v>1000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4757</v>
          </cell>
          <cell r="D100">
            <v>12647</v>
          </cell>
          <cell r="E100">
            <v>9865</v>
          </cell>
          <cell r="F100">
            <v>4694</v>
          </cell>
          <cell r="G100" t="str">
            <v>борд</v>
          </cell>
          <cell r="H100">
            <v>0.35</v>
          </cell>
          <cell r="I100">
            <v>45</v>
          </cell>
          <cell r="J100">
            <v>9857</v>
          </cell>
          <cell r="K100">
            <v>8</v>
          </cell>
          <cell r="L100">
            <v>2400</v>
          </cell>
          <cell r="M100">
            <v>2400</v>
          </cell>
          <cell r="N100">
            <v>1100</v>
          </cell>
          <cell r="W100">
            <v>1530.2</v>
          </cell>
          <cell r="X100">
            <v>2400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340</v>
          </cell>
          <cell r="D101">
            <v>47</v>
          </cell>
          <cell r="E101">
            <v>159</v>
          </cell>
          <cell r="F101">
            <v>189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191</v>
          </cell>
          <cell r="K101">
            <v>-32</v>
          </cell>
          <cell r="L101">
            <v>100</v>
          </cell>
          <cell r="M101">
            <v>0</v>
          </cell>
          <cell r="W101">
            <v>31.8</v>
          </cell>
          <cell r="X101">
            <v>50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274</v>
          </cell>
          <cell r="D102">
            <v>265</v>
          </cell>
          <cell r="E102">
            <v>255</v>
          </cell>
          <cell r="F102">
            <v>216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306</v>
          </cell>
          <cell r="K102">
            <v>-51</v>
          </cell>
          <cell r="L102">
            <v>0</v>
          </cell>
          <cell r="M102">
            <v>0</v>
          </cell>
          <cell r="N102">
            <v>150</v>
          </cell>
          <cell r="W102">
            <v>51</v>
          </cell>
          <cell r="X102">
            <v>100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-8</v>
          </cell>
          <cell r="D103">
            <v>809.75</v>
          </cell>
          <cell r="E103">
            <v>607</v>
          </cell>
          <cell r="F103">
            <v>102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685</v>
          </cell>
          <cell r="K103">
            <v>-78</v>
          </cell>
          <cell r="L103">
            <v>0</v>
          </cell>
          <cell r="M103">
            <v>0</v>
          </cell>
          <cell r="N103">
            <v>500</v>
          </cell>
          <cell r="W103">
            <v>121.4</v>
          </cell>
          <cell r="X103">
            <v>200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-15</v>
          </cell>
          <cell r="D104">
            <v>20</v>
          </cell>
          <cell r="E104">
            <v>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104</v>
          </cell>
          <cell r="K104">
            <v>-103</v>
          </cell>
          <cell r="L104">
            <v>100</v>
          </cell>
          <cell r="M104">
            <v>100</v>
          </cell>
          <cell r="N104">
            <v>200</v>
          </cell>
          <cell r="W104">
            <v>0.2</v>
          </cell>
          <cell r="X104">
            <v>100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-11</v>
          </cell>
          <cell r="D105">
            <v>28</v>
          </cell>
          <cell r="E105">
            <v>10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147</v>
          </cell>
          <cell r="K105">
            <v>-137</v>
          </cell>
          <cell r="L105">
            <v>100</v>
          </cell>
          <cell r="M105">
            <v>100</v>
          </cell>
          <cell r="N105">
            <v>200</v>
          </cell>
          <cell r="W105">
            <v>2</v>
          </cell>
          <cell r="X105">
            <v>100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28</v>
          </cell>
          <cell r="D106">
            <v>87</v>
          </cell>
          <cell r="E106">
            <v>50</v>
          </cell>
          <cell r="F106">
            <v>42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89</v>
          </cell>
          <cell r="K106">
            <v>-39</v>
          </cell>
          <cell r="L106">
            <v>0</v>
          </cell>
          <cell r="M106">
            <v>0</v>
          </cell>
          <cell r="W106">
            <v>10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293</v>
          </cell>
          <cell r="D107">
            <v>608</v>
          </cell>
          <cell r="E107">
            <v>485</v>
          </cell>
          <cell r="F107">
            <v>315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512</v>
          </cell>
          <cell r="K107">
            <v>-27</v>
          </cell>
          <cell r="L107">
            <v>140</v>
          </cell>
          <cell r="M107">
            <v>150</v>
          </cell>
          <cell r="N107">
            <v>100</v>
          </cell>
          <cell r="W107">
            <v>97</v>
          </cell>
          <cell r="X107">
            <v>120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45</v>
          </cell>
          <cell r="D108">
            <v>315</v>
          </cell>
          <cell r="E108">
            <v>252</v>
          </cell>
          <cell r="F108">
            <v>96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301</v>
          </cell>
          <cell r="K108">
            <v>-49</v>
          </cell>
          <cell r="L108">
            <v>0</v>
          </cell>
          <cell r="M108">
            <v>60</v>
          </cell>
          <cell r="N108">
            <v>200</v>
          </cell>
          <cell r="W108">
            <v>50.4</v>
          </cell>
          <cell r="X108">
            <v>100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478</v>
          </cell>
          <cell r="D109">
            <v>94</v>
          </cell>
          <cell r="E109">
            <v>235</v>
          </cell>
          <cell r="F109">
            <v>261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256</v>
          </cell>
          <cell r="K109">
            <v>-21</v>
          </cell>
          <cell r="L109">
            <v>50</v>
          </cell>
          <cell r="M109">
            <v>0</v>
          </cell>
          <cell r="N109">
            <v>30</v>
          </cell>
          <cell r="W109">
            <v>47</v>
          </cell>
          <cell r="X109">
            <v>60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204.67599999999999</v>
          </cell>
          <cell r="D110">
            <v>36.741999999999997</v>
          </cell>
          <cell r="E110">
            <v>228.982</v>
          </cell>
          <cell r="G110" t="str">
            <v>н</v>
          </cell>
          <cell r="H110">
            <v>1</v>
          </cell>
          <cell r="I110" t="e">
            <v>#N/A</v>
          </cell>
          <cell r="J110">
            <v>202</v>
          </cell>
          <cell r="K110">
            <v>26.981999999999999</v>
          </cell>
          <cell r="L110">
            <v>100</v>
          </cell>
          <cell r="M110">
            <v>80</v>
          </cell>
          <cell r="W110">
            <v>45.796399999999998</v>
          </cell>
          <cell r="X110">
            <v>50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69</v>
          </cell>
          <cell r="D111">
            <v>489</v>
          </cell>
          <cell r="E111">
            <v>190</v>
          </cell>
          <cell r="F111">
            <v>239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208</v>
          </cell>
          <cell r="K111">
            <v>-18</v>
          </cell>
          <cell r="L111">
            <v>50</v>
          </cell>
          <cell r="M111">
            <v>30</v>
          </cell>
          <cell r="N111">
            <v>70</v>
          </cell>
          <cell r="W111">
            <v>38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561</v>
          </cell>
          <cell r="D112">
            <v>113</v>
          </cell>
          <cell r="E112">
            <v>373</v>
          </cell>
          <cell r="F112">
            <v>291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588</v>
          </cell>
          <cell r="K112">
            <v>-215</v>
          </cell>
          <cell r="L112">
            <v>100</v>
          </cell>
          <cell r="M112">
            <v>50</v>
          </cell>
          <cell r="N112">
            <v>200</v>
          </cell>
          <cell r="W112">
            <v>74.599999999999994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1</v>
          </cell>
          <cell r="F113">
            <v>496.27499999999998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3.6</v>
          </cell>
          <cell r="K113">
            <v>-2.6</v>
          </cell>
          <cell r="L113">
            <v>0</v>
          </cell>
          <cell r="M113">
            <v>0</v>
          </cell>
          <cell r="W113">
            <v>0.2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0</v>
          </cell>
          <cell r="F114">
            <v>497.88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W114">
            <v>0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-644</v>
          </cell>
          <cell r="D115">
            <v>1245</v>
          </cell>
          <cell r="E115">
            <v>1181</v>
          </cell>
          <cell r="F115">
            <v>-607</v>
          </cell>
          <cell r="G115" t="str">
            <v>ак</v>
          </cell>
          <cell r="H115">
            <v>0</v>
          </cell>
          <cell r="I115">
            <v>0</v>
          </cell>
          <cell r="J115">
            <v>1208</v>
          </cell>
          <cell r="K115">
            <v>-27</v>
          </cell>
          <cell r="L115">
            <v>0</v>
          </cell>
          <cell r="M115">
            <v>0</v>
          </cell>
          <cell r="W115">
            <v>236.2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-275.649</v>
          </cell>
          <cell r="D116">
            <v>473.45</v>
          </cell>
          <cell r="E116">
            <v>382.053</v>
          </cell>
          <cell r="F116">
            <v>-197.892</v>
          </cell>
          <cell r="G116" t="str">
            <v>ак</v>
          </cell>
          <cell r="H116">
            <v>0</v>
          </cell>
          <cell r="I116">
            <v>0</v>
          </cell>
          <cell r="J116">
            <v>367.42500000000001</v>
          </cell>
          <cell r="K116">
            <v>14.627999999999986</v>
          </cell>
          <cell r="L116">
            <v>0</v>
          </cell>
          <cell r="M116">
            <v>0</v>
          </cell>
          <cell r="W116">
            <v>76.410600000000002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-178.923</v>
          </cell>
          <cell r="D117">
            <v>319.08</v>
          </cell>
          <cell r="E117">
            <v>277.28899999999999</v>
          </cell>
          <cell r="F117">
            <v>-142.916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278.94299999999998</v>
          </cell>
          <cell r="K117">
            <v>-1.6539999999999964</v>
          </cell>
          <cell r="L117">
            <v>0</v>
          </cell>
          <cell r="M117">
            <v>0</v>
          </cell>
          <cell r="W117">
            <v>55.457799999999999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-271</v>
          </cell>
          <cell r="D118">
            <v>519</v>
          </cell>
          <cell r="E118">
            <v>436</v>
          </cell>
          <cell r="F118">
            <v>-192</v>
          </cell>
          <cell r="G118" t="str">
            <v>ак</v>
          </cell>
          <cell r="H118">
            <v>0</v>
          </cell>
          <cell r="I118">
            <v>0</v>
          </cell>
          <cell r="J118">
            <v>443</v>
          </cell>
          <cell r="K118">
            <v>-7</v>
          </cell>
          <cell r="L118">
            <v>0</v>
          </cell>
          <cell r="M118">
            <v>0</v>
          </cell>
          <cell r="W118">
            <v>87.2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-284</v>
          </cell>
          <cell r="D119">
            <v>561</v>
          </cell>
          <cell r="E119">
            <v>545</v>
          </cell>
          <cell r="F119">
            <v>-270</v>
          </cell>
          <cell r="G119" t="str">
            <v>ак</v>
          </cell>
          <cell r="H119">
            <v>0</v>
          </cell>
          <cell r="I119">
            <v>0</v>
          </cell>
          <cell r="J119">
            <v>549</v>
          </cell>
          <cell r="K119">
            <v>-4</v>
          </cell>
          <cell r="L119">
            <v>0</v>
          </cell>
          <cell r="M119">
            <v>0</v>
          </cell>
          <cell r="W119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09.03.2024 - 15.03.2024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118.51900000000001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118.51898193359375</v>
          </cell>
          <cell r="C8">
            <v>118.51898193359375</v>
          </cell>
          <cell r="D8">
            <v>2.6520000000000001</v>
          </cell>
          <cell r="E8">
            <v>2.6519985198974609</v>
          </cell>
          <cell r="F8">
            <v>554.93899999999996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554.93896484375</v>
          </cell>
          <cell r="C9">
            <v>554.93896484375</v>
          </cell>
          <cell r="D9">
            <v>5.23</v>
          </cell>
          <cell r="E9">
            <v>5.2299995422363281</v>
          </cell>
          <cell r="F9">
            <v>734.61900000000003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734.61865234375</v>
          </cell>
          <cell r="C10">
            <v>734.61865234375</v>
          </cell>
          <cell r="D10">
            <v>1.3</v>
          </cell>
          <cell r="E10">
            <v>1.2999992370605469</v>
          </cell>
          <cell r="F10">
            <v>1671.057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1671.056640625</v>
          </cell>
          <cell r="C11">
            <v>1671.056640625</v>
          </cell>
          <cell r="D11">
            <v>1671.056640625</v>
          </cell>
          <cell r="E11">
            <v>1671.056640625</v>
          </cell>
          <cell r="F11">
            <v>248.863</v>
          </cell>
        </row>
        <row r="12">
          <cell r="A12" t="str">
            <v xml:space="preserve"> 022  Колбаса Вязанка со шпиком, вектор 0,5кг, ПОКОМ</v>
          </cell>
          <cell r="B12">
            <v>248.8629150390625</v>
          </cell>
          <cell r="C12">
            <v>248.8629150390625</v>
          </cell>
          <cell r="D12">
            <v>1</v>
          </cell>
          <cell r="E12">
            <v>1</v>
          </cell>
          <cell r="F12">
            <v>267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267</v>
          </cell>
          <cell r="C13">
            <v>267</v>
          </cell>
          <cell r="D13">
            <v>1204</v>
          </cell>
          <cell r="E13">
            <v>1204</v>
          </cell>
          <cell r="F13">
            <v>3053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3053</v>
          </cell>
          <cell r="C14">
            <v>3053</v>
          </cell>
          <cell r="D14">
            <v>538</v>
          </cell>
          <cell r="E14">
            <v>538</v>
          </cell>
          <cell r="F14">
            <v>3495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3495</v>
          </cell>
          <cell r="C15">
            <v>3495</v>
          </cell>
          <cell r="D15">
            <v>1713</v>
          </cell>
          <cell r="E15">
            <v>1713</v>
          </cell>
          <cell r="F15">
            <v>4786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4786</v>
          </cell>
          <cell r="C16">
            <v>4786</v>
          </cell>
          <cell r="D16">
            <v>4</v>
          </cell>
          <cell r="E16">
            <v>4</v>
          </cell>
          <cell r="F16">
            <v>249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249</v>
          </cell>
          <cell r="C17">
            <v>249</v>
          </cell>
          <cell r="D17">
            <v>2</v>
          </cell>
          <cell r="E17">
            <v>2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95</v>
          </cell>
          <cell r="C18">
            <v>95</v>
          </cell>
          <cell r="D18">
            <v>1</v>
          </cell>
          <cell r="E18">
            <v>1</v>
          </cell>
          <cell r="F18">
            <v>204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204</v>
          </cell>
          <cell r="C19">
            <v>204</v>
          </cell>
          <cell r="D19">
            <v>204</v>
          </cell>
          <cell r="E19">
            <v>204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201</v>
          </cell>
          <cell r="C20">
            <v>201</v>
          </cell>
          <cell r="D20">
            <v>2</v>
          </cell>
          <cell r="E20">
            <v>2</v>
          </cell>
          <cell r="F20">
            <v>339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339</v>
          </cell>
          <cell r="C21">
            <v>339</v>
          </cell>
          <cell r="D21">
            <v>1</v>
          </cell>
          <cell r="E21">
            <v>1</v>
          </cell>
          <cell r="F21">
            <v>294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B22">
            <v>294</v>
          </cell>
          <cell r="C22">
            <v>294</v>
          </cell>
          <cell r="D22">
            <v>294</v>
          </cell>
          <cell r="E22">
            <v>294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B23">
            <v>84</v>
          </cell>
          <cell r="C23">
            <v>84</v>
          </cell>
          <cell r="D23">
            <v>2</v>
          </cell>
          <cell r="E23">
            <v>2</v>
          </cell>
          <cell r="F23">
            <v>98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B24">
            <v>98</v>
          </cell>
          <cell r="C24">
            <v>98</v>
          </cell>
          <cell r="D24">
            <v>98</v>
          </cell>
          <cell r="E24">
            <v>98</v>
          </cell>
          <cell r="F24">
            <v>1</v>
          </cell>
        </row>
        <row r="25">
          <cell r="A25" t="str">
            <v xml:space="preserve"> 079  Колбаса Сервелат Кремлевский,  0.35 кг, ПОКОМ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103</v>
          </cell>
        </row>
        <row r="26">
          <cell r="A26" t="str">
            <v xml:space="preserve"> 083  Колбаса Швейцарская 0,17 кг., ШТ., сырокопченая   ПОКОМ</v>
          </cell>
          <cell r="B26">
            <v>103</v>
          </cell>
          <cell r="C26">
            <v>103</v>
          </cell>
          <cell r="D26">
            <v>4</v>
          </cell>
          <cell r="E26">
            <v>4</v>
          </cell>
          <cell r="F26">
            <v>1215</v>
          </cell>
        </row>
        <row r="27">
          <cell r="A27" t="str">
            <v xml:space="preserve"> 091  Сардельки Баварские, МГС 0.38кг, ТМ Стародворье  ПОКОМ</v>
          </cell>
          <cell r="B27">
            <v>1215</v>
          </cell>
          <cell r="C27">
            <v>1215</v>
          </cell>
          <cell r="D27">
            <v>3</v>
          </cell>
          <cell r="E27">
            <v>3</v>
          </cell>
          <cell r="F27">
            <v>349</v>
          </cell>
        </row>
        <row r="28">
          <cell r="A28" t="str">
            <v xml:space="preserve"> 096  Сосиски Баварские,  0.42кг,ПОКОМ</v>
          </cell>
          <cell r="B28">
            <v>349</v>
          </cell>
          <cell r="C28">
            <v>349</v>
          </cell>
          <cell r="D28">
            <v>349</v>
          </cell>
          <cell r="E28">
            <v>349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>
            <v>6</v>
          </cell>
          <cell r="C29">
            <v>6</v>
          </cell>
          <cell r="D29">
            <v>6</v>
          </cell>
          <cell r="E29">
            <v>6</v>
          </cell>
          <cell r="F29">
            <v>1135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B30">
            <v>1135</v>
          </cell>
          <cell r="C30">
            <v>1135</v>
          </cell>
          <cell r="D30">
            <v>294</v>
          </cell>
          <cell r="E30">
            <v>294</v>
          </cell>
          <cell r="F30">
            <v>485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>
            <v>485</v>
          </cell>
          <cell r="C31">
            <v>485</v>
          </cell>
          <cell r="D31">
            <v>180</v>
          </cell>
          <cell r="E31">
            <v>180</v>
          </cell>
          <cell r="F31">
            <v>1011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>
            <v>1011</v>
          </cell>
          <cell r="C32">
            <v>1011</v>
          </cell>
          <cell r="D32">
            <v>1</v>
          </cell>
          <cell r="E32">
            <v>1</v>
          </cell>
          <cell r="F32">
            <v>1045</v>
          </cell>
        </row>
        <row r="33">
          <cell r="A33" t="str">
            <v xml:space="preserve"> 200  Ветчина Дугушка ТМ Стародворье, вектор в/у    ПОКОМ</v>
          </cell>
          <cell r="B33">
            <v>1045</v>
          </cell>
          <cell r="C33">
            <v>1045</v>
          </cell>
          <cell r="D33">
            <v>1.6</v>
          </cell>
          <cell r="E33">
            <v>1.5999994277954102</v>
          </cell>
          <cell r="F33">
            <v>669.93100000000004</v>
          </cell>
        </row>
        <row r="34">
          <cell r="A34" t="str">
            <v xml:space="preserve"> 201  Ветчина Нежная ТМ Особый рецепт, (2,5кг), ПОКОМ</v>
          </cell>
          <cell r="B34">
            <v>669.9306640625</v>
          </cell>
          <cell r="C34">
            <v>669.9306640625</v>
          </cell>
          <cell r="D34">
            <v>20.302</v>
          </cell>
          <cell r="E34">
            <v>20.301986694335938</v>
          </cell>
          <cell r="F34">
            <v>7944.4309999999996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>
            <v>7944.4296875</v>
          </cell>
          <cell r="C35">
            <v>7944.4296875</v>
          </cell>
          <cell r="D35">
            <v>7944.4296875</v>
          </cell>
          <cell r="E35">
            <v>7944.4296875</v>
          </cell>
          <cell r="F35">
            <v>332.85399999999998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>
            <v>332.853759765625</v>
          </cell>
          <cell r="C36">
            <v>332.853759765625</v>
          </cell>
          <cell r="D36">
            <v>2.5</v>
          </cell>
          <cell r="E36">
            <v>2.5</v>
          </cell>
          <cell r="F36">
            <v>800.82600000000002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>
            <v>800.82568359375</v>
          </cell>
          <cell r="C37">
            <v>800.82568359375</v>
          </cell>
          <cell r="D37">
            <v>800.82568359375</v>
          </cell>
          <cell r="E37">
            <v>800.82568359375</v>
          </cell>
          <cell r="F37">
            <v>413.17899999999997</v>
          </cell>
        </row>
        <row r="38">
          <cell r="A38" t="str">
            <v xml:space="preserve"> 219  Колбаса Докторская Особая ТМ Особый рецепт, ВЕС  ПОКОМ</v>
          </cell>
          <cell r="B38">
            <v>413.178955078125</v>
          </cell>
          <cell r="C38">
            <v>413.178955078125</v>
          </cell>
          <cell r="D38">
            <v>22.902000000000001</v>
          </cell>
          <cell r="E38">
            <v>22.901992797851563</v>
          </cell>
          <cell r="F38">
            <v>11978.14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>
            <v>11978.1328125</v>
          </cell>
          <cell r="C39">
            <v>11978.1328125</v>
          </cell>
          <cell r="D39">
            <v>11978.1328125</v>
          </cell>
          <cell r="E39">
            <v>11978.1328125</v>
          </cell>
          <cell r="F39">
            <v>224.011</v>
          </cell>
        </row>
        <row r="40">
          <cell r="A40" t="str">
            <v xml:space="preserve"> 225  Колбаса Дугушка со шпиком, ВЕС, ТМ Стародворье   ПОКОМ</v>
          </cell>
          <cell r="B40">
            <v>224.010986328125</v>
          </cell>
          <cell r="C40">
            <v>224.010986328125</v>
          </cell>
          <cell r="D40">
            <v>224.010986328125</v>
          </cell>
          <cell r="E40">
            <v>224.010986328125</v>
          </cell>
          <cell r="F40">
            <v>61.222000000000001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>
            <v>61.22198486328125</v>
          </cell>
          <cell r="C41">
            <v>61.22198486328125</v>
          </cell>
          <cell r="D41">
            <v>1.6</v>
          </cell>
          <cell r="E41">
            <v>1.5999994277954102</v>
          </cell>
          <cell r="F41">
            <v>678.07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>
            <v>678.06982421875</v>
          </cell>
          <cell r="C42">
            <v>678.06982421875</v>
          </cell>
          <cell r="D42">
            <v>10.101000000000001</v>
          </cell>
          <cell r="E42">
            <v>10.100997924804688</v>
          </cell>
          <cell r="F42">
            <v>4211.8459999999995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>
            <v>4211.84375</v>
          </cell>
          <cell r="C43">
            <v>4211.84375</v>
          </cell>
          <cell r="D43">
            <v>7.5010000000000003</v>
          </cell>
          <cell r="E43">
            <v>7.5009994506835938</v>
          </cell>
          <cell r="F43">
            <v>4741.8149999999996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>
            <v>4741.8125</v>
          </cell>
          <cell r="C44">
            <v>4741.8125</v>
          </cell>
          <cell r="D44">
            <v>1.6</v>
          </cell>
          <cell r="E44">
            <v>1.5999994277954102</v>
          </cell>
          <cell r="F44">
            <v>394.80200000000002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>
            <v>394.8017578125</v>
          </cell>
          <cell r="C45">
            <v>394.8017578125</v>
          </cell>
          <cell r="D45">
            <v>0.8</v>
          </cell>
          <cell r="E45">
            <v>0.79999971389770508</v>
          </cell>
          <cell r="F45">
            <v>467.40899999999999</v>
          </cell>
        </row>
        <row r="46">
          <cell r="A46" t="str">
            <v xml:space="preserve"> 240  Колбаса Салями охотничья, ВЕС. ПОКОМ</v>
          </cell>
          <cell r="B46">
            <v>467.408935546875</v>
          </cell>
          <cell r="C46">
            <v>467.408935546875</v>
          </cell>
          <cell r="D46">
            <v>467.408935546875</v>
          </cell>
          <cell r="E46">
            <v>467.408935546875</v>
          </cell>
          <cell r="F46">
            <v>21.021999999999998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>
            <v>21.021987915039063</v>
          </cell>
          <cell r="C47">
            <v>21.021987915039063</v>
          </cell>
          <cell r="D47">
            <v>0.8</v>
          </cell>
          <cell r="E47">
            <v>0.79999971389770508</v>
          </cell>
          <cell r="F47">
            <v>636.226</v>
          </cell>
        </row>
        <row r="48">
          <cell r="A48" t="str">
            <v xml:space="preserve"> 243  Колбаса Сервелат Зернистый, ВЕС.  ПОКОМ</v>
          </cell>
          <cell r="B48">
            <v>636.2255859375</v>
          </cell>
          <cell r="C48">
            <v>636.2255859375</v>
          </cell>
          <cell r="D48">
            <v>636.2255859375</v>
          </cell>
          <cell r="E48">
            <v>636.2255859375</v>
          </cell>
          <cell r="F48">
            <v>235.626</v>
          </cell>
        </row>
        <row r="49">
          <cell r="A49" t="str">
            <v xml:space="preserve"> 247  Сардельки Нежные, ВЕС.  ПОКОМ</v>
          </cell>
          <cell r="B49">
            <v>235.6259765625</v>
          </cell>
          <cell r="C49">
            <v>235.6259765625</v>
          </cell>
          <cell r="D49">
            <v>2.6179999999999999</v>
          </cell>
          <cell r="E49">
            <v>2.6179981231689453</v>
          </cell>
          <cell r="F49">
            <v>198.53100000000001</v>
          </cell>
        </row>
        <row r="50">
          <cell r="A50" t="str">
            <v xml:space="preserve"> 248  Сардельки Сочные ТМ Особый рецепт,   ПОКОМ</v>
          </cell>
          <cell r="B50">
            <v>198.5308837890625</v>
          </cell>
          <cell r="C50">
            <v>198.5308837890625</v>
          </cell>
          <cell r="D50">
            <v>198.5308837890625</v>
          </cell>
          <cell r="E50">
            <v>198.5308837890625</v>
          </cell>
          <cell r="F50">
            <v>152.08699999999999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>
            <v>152.0869140625</v>
          </cell>
          <cell r="C51">
            <v>152.0869140625</v>
          </cell>
          <cell r="D51">
            <v>3.9</v>
          </cell>
          <cell r="E51">
            <v>3.8999996185302734</v>
          </cell>
          <cell r="F51">
            <v>1576.91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>
            <v>1576.9091796875</v>
          </cell>
          <cell r="C52">
            <v>1576.9091796875</v>
          </cell>
          <cell r="D52">
            <v>1576.9091796875</v>
          </cell>
          <cell r="E52">
            <v>1576.9091796875</v>
          </cell>
          <cell r="F52">
            <v>67.801000000000002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>
            <v>67.80096435546875</v>
          </cell>
          <cell r="C53">
            <v>67.80096435546875</v>
          </cell>
          <cell r="D53">
            <v>67.80096435546875</v>
          </cell>
          <cell r="E53">
            <v>67.80096435546875</v>
          </cell>
          <cell r="F53">
            <v>322.53300000000002</v>
          </cell>
        </row>
        <row r="54">
          <cell r="A54" t="str">
            <v xml:space="preserve"> 260  Сосиски Сливочные по-стародворски, ВЕС.  ПОКОМ</v>
          </cell>
          <cell r="B54">
            <v>322.532958984375</v>
          </cell>
          <cell r="C54">
            <v>322.532958984375</v>
          </cell>
          <cell r="D54">
            <v>322.532958984375</v>
          </cell>
          <cell r="E54">
            <v>322.532958984375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B55">
            <v>42.031982421875</v>
          </cell>
          <cell r="C55">
            <v>42.031982421875</v>
          </cell>
          <cell r="D55">
            <v>42.031982421875</v>
          </cell>
          <cell r="E55">
            <v>42.031982421875</v>
          </cell>
          <cell r="F55">
            <v>202.71799999999999</v>
          </cell>
        </row>
        <row r="56">
          <cell r="A56" t="str">
            <v xml:space="preserve"> 265  Колбаса Балыкбургская, ВЕС, ТМ Баварушка  ПОКОМ</v>
          </cell>
          <cell r="B56">
            <v>202.7178955078125</v>
          </cell>
          <cell r="C56">
            <v>202.7178955078125</v>
          </cell>
          <cell r="D56">
            <v>0.7</v>
          </cell>
          <cell r="E56">
            <v>0.69999980926513672</v>
          </cell>
          <cell r="F56">
            <v>387.45800000000003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B57">
            <v>387.457763671875</v>
          </cell>
          <cell r="C57">
            <v>387.457763671875</v>
          </cell>
          <cell r="D57">
            <v>0.7</v>
          </cell>
          <cell r="E57">
            <v>0.69999980926513672</v>
          </cell>
          <cell r="F57">
            <v>434.20499999999998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B58">
            <v>434.204833984375</v>
          </cell>
          <cell r="C58">
            <v>434.204833984375</v>
          </cell>
          <cell r="D58">
            <v>0.7</v>
          </cell>
          <cell r="E58">
            <v>0.69999980926513672</v>
          </cell>
          <cell r="F58">
            <v>399.255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B59">
            <v>399.2548828125</v>
          </cell>
          <cell r="C59">
            <v>399.2548828125</v>
          </cell>
          <cell r="D59">
            <v>7</v>
          </cell>
          <cell r="E59">
            <v>7</v>
          </cell>
          <cell r="F59">
            <v>1845</v>
          </cell>
        </row>
        <row r="60">
          <cell r="A60" t="str">
            <v xml:space="preserve"> 273  Сосиски Сочинки с сочной грудинкой, МГС 0.4кг,   ПОКОМ</v>
          </cell>
          <cell r="B60">
            <v>1845</v>
          </cell>
          <cell r="C60">
            <v>1845</v>
          </cell>
          <cell r="D60">
            <v>533</v>
          </cell>
          <cell r="E60">
            <v>533</v>
          </cell>
          <cell r="F60">
            <v>3950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>
            <v>3950</v>
          </cell>
          <cell r="C61">
            <v>3950</v>
          </cell>
          <cell r="D61">
            <v>989</v>
          </cell>
          <cell r="E61">
            <v>989</v>
          </cell>
          <cell r="F61">
            <v>5056</v>
          </cell>
        </row>
        <row r="62">
          <cell r="A62" t="str">
            <v xml:space="preserve"> 283  Сосиски Сочинки, ВЕС, ТМ Стародворье ПОКОМ</v>
          </cell>
          <cell r="B62">
            <v>5056</v>
          </cell>
          <cell r="C62">
            <v>5056</v>
          </cell>
          <cell r="D62">
            <v>5056</v>
          </cell>
          <cell r="E62">
            <v>5056</v>
          </cell>
          <cell r="F62">
            <v>469.25400000000002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B63">
            <v>469.25390625</v>
          </cell>
          <cell r="C63">
            <v>469.25390625</v>
          </cell>
          <cell r="D63">
            <v>3</v>
          </cell>
          <cell r="E63">
            <v>3</v>
          </cell>
          <cell r="F63">
            <v>408</v>
          </cell>
        </row>
        <row r="64">
          <cell r="A64" t="str">
            <v xml:space="preserve"> 290  Колбаса Царедворская, 0,4кг ТМ Стародворье  Поком</v>
          </cell>
          <cell r="B64">
            <v>408</v>
          </cell>
          <cell r="C64">
            <v>408</v>
          </cell>
          <cell r="D64">
            <v>408</v>
          </cell>
          <cell r="E64">
            <v>408</v>
          </cell>
          <cell r="F64">
            <v>146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>
            <v>146</v>
          </cell>
          <cell r="C65">
            <v>146</v>
          </cell>
          <cell r="D65">
            <v>5</v>
          </cell>
          <cell r="E65">
            <v>5</v>
          </cell>
          <cell r="F65">
            <v>1387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>
            <v>1387</v>
          </cell>
          <cell r="C66">
            <v>1387</v>
          </cell>
          <cell r="D66">
            <v>0.70099999999999996</v>
          </cell>
          <cell r="E66">
            <v>0.70099973678588867</v>
          </cell>
          <cell r="F66">
            <v>274.31299999999999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>
            <v>274.31298828125</v>
          </cell>
          <cell r="C67">
            <v>274.31298828125</v>
          </cell>
          <cell r="D67">
            <v>1</v>
          </cell>
          <cell r="E67">
            <v>1</v>
          </cell>
          <cell r="F67">
            <v>2899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>
            <v>2899</v>
          </cell>
          <cell r="C68">
            <v>2899</v>
          </cell>
          <cell r="D68">
            <v>3</v>
          </cell>
          <cell r="E68">
            <v>3</v>
          </cell>
          <cell r="F68">
            <v>4067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>
            <v>4067</v>
          </cell>
          <cell r="C69">
            <v>4067</v>
          </cell>
          <cell r="D69">
            <v>0.70099999999999996</v>
          </cell>
          <cell r="E69">
            <v>0.70099973678588867</v>
          </cell>
          <cell r="F69">
            <v>174.86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>
            <v>174.8599853515625</v>
          </cell>
          <cell r="C70">
            <v>174.8599853515625</v>
          </cell>
          <cell r="D70">
            <v>0.70099999999999996</v>
          </cell>
          <cell r="E70">
            <v>0.70099973678588867</v>
          </cell>
          <cell r="F70">
            <v>184.27199999999999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>
            <v>184.27197265625</v>
          </cell>
          <cell r="C71">
            <v>184.27197265625</v>
          </cell>
          <cell r="D71">
            <v>6</v>
          </cell>
          <cell r="E71">
            <v>6</v>
          </cell>
          <cell r="F71">
            <v>1468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>
            <v>1468</v>
          </cell>
          <cell r="C72">
            <v>1468</v>
          </cell>
          <cell r="D72">
            <v>10</v>
          </cell>
          <cell r="E72">
            <v>10</v>
          </cell>
          <cell r="F72">
            <v>1906</v>
          </cell>
        </row>
        <row r="73">
          <cell r="A73" t="str">
            <v xml:space="preserve"> 309  Сосиски Сочинки с сыром 0,4 кг ТМ Стародворье  ПОКОМ</v>
          </cell>
          <cell r="B73">
            <v>1906</v>
          </cell>
          <cell r="C73">
            <v>1906</v>
          </cell>
          <cell r="D73">
            <v>8</v>
          </cell>
          <cell r="E73">
            <v>8</v>
          </cell>
          <cell r="F73">
            <v>1033</v>
          </cell>
        </row>
        <row r="74">
          <cell r="A74" t="str">
            <v xml:space="preserve"> 312  Ветчина Филейская ВЕС ТМ  Вязанка ТС Столичная  ПОКОМ</v>
          </cell>
          <cell r="B74">
            <v>1033</v>
          </cell>
          <cell r="C74">
            <v>1033</v>
          </cell>
          <cell r="D74">
            <v>1033</v>
          </cell>
          <cell r="E74">
            <v>1033</v>
          </cell>
          <cell r="F74">
            <v>375.548</v>
          </cell>
        </row>
        <row r="75">
          <cell r="A75" t="str">
            <v xml:space="preserve"> 315  Колбаса вареная Молокуша ТМ Вязанка ВЕС, ПОКОМ</v>
          </cell>
          <cell r="B75">
            <v>375.5478515625</v>
          </cell>
          <cell r="C75">
            <v>375.5478515625</v>
          </cell>
          <cell r="D75">
            <v>1.3</v>
          </cell>
          <cell r="E75">
            <v>1.2999992370605469</v>
          </cell>
          <cell r="F75">
            <v>1113.0940000000001</v>
          </cell>
        </row>
        <row r="76">
          <cell r="A76" t="str">
            <v xml:space="preserve"> 316  Колбаса Нежная ТМ Зареченские ВЕС  ПОКОМ</v>
          </cell>
          <cell r="B76">
            <v>1113.09375</v>
          </cell>
          <cell r="C76">
            <v>1113.09375</v>
          </cell>
          <cell r="D76">
            <v>1113.09375</v>
          </cell>
          <cell r="E76">
            <v>1113.09375</v>
          </cell>
          <cell r="F76">
            <v>97.224000000000004</v>
          </cell>
        </row>
        <row r="77">
          <cell r="A77" t="str">
            <v xml:space="preserve"> 318  Сосиски Датские ТМ Зареченские, ВЕС  ПОКОМ</v>
          </cell>
          <cell r="B77">
            <v>97.2239990234375</v>
          </cell>
          <cell r="C77">
            <v>97.2239990234375</v>
          </cell>
          <cell r="D77">
            <v>2.6</v>
          </cell>
          <cell r="E77">
            <v>2.5999984741210938</v>
          </cell>
          <cell r="F77">
            <v>2567.7159999999999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>
            <v>2567.71484375</v>
          </cell>
          <cell r="C78">
            <v>2567.71484375</v>
          </cell>
          <cell r="D78">
            <v>2670</v>
          </cell>
          <cell r="E78">
            <v>2670</v>
          </cell>
          <cell r="F78">
            <v>6325</v>
          </cell>
        </row>
        <row r="79">
          <cell r="A79" t="str">
            <v xml:space="preserve"> 322  Колбаса вареная Молокуша 0,45кг ТМ Вязанка  ПОКОМ</v>
          </cell>
          <cell r="B79">
            <v>6325</v>
          </cell>
          <cell r="C79">
            <v>6325</v>
          </cell>
          <cell r="D79">
            <v>1183</v>
          </cell>
          <cell r="E79">
            <v>1183</v>
          </cell>
          <cell r="F79">
            <v>4444</v>
          </cell>
        </row>
        <row r="80">
          <cell r="A80" t="str">
            <v xml:space="preserve"> 324  Ветчина Филейская ТМ Вязанка Столичная 0,45 кг ПОКОМ</v>
          </cell>
          <cell r="B80">
            <v>4444</v>
          </cell>
          <cell r="C80">
            <v>4444</v>
          </cell>
          <cell r="D80">
            <v>6</v>
          </cell>
          <cell r="E80">
            <v>6</v>
          </cell>
          <cell r="F80">
            <v>1318</v>
          </cell>
        </row>
        <row r="81">
          <cell r="A81" t="str">
            <v xml:space="preserve"> 328  Сардельки Сочинки Стародворье ТМ  0,4 кг ПОКОМ</v>
          </cell>
          <cell r="B81">
            <v>1318</v>
          </cell>
          <cell r="C81">
            <v>1318</v>
          </cell>
          <cell r="D81">
            <v>2</v>
          </cell>
          <cell r="E81">
            <v>2</v>
          </cell>
          <cell r="F81">
            <v>522</v>
          </cell>
        </row>
        <row r="82">
          <cell r="A82" t="str">
            <v xml:space="preserve"> 329  Сардельки Сочинки с сыром Стародворье ТМ, 0,4 кг. ПОКОМ</v>
          </cell>
          <cell r="B82">
            <v>522</v>
          </cell>
          <cell r="C82">
            <v>522</v>
          </cell>
          <cell r="D82">
            <v>522</v>
          </cell>
          <cell r="E82">
            <v>522</v>
          </cell>
          <cell r="F82">
            <v>504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>
            <v>504</v>
          </cell>
          <cell r="C83">
            <v>504</v>
          </cell>
          <cell r="D83">
            <v>2.66</v>
          </cell>
          <cell r="E83">
            <v>2.6599998474121094</v>
          </cell>
          <cell r="F83">
            <v>1047.739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>
            <v>1047.73828125</v>
          </cell>
          <cell r="C84">
            <v>1047.73828125</v>
          </cell>
          <cell r="D84">
            <v>3</v>
          </cell>
          <cell r="E84">
            <v>3</v>
          </cell>
          <cell r="F84">
            <v>315</v>
          </cell>
        </row>
        <row r="85">
          <cell r="A85" t="str">
            <v xml:space="preserve"> 335  Колбаса Сливушка ТМ Вязанка. ВЕС.  ПОКОМ </v>
          </cell>
          <cell r="B85">
            <v>315</v>
          </cell>
          <cell r="C85">
            <v>315</v>
          </cell>
          <cell r="D85">
            <v>1.3</v>
          </cell>
          <cell r="E85">
            <v>1.2999992370605469</v>
          </cell>
          <cell r="F85">
            <v>157.46</v>
          </cell>
        </row>
        <row r="86">
          <cell r="A86" t="str">
            <v xml:space="preserve"> 342 Сосиски Сочинки Молочные ТМ Стародворье 0,4 кг ПОКОМ</v>
          </cell>
          <cell r="B86">
            <v>157.4599609375</v>
          </cell>
          <cell r="C86">
            <v>157.4599609375</v>
          </cell>
          <cell r="D86">
            <v>595</v>
          </cell>
          <cell r="E86">
            <v>595</v>
          </cell>
          <cell r="F86">
            <v>3517</v>
          </cell>
        </row>
        <row r="87">
          <cell r="A87" t="str">
            <v xml:space="preserve"> 343 Сосиски Сочинки Сливочные ТМ Стародворье  0,4 кг</v>
          </cell>
          <cell r="B87">
            <v>3517</v>
          </cell>
          <cell r="C87">
            <v>3517</v>
          </cell>
          <cell r="D87">
            <v>5</v>
          </cell>
          <cell r="E87">
            <v>5</v>
          </cell>
          <cell r="F87">
            <v>2326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>
            <v>2326</v>
          </cell>
          <cell r="C88">
            <v>2326</v>
          </cell>
          <cell r="D88">
            <v>3.2010000000000001</v>
          </cell>
          <cell r="E88">
            <v>3.2009983062744141</v>
          </cell>
          <cell r="F88">
            <v>633.81600000000003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>
            <v>633.81591796875</v>
          </cell>
          <cell r="C89">
            <v>633.81591796875</v>
          </cell>
          <cell r="D89">
            <v>3.2010000000000001</v>
          </cell>
          <cell r="E89">
            <v>3.2009983062744141</v>
          </cell>
          <cell r="F89">
            <v>591.44899999999996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>
            <v>591.44873046875</v>
          </cell>
          <cell r="C90">
            <v>591.44873046875</v>
          </cell>
          <cell r="D90">
            <v>2.4009999999999998</v>
          </cell>
          <cell r="E90">
            <v>2.4009990692138672</v>
          </cell>
          <cell r="F90">
            <v>867.79899999999998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>
            <v>867.798828125</v>
          </cell>
          <cell r="C91">
            <v>867.798828125</v>
          </cell>
          <cell r="D91">
            <v>3.2080000000000002</v>
          </cell>
          <cell r="E91">
            <v>3.2079982757568359</v>
          </cell>
          <cell r="F91">
            <v>813.77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B92">
            <v>813.76953125</v>
          </cell>
          <cell r="C92">
            <v>813.76953125</v>
          </cell>
          <cell r="D92">
            <v>813.76953125</v>
          </cell>
          <cell r="E92">
            <v>813.76953125</v>
          </cell>
          <cell r="F92">
            <v>116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B93">
            <v>116</v>
          </cell>
          <cell r="C93">
            <v>116</v>
          </cell>
          <cell r="D93">
            <v>116</v>
          </cell>
          <cell r="E93">
            <v>116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B94">
            <v>169</v>
          </cell>
          <cell r="C94">
            <v>169</v>
          </cell>
          <cell r="D94">
            <v>169</v>
          </cell>
          <cell r="E94">
            <v>169</v>
          </cell>
          <cell r="F94">
            <v>248</v>
          </cell>
        </row>
        <row r="95">
          <cell r="A95" t="str">
            <v xml:space="preserve"> 364  Сардельки Филейские Вязанка ВЕС NDX ТМ Вязанка  ПОКОМ</v>
          </cell>
          <cell r="B95">
            <v>248</v>
          </cell>
          <cell r="C95">
            <v>248</v>
          </cell>
          <cell r="D95">
            <v>248</v>
          </cell>
          <cell r="E95">
            <v>248</v>
          </cell>
          <cell r="F95">
            <v>318.62599999999998</v>
          </cell>
        </row>
        <row r="96">
          <cell r="A96" t="str">
            <v xml:space="preserve"> 373 Колбаса вареная Сочинка ТМ Стародворье ВЕС ПОКОМ</v>
          </cell>
          <cell r="B96">
            <v>318.6259765625</v>
          </cell>
          <cell r="C96">
            <v>318.6259765625</v>
          </cell>
          <cell r="D96">
            <v>318.6259765625</v>
          </cell>
          <cell r="E96">
            <v>318.6259765625</v>
          </cell>
          <cell r="F96">
            <v>70.2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>
            <v>70.199951171875</v>
          </cell>
          <cell r="C97">
            <v>70.199951171875</v>
          </cell>
          <cell r="D97">
            <v>70.199951171875</v>
          </cell>
          <cell r="E97">
            <v>70.199951171875</v>
          </cell>
          <cell r="F97">
            <v>510</v>
          </cell>
        </row>
        <row r="98">
          <cell r="A98" t="str">
            <v xml:space="preserve"> 377  Колбаса Молочная Дугушка 0,6кг ТМ Стародворье  ПОКОМ</v>
          </cell>
          <cell r="B98">
            <v>510</v>
          </cell>
          <cell r="C98">
            <v>510</v>
          </cell>
          <cell r="D98">
            <v>510</v>
          </cell>
          <cell r="E98">
            <v>510</v>
          </cell>
          <cell r="F98">
            <v>517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>
            <v>517</v>
          </cell>
          <cell r="C99">
            <v>517</v>
          </cell>
          <cell r="D99">
            <v>517</v>
          </cell>
          <cell r="E99">
            <v>517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>
            <v>2</v>
          </cell>
          <cell r="C100">
            <v>2</v>
          </cell>
          <cell r="D100">
            <v>2</v>
          </cell>
          <cell r="E100">
            <v>2</v>
          </cell>
          <cell r="F100">
            <v>2271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>
            <v>2271</v>
          </cell>
          <cell r="C101">
            <v>2271</v>
          </cell>
          <cell r="D101">
            <v>2271</v>
          </cell>
          <cell r="E101">
            <v>2271</v>
          </cell>
          <cell r="F101">
            <v>429</v>
          </cell>
        </row>
        <row r="102">
          <cell r="A102" t="str">
            <v xml:space="preserve"> 388  Сосиски Восточные Халяль ТМ Вязанка 0,33 кг АК. ПОКОМ</v>
          </cell>
          <cell r="B102">
            <v>429</v>
          </cell>
          <cell r="C102">
            <v>429</v>
          </cell>
          <cell r="D102">
            <v>3</v>
          </cell>
          <cell r="E102">
            <v>3</v>
          </cell>
          <cell r="F102">
            <v>580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>
            <v>580</v>
          </cell>
          <cell r="C103">
            <v>580</v>
          </cell>
          <cell r="D103">
            <v>580</v>
          </cell>
          <cell r="E103">
            <v>580</v>
          </cell>
          <cell r="F103">
            <v>377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B104">
            <v>377</v>
          </cell>
          <cell r="C104">
            <v>377</v>
          </cell>
          <cell r="D104">
            <v>377</v>
          </cell>
          <cell r="E104">
            <v>377</v>
          </cell>
          <cell r="F104">
            <v>316</v>
          </cell>
        </row>
        <row r="105">
          <cell r="A105" t="str">
            <v xml:space="preserve"> 408  Ветчина Сливушка с индейкой ТМ Вязанка, 0,4кг  ПОКОМ</v>
          </cell>
          <cell r="B105">
            <v>316</v>
          </cell>
          <cell r="C105">
            <v>316</v>
          </cell>
          <cell r="D105">
            <v>316</v>
          </cell>
          <cell r="E105">
            <v>316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B106">
            <v>72</v>
          </cell>
          <cell r="C106">
            <v>72</v>
          </cell>
          <cell r="D106">
            <v>1647</v>
          </cell>
          <cell r="E106">
            <v>1647</v>
          </cell>
          <cell r="F106">
            <v>6377</v>
          </cell>
        </row>
        <row r="107">
          <cell r="A107" t="str">
            <v xml:space="preserve"> 412  Сосиски Баварские ТМ Стародворье 0,35 кг ПОКОМ</v>
          </cell>
          <cell r="B107">
            <v>6377</v>
          </cell>
          <cell r="C107">
            <v>6377</v>
          </cell>
          <cell r="D107">
            <v>2024</v>
          </cell>
          <cell r="E107">
            <v>2024</v>
          </cell>
          <cell r="F107">
            <v>12237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B108">
            <v>12237</v>
          </cell>
          <cell r="C108">
            <v>12237</v>
          </cell>
          <cell r="D108">
            <v>12237</v>
          </cell>
          <cell r="E108">
            <v>12237</v>
          </cell>
          <cell r="F108">
            <v>208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B109">
            <v>208</v>
          </cell>
          <cell r="C109">
            <v>208</v>
          </cell>
          <cell r="D109">
            <v>208</v>
          </cell>
          <cell r="E109">
            <v>208</v>
          </cell>
          <cell r="F109">
            <v>355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B110">
            <v>355</v>
          </cell>
          <cell r="C110">
            <v>355</v>
          </cell>
          <cell r="D110">
            <v>2</v>
          </cell>
          <cell r="E110">
            <v>2</v>
          </cell>
          <cell r="F110">
            <v>868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B111">
            <v>868</v>
          </cell>
          <cell r="C111">
            <v>868</v>
          </cell>
          <cell r="D111">
            <v>868</v>
          </cell>
          <cell r="E111">
            <v>868</v>
          </cell>
          <cell r="F111">
            <v>76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B112">
            <v>76</v>
          </cell>
          <cell r="C112">
            <v>76</v>
          </cell>
          <cell r="D112">
            <v>76</v>
          </cell>
          <cell r="E112">
            <v>76</v>
          </cell>
          <cell r="F112">
            <v>107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B113">
            <v>107</v>
          </cell>
          <cell r="C113">
            <v>107</v>
          </cell>
          <cell r="D113">
            <v>107</v>
          </cell>
          <cell r="E113">
            <v>107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B114">
            <v>98</v>
          </cell>
          <cell r="C114">
            <v>98</v>
          </cell>
          <cell r="D114">
            <v>98</v>
          </cell>
          <cell r="E114">
            <v>98</v>
          </cell>
          <cell r="F114">
            <v>652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B115">
            <v>652</v>
          </cell>
          <cell r="C115">
            <v>652</v>
          </cell>
          <cell r="D115">
            <v>652</v>
          </cell>
          <cell r="E115">
            <v>652</v>
          </cell>
          <cell r="F115">
            <v>284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B116">
            <v>284</v>
          </cell>
          <cell r="C116">
            <v>284</v>
          </cell>
          <cell r="D116">
            <v>284</v>
          </cell>
          <cell r="E116">
            <v>284</v>
          </cell>
          <cell r="F116">
            <v>332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B117">
            <v>332</v>
          </cell>
          <cell r="C117">
            <v>332</v>
          </cell>
          <cell r="D117">
            <v>332</v>
          </cell>
          <cell r="E117">
            <v>332</v>
          </cell>
          <cell r="F117">
            <v>65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B118">
            <v>65</v>
          </cell>
          <cell r="C118">
            <v>65</v>
          </cell>
          <cell r="D118">
            <v>65</v>
          </cell>
          <cell r="E118">
            <v>65</v>
          </cell>
          <cell r="F118">
            <v>336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B119">
            <v>336</v>
          </cell>
          <cell r="C119">
            <v>336</v>
          </cell>
          <cell r="D119">
            <v>336</v>
          </cell>
          <cell r="E119">
            <v>336</v>
          </cell>
          <cell r="F119">
            <v>540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B120">
            <v>540</v>
          </cell>
          <cell r="C120">
            <v>540</v>
          </cell>
          <cell r="D120">
            <v>540</v>
          </cell>
          <cell r="E120">
            <v>540</v>
          </cell>
          <cell r="F120">
            <v>22.7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B121">
            <v>22.699996948242188</v>
          </cell>
          <cell r="C121">
            <v>22.699996948242188</v>
          </cell>
          <cell r="D121">
            <v>22.699996948242188</v>
          </cell>
          <cell r="E121">
            <v>22.699996948242188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B122">
            <v>64.8499755859375</v>
          </cell>
          <cell r="C122">
            <v>64.8499755859375</v>
          </cell>
          <cell r="D122">
            <v>64.8499755859375</v>
          </cell>
          <cell r="E122">
            <v>64.8499755859375</v>
          </cell>
          <cell r="F122">
            <v>23.102</v>
          </cell>
        </row>
        <row r="123">
          <cell r="A123" t="str">
            <v>3215 ВЕТЧ.МЯСНАЯ Папа может п/о 0.4кг 8шт.    ОСТАНКИНО</v>
          </cell>
          <cell r="B123">
            <v>23.10198974609375</v>
          </cell>
          <cell r="C123">
            <v>23.10198974609375</v>
          </cell>
          <cell r="D123">
            <v>278</v>
          </cell>
          <cell r="E123">
            <v>278</v>
          </cell>
          <cell r="F123">
            <v>278</v>
          </cell>
        </row>
        <row r="124">
          <cell r="A124" t="str">
            <v>3297 СЫТНЫЕ Папа может сар б/о мгс 1*3 СНГ  ОСТАНКИНО</v>
          </cell>
          <cell r="B124">
            <v>278</v>
          </cell>
          <cell r="C124">
            <v>278</v>
          </cell>
          <cell r="D124">
            <v>168.9</v>
          </cell>
          <cell r="E124">
            <v>168.89990234375</v>
          </cell>
          <cell r="F124">
            <v>168.9</v>
          </cell>
        </row>
        <row r="125">
          <cell r="A125" t="str">
            <v>3812 СОЧНЫЕ сос п/о мгс 2*2  ОСТАНКИНО</v>
          </cell>
          <cell r="B125">
            <v>168.89990234375</v>
          </cell>
          <cell r="C125">
            <v>168.89990234375</v>
          </cell>
          <cell r="D125">
            <v>1392.1</v>
          </cell>
          <cell r="E125">
            <v>1392.099609375</v>
          </cell>
          <cell r="F125">
            <v>1394.184</v>
          </cell>
        </row>
        <row r="126">
          <cell r="A126" t="str">
            <v>4063 МЯСНАЯ Папа может вар п/о_Л   ОСТАНКИНО</v>
          </cell>
          <cell r="B126">
            <v>1394.18359375</v>
          </cell>
          <cell r="C126">
            <v>1394.18359375</v>
          </cell>
          <cell r="D126">
            <v>1730.4</v>
          </cell>
          <cell r="E126">
            <v>1730.3994140625</v>
          </cell>
          <cell r="F126">
            <v>1730.4</v>
          </cell>
        </row>
        <row r="127">
          <cell r="A127" t="str">
            <v>4117 ЭКСТРА Папа может с/к в/у_Л   ОСТАНКИНО</v>
          </cell>
          <cell r="B127">
            <v>1730.3994140625</v>
          </cell>
          <cell r="C127">
            <v>1730.3994140625</v>
          </cell>
          <cell r="D127">
            <v>45.392000000000003</v>
          </cell>
          <cell r="E127">
            <v>45.391998291015625</v>
          </cell>
          <cell r="F127">
            <v>45.392000000000003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B128">
            <v>45.391998291015625</v>
          </cell>
          <cell r="C128">
            <v>45.391998291015625</v>
          </cell>
          <cell r="D128">
            <v>105.9</v>
          </cell>
          <cell r="E128">
            <v>105.89996337890625</v>
          </cell>
          <cell r="F128">
            <v>105.9</v>
          </cell>
        </row>
        <row r="129">
          <cell r="A129" t="str">
            <v>4813 ФИЛЕЙНАЯ Папа может вар п/о_Л   ОСТАНКИНО</v>
          </cell>
          <cell r="B129">
            <v>105.89996337890625</v>
          </cell>
          <cell r="C129">
            <v>105.89996337890625</v>
          </cell>
          <cell r="D129">
            <v>378.35</v>
          </cell>
          <cell r="E129">
            <v>378.349853515625</v>
          </cell>
          <cell r="F129">
            <v>378.35</v>
          </cell>
        </row>
        <row r="130">
          <cell r="A130" t="str">
            <v>4993 САЛЯМИ ИТАЛЬЯНСКАЯ с/к в/у 1/250*8_120c ОСТАНКИНО</v>
          </cell>
          <cell r="B130">
            <v>378.349853515625</v>
          </cell>
          <cell r="C130">
            <v>378.349853515625</v>
          </cell>
          <cell r="D130">
            <v>451</v>
          </cell>
          <cell r="E130">
            <v>451</v>
          </cell>
          <cell r="F130">
            <v>451</v>
          </cell>
        </row>
        <row r="131">
          <cell r="A131" t="str">
            <v>5246 ДОКТОРСКАЯ ПРЕМИУМ вар б/о мгс_30с ОСТАНКИНО</v>
          </cell>
          <cell r="B131">
            <v>451</v>
          </cell>
          <cell r="C131">
            <v>451</v>
          </cell>
          <cell r="D131">
            <v>10.5</v>
          </cell>
          <cell r="E131">
            <v>10.5</v>
          </cell>
          <cell r="F131">
            <v>10.5</v>
          </cell>
        </row>
        <row r="132">
          <cell r="A132" t="str">
            <v>5247 РУССКАЯ ПРЕМИУМ вар б/о мгс_30с ОСТАНКИНО</v>
          </cell>
          <cell r="B132">
            <v>10.5</v>
          </cell>
          <cell r="C132">
            <v>10.5</v>
          </cell>
          <cell r="D132">
            <v>37.6</v>
          </cell>
          <cell r="E132">
            <v>37.5999755859375</v>
          </cell>
          <cell r="F132">
            <v>37.6</v>
          </cell>
        </row>
        <row r="133">
          <cell r="A133" t="str">
            <v>5336 ОСОБАЯ вар п/о  ОСТАНКИНО</v>
          </cell>
          <cell r="B133">
            <v>37.5999755859375</v>
          </cell>
          <cell r="C133">
            <v>37.5999755859375</v>
          </cell>
          <cell r="D133">
            <v>598.20000000000005</v>
          </cell>
          <cell r="E133">
            <v>598.19970703125</v>
          </cell>
          <cell r="F133">
            <v>598.20000000000005</v>
          </cell>
        </row>
        <row r="134">
          <cell r="A134" t="str">
            <v>5337 ОСОБАЯ СО ШПИКОМ вар п/о  ОСТАНКИНО</v>
          </cell>
          <cell r="B134">
            <v>598.19970703125</v>
          </cell>
          <cell r="C134">
            <v>598.19970703125</v>
          </cell>
          <cell r="D134">
            <v>112.9</v>
          </cell>
          <cell r="E134">
            <v>112.89996337890625</v>
          </cell>
          <cell r="F134">
            <v>112.9</v>
          </cell>
        </row>
        <row r="135">
          <cell r="A135" t="str">
            <v>5341 СЕРВЕЛАТ ОХОТНИЧИЙ в/к в/у  ОСТАНКИНО</v>
          </cell>
          <cell r="B135">
            <v>112.89996337890625</v>
          </cell>
          <cell r="C135">
            <v>112.89996337890625</v>
          </cell>
          <cell r="D135">
            <v>340.3</v>
          </cell>
          <cell r="E135">
            <v>340.2998046875</v>
          </cell>
          <cell r="F135">
            <v>340.3</v>
          </cell>
        </row>
        <row r="136">
          <cell r="A136" t="str">
            <v>5483 ЭКСТРА Папа может с/к в/у 1/250 8шт.   ОСТАНКИНО</v>
          </cell>
          <cell r="B136">
            <v>340.2998046875</v>
          </cell>
          <cell r="C136">
            <v>340.2998046875</v>
          </cell>
          <cell r="D136">
            <v>773</v>
          </cell>
          <cell r="E136">
            <v>773</v>
          </cell>
          <cell r="F136">
            <v>773</v>
          </cell>
        </row>
        <row r="137">
          <cell r="A137" t="str">
            <v>5544 Сервелат Финский в/к в/у_45с НОВАЯ ОСТАНКИНО</v>
          </cell>
          <cell r="B137">
            <v>773</v>
          </cell>
          <cell r="C137">
            <v>773</v>
          </cell>
          <cell r="D137">
            <v>749.9</v>
          </cell>
          <cell r="E137">
            <v>749.89990234375</v>
          </cell>
          <cell r="F137">
            <v>749.9</v>
          </cell>
        </row>
        <row r="138">
          <cell r="A138" t="str">
            <v>5682 САЛЯМИ МЕЛКОЗЕРНЕНАЯ с/к в/у 1/120_60с   ОСТАНКИНО</v>
          </cell>
          <cell r="B138">
            <v>749.89990234375</v>
          </cell>
          <cell r="C138">
            <v>749.89990234375</v>
          </cell>
          <cell r="D138">
            <v>2312</v>
          </cell>
          <cell r="E138">
            <v>2312</v>
          </cell>
          <cell r="F138">
            <v>2312</v>
          </cell>
        </row>
        <row r="139">
          <cell r="A139" t="str">
            <v>5706 АРОМАТНАЯ Папа может с/к в/у 1/250 8шт.  ОСТАНКИНО</v>
          </cell>
          <cell r="B139">
            <v>2312</v>
          </cell>
          <cell r="C139">
            <v>2312</v>
          </cell>
          <cell r="D139">
            <v>839</v>
          </cell>
          <cell r="E139">
            <v>839</v>
          </cell>
          <cell r="F139">
            <v>839</v>
          </cell>
        </row>
        <row r="140">
          <cell r="A140" t="str">
            <v>5708 ПОСОЛЬСКАЯ Папа может с/к в/у ОСТАНКИНО</v>
          </cell>
          <cell r="B140">
            <v>839</v>
          </cell>
          <cell r="C140">
            <v>839</v>
          </cell>
          <cell r="D140">
            <v>65.206000000000003</v>
          </cell>
          <cell r="E140">
            <v>65.20599365234375</v>
          </cell>
          <cell r="F140">
            <v>65.206000000000003</v>
          </cell>
        </row>
        <row r="141">
          <cell r="A141" t="str">
            <v>5820 СЛИВОЧНЫЕ Папа может сос п/о мгс 2*2_45с   ОСТАНКИНО</v>
          </cell>
          <cell r="B141">
            <v>65.20599365234375</v>
          </cell>
          <cell r="C141">
            <v>65.20599365234375</v>
          </cell>
          <cell r="D141">
            <v>142.1</v>
          </cell>
          <cell r="E141">
            <v>142.0999755859375</v>
          </cell>
          <cell r="F141">
            <v>142.1</v>
          </cell>
        </row>
        <row r="142">
          <cell r="A142" t="str">
            <v>5851 ЭКСТРА Папа может вар п/о   ОСТАНКИНО</v>
          </cell>
          <cell r="B142">
            <v>142.0999755859375</v>
          </cell>
          <cell r="C142">
            <v>142.0999755859375</v>
          </cell>
          <cell r="D142">
            <v>356.1</v>
          </cell>
          <cell r="E142">
            <v>356.099853515625</v>
          </cell>
          <cell r="F142">
            <v>357.45299999999997</v>
          </cell>
        </row>
        <row r="143">
          <cell r="A143" t="str">
            <v>5931 ОХОТНИЧЬЯ Папа может с/к в/у 1/220 8шт.   ОСТАНКИНО</v>
          </cell>
          <cell r="B143">
            <v>357.452880859375</v>
          </cell>
          <cell r="C143">
            <v>357.452880859375</v>
          </cell>
          <cell r="D143">
            <v>601</v>
          </cell>
          <cell r="E143">
            <v>601</v>
          </cell>
          <cell r="F143">
            <v>601</v>
          </cell>
        </row>
        <row r="144">
          <cell r="A144" t="str">
            <v>5976 МОЛОЧНЫЕ ТРАДИЦ. сос п/о в/у 1/350_45с  ОСТАНКИНО</v>
          </cell>
          <cell r="B144">
            <v>601</v>
          </cell>
          <cell r="C144">
            <v>601</v>
          </cell>
          <cell r="D144">
            <v>648</v>
          </cell>
          <cell r="E144">
            <v>648</v>
          </cell>
          <cell r="F144">
            <v>648</v>
          </cell>
        </row>
        <row r="145">
          <cell r="A145" t="str">
            <v>5981 МОЛОЧНЫЕ ТРАДИЦ. сос п/о мгс 1*6_45с   ОСТАНКИНО</v>
          </cell>
          <cell r="B145">
            <v>648</v>
          </cell>
          <cell r="C145">
            <v>648</v>
          </cell>
          <cell r="D145">
            <v>170.9</v>
          </cell>
          <cell r="E145">
            <v>170.89990234375</v>
          </cell>
          <cell r="F145">
            <v>170.9</v>
          </cell>
        </row>
        <row r="146">
          <cell r="A146" t="str">
            <v>5982 МОЛОЧНЫЕ ТРАДИЦ. сос п/о мгс 0,6кг_СНГ  ОСТАНКИНО</v>
          </cell>
          <cell r="B146">
            <v>170.89990234375</v>
          </cell>
          <cell r="C146">
            <v>170.89990234375</v>
          </cell>
          <cell r="D146">
            <v>300</v>
          </cell>
          <cell r="E146">
            <v>300</v>
          </cell>
          <cell r="F146">
            <v>300</v>
          </cell>
        </row>
        <row r="147">
          <cell r="A147" t="str">
            <v>6025 ВЕТЧ.ФИРМЕННАЯ С ИНДЕЙКОЙ п/о   ОСТАНКИНО</v>
          </cell>
          <cell r="B147">
            <v>300</v>
          </cell>
          <cell r="C147">
            <v>300</v>
          </cell>
          <cell r="D147">
            <v>8.8000000000000007</v>
          </cell>
          <cell r="E147">
            <v>8.7999954223632813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B148">
            <v>8.7999954223632813</v>
          </cell>
          <cell r="C148">
            <v>8.7999954223632813</v>
          </cell>
          <cell r="D148">
            <v>206.9</v>
          </cell>
          <cell r="E148">
            <v>206.89990234375</v>
          </cell>
          <cell r="F148">
            <v>206.9</v>
          </cell>
        </row>
        <row r="149">
          <cell r="A149" t="str">
            <v>6042 МОЛОЧНЫЕ К ЗАВТРАКУ сос п/о в/у 0.4кг   ОСТАНКИНО</v>
          </cell>
          <cell r="B149">
            <v>206.89990234375</v>
          </cell>
          <cell r="C149">
            <v>206.89990234375</v>
          </cell>
          <cell r="D149">
            <v>877</v>
          </cell>
          <cell r="E149">
            <v>877</v>
          </cell>
          <cell r="F149">
            <v>877</v>
          </cell>
        </row>
        <row r="150">
          <cell r="A150" t="str">
            <v>6113 СОЧНЫЕ сос п/о мгс 1*6_Ашан  ОСТАНКИНО</v>
          </cell>
          <cell r="B150">
            <v>877</v>
          </cell>
          <cell r="C150">
            <v>877</v>
          </cell>
          <cell r="D150">
            <v>1364.9</v>
          </cell>
          <cell r="E150">
            <v>1364.8994140625</v>
          </cell>
          <cell r="F150">
            <v>1364.9</v>
          </cell>
        </row>
        <row r="151">
          <cell r="A151" t="str">
            <v>6123 МОЛОЧНЫЕ КЛАССИЧЕСКИЕ ПМ сос п/о мгс 2*4   ОСТАНКИНО</v>
          </cell>
          <cell r="B151">
            <v>1364.8994140625</v>
          </cell>
          <cell r="C151">
            <v>1364.8994140625</v>
          </cell>
          <cell r="D151">
            <v>535.29999999999995</v>
          </cell>
          <cell r="E151">
            <v>535.2998046875</v>
          </cell>
          <cell r="F151">
            <v>535.29999999999995</v>
          </cell>
        </row>
        <row r="152">
          <cell r="A152" t="str">
            <v>6213 СЕРВЕЛАТ ФИНСКИЙ СН в/к в/у 0.35кг 8шт.  ОСТАНКИНО</v>
          </cell>
          <cell r="B152">
            <v>535.2998046875</v>
          </cell>
          <cell r="C152">
            <v>535.2998046875</v>
          </cell>
          <cell r="D152">
            <v>47</v>
          </cell>
          <cell r="E152">
            <v>47</v>
          </cell>
          <cell r="F152">
            <v>47</v>
          </cell>
        </row>
        <row r="153">
          <cell r="A153" t="str">
            <v>6215 СЕРВЕЛАТ ОРЕХОВЫЙ СН в/к в/у 0.35кг 8шт  ОСТАНКИНО</v>
          </cell>
          <cell r="B153">
            <v>47</v>
          </cell>
          <cell r="C153">
            <v>47</v>
          </cell>
          <cell r="D153">
            <v>55</v>
          </cell>
          <cell r="E153">
            <v>55</v>
          </cell>
          <cell r="F153">
            <v>55</v>
          </cell>
        </row>
        <row r="154">
          <cell r="A154" t="str">
            <v>6217 ШПИКАЧКИ ДОМАШНИЕ СН п/о мгс 0.4кг 8шт.  ОСТАНКИНО</v>
          </cell>
          <cell r="B154">
            <v>55</v>
          </cell>
          <cell r="C154">
            <v>55</v>
          </cell>
          <cell r="D154">
            <v>43</v>
          </cell>
          <cell r="E154">
            <v>43</v>
          </cell>
          <cell r="F154">
            <v>43</v>
          </cell>
        </row>
        <row r="155">
          <cell r="A155" t="str">
            <v>6221 НЕАПОЛИТАНСКИЙ ДУЭТ с/к с/н мгс 1/90  ОСТАНКИНО</v>
          </cell>
          <cell r="B155">
            <v>43</v>
          </cell>
          <cell r="C155">
            <v>43</v>
          </cell>
          <cell r="D155">
            <v>317</v>
          </cell>
          <cell r="E155">
            <v>317</v>
          </cell>
          <cell r="F155">
            <v>317</v>
          </cell>
        </row>
        <row r="156">
          <cell r="A156" t="str">
            <v>6225 ИМПЕРСКАЯ И БАЛЫКОВАЯ в/к с/н мгс 1/90  ОСТАНКИНО</v>
          </cell>
          <cell r="B156">
            <v>317</v>
          </cell>
          <cell r="C156">
            <v>317</v>
          </cell>
          <cell r="D156">
            <v>31</v>
          </cell>
          <cell r="E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B157">
            <v>31</v>
          </cell>
          <cell r="C157">
            <v>31</v>
          </cell>
          <cell r="D157">
            <v>527</v>
          </cell>
          <cell r="E157">
            <v>527</v>
          </cell>
          <cell r="F157">
            <v>528</v>
          </cell>
        </row>
        <row r="158">
          <cell r="A158" t="str">
            <v>6241 ХОТ-ДОГ Папа может сос п/о мгс 0.38кг  ОСТАНКИНО</v>
          </cell>
          <cell r="B158">
            <v>528</v>
          </cell>
          <cell r="C158">
            <v>528</v>
          </cell>
          <cell r="D158">
            <v>134</v>
          </cell>
          <cell r="E158">
            <v>134</v>
          </cell>
          <cell r="F158">
            <v>134</v>
          </cell>
        </row>
        <row r="159">
          <cell r="A159" t="str">
            <v>6247 ДОМАШНЯЯ Папа может вар п/о 0,4кг 8шт.  ОСТАНКИНО</v>
          </cell>
          <cell r="B159">
            <v>134</v>
          </cell>
          <cell r="C159">
            <v>134</v>
          </cell>
          <cell r="D159">
            <v>113</v>
          </cell>
          <cell r="E159">
            <v>113</v>
          </cell>
          <cell r="F159">
            <v>113</v>
          </cell>
        </row>
        <row r="160">
          <cell r="A160" t="str">
            <v>6268 ГОВЯЖЬЯ Папа может вар п/о 0,4кг 8 шт.  ОСТАНКИНО</v>
          </cell>
          <cell r="B160">
            <v>113</v>
          </cell>
          <cell r="C160">
            <v>113</v>
          </cell>
          <cell r="D160">
            <v>194</v>
          </cell>
          <cell r="E160">
            <v>194</v>
          </cell>
          <cell r="F160">
            <v>194</v>
          </cell>
        </row>
        <row r="161">
          <cell r="A161" t="str">
            <v>6281 СВИНИНА ДЕЛИКАТ. к/в мл/к в/у 0.3кг 45с  ОСТАНКИНО</v>
          </cell>
          <cell r="B161">
            <v>194</v>
          </cell>
          <cell r="C161">
            <v>194</v>
          </cell>
          <cell r="D161">
            <v>523</v>
          </cell>
          <cell r="E161">
            <v>523</v>
          </cell>
          <cell r="F161">
            <v>523</v>
          </cell>
        </row>
        <row r="162">
          <cell r="A162" t="str">
            <v>6297 ФИЛЕЙНЫЕ сос ц/о в/у 1/270 12шт_45с  ОСТАНКИНО</v>
          </cell>
          <cell r="B162">
            <v>523</v>
          </cell>
          <cell r="C162">
            <v>523</v>
          </cell>
          <cell r="D162">
            <v>1762</v>
          </cell>
          <cell r="E162">
            <v>1762</v>
          </cell>
          <cell r="F162">
            <v>1762</v>
          </cell>
        </row>
        <row r="163">
          <cell r="A163" t="str">
            <v>6302 БАЛЫКОВАЯ СН в/к в/у 0.35кг 8шт.  ОСТАНКИНО</v>
          </cell>
          <cell r="B163">
            <v>1762</v>
          </cell>
          <cell r="C163">
            <v>1762</v>
          </cell>
          <cell r="D163">
            <v>68</v>
          </cell>
          <cell r="E163">
            <v>68</v>
          </cell>
          <cell r="F163">
            <v>68</v>
          </cell>
        </row>
        <row r="164">
          <cell r="A164" t="str">
            <v>6303 МЯСНЫЕ Папа может сос п/о мгс 1.5*3  ОСТАНКИНО</v>
          </cell>
          <cell r="B164">
            <v>68</v>
          </cell>
          <cell r="C164">
            <v>68</v>
          </cell>
          <cell r="D164">
            <v>219.2</v>
          </cell>
          <cell r="E164">
            <v>219.199951171875</v>
          </cell>
          <cell r="F164">
            <v>219.2</v>
          </cell>
        </row>
        <row r="165">
          <cell r="A165" t="str">
            <v>6325 ДОКТОРСКАЯ ПРЕМИУМ вар п/о 0.4кг 8шт.  ОСТАНКИНО</v>
          </cell>
          <cell r="B165">
            <v>219.199951171875</v>
          </cell>
          <cell r="C165">
            <v>219.199951171875</v>
          </cell>
          <cell r="D165">
            <v>523</v>
          </cell>
          <cell r="E165">
            <v>523</v>
          </cell>
          <cell r="F165">
            <v>523</v>
          </cell>
        </row>
        <row r="166">
          <cell r="A166" t="str">
            <v>6333 МЯСНАЯ Папа может вар п/о 0.4кг 8шт.  ОСТАНКИНО</v>
          </cell>
          <cell r="B166">
            <v>523</v>
          </cell>
          <cell r="C166">
            <v>523</v>
          </cell>
          <cell r="D166">
            <v>6426</v>
          </cell>
          <cell r="E166">
            <v>6426</v>
          </cell>
          <cell r="F166">
            <v>6427</v>
          </cell>
        </row>
        <row r="167">
          <cell r="A167" t="str">
            <v>6353 ЭКСТРА Папа может вар п/о 0.4кг 8шт.  ОСТАНКИНО</v>
          </cell>
          <cell r="B167">
            <v>6427</v>
          </cell>
          <cell r="C167">
            <v>6427</v>
          </cell>
          <cell r="D167">
            <v>1508</v>
          </cell>
          <cell r="E167">
            <v>1508</v>
          </cell>
          <cell r="F167">
            <v>1510</v>
          </cell>
        </row>
        <row r="168">
          <cell r="A168" t="str">
            <v>6392 ФИЛЕЙНАЯ Папа может вар п/о 0.4кг. ОСТАНКИНО</v>
          </cell>
          <cell r="B168">
            <v>1510</v>
          </cell>
          <cell r="C168">
            <v>1510</v>
          </cell>
          <cell r="D168">
            <v>4414</v>
          </cell>
          <cell r="E168">
            <v>4414</v>
          </cell>
          <cell r="F168">
            <v>4414</v>
          </cell>
        </row>
        <row r="169">
          <cell r="A169" t="str">
            <v>6427 КЛАССИЧЕСКАЯ ПМ вар п/о 0.35кг 8шт. ОСТАНКИНО</v>
          </cell>
          <cell r="B169">
            <v>4414</v>
          </cell>
          <cell r="C169">
            <v>4414</v>
          </cell>
          <cell r="D169">
            <v>1247</v>
          </cell>
          <cell r="E169">
            <v>1247</v>
          </cell>
          <cell r="F169">
            <v>1247</v>
          </cell>
        </row>
        <row r="170">
          <cell r="A170" t="str">
            <v>6438 БОГАТЫРСКИЕ Папа Может сос п/о в/у 0,3кг  ОСТАНКИНО</v>
          </cell>
          <cell r="B170">
            <v>1247</v>
          </cell>
          <cell r="C170">
            <v>1247</v>
          </cell>
          <cell r="D170">
            <v>407</v>
          </cell>
          <cell r="E170">
            <v>407</v>
          </cell>
          <cell r="F170">
            <v>407</v>
          </cell>
        </row>
        <row r="171">
          <cell r="A171" t="str">
            <v>6450 БЕКОН с/к с/н в/у 1/100 10шт.  ОСТАНКИНО</v>
          </cell>
          <cell r="B171">
            <v>407</v>
          </cell>
          <cell r="C171">
            <v>407</v>
          </cell>
          <cell r="D171">
            <v>365</v>
          </cell>
          <cell r="E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B172">
            <v>365</v>
          </cell>
          <cell r="C172">
            <v>365</v>
          </cell>
          <cell r="D172">
            <v>1178</v>
          </cell>
          <cell r="E172">
            <v>1178</v>
          </cell>
          <cell r="F172">
            <v>1178</v>
          </cell>
        </row>
        <row r="173">
          <cell r="A173" t="str">
            <v>6454 АРОМАТНАЯ с/к с/н в/у 1/100 14шт.  ОСТАНКИНО</v>
          </cell>
          <cell r="B173">
            <v>1178</v>
          </cell>
          <cell r="C173">
            <v>1178</v>
          </cell>
          <cell r="D173">
            <v>774</v>
          </cell>
          <cell r="E173">
            <v>774</v>
          </cell>
          <cell r="F173">
            <v>774</v>
          </cell>
        </row>
        <row r="174">
          <cell r="A174" t="str">
            <v>6475 С СЫРОМ Папа может сос ц/о мгс 0.4кг6шт  ОСТАНКИНО</v>
          </cell>
          <cell r="B174">
            <v>774</v>
          </cell>
          <cell r="C174">
            <v>774</v>
          </cell>
          <cell r="D174">
            <v>212</v>
          </cell>
          <cell r="E174">
            <v>212</v>
          </cell>
          <cell r="F174">
            <v>212</v>
          </cell>
        </row>
        <row r="175">
          <cell r="A175" t="str">
            <v>6527 ШПИКАЧКИ СОЧНЫЕ ПМ сар б/о мгс 1*3 45с ОСТАНКИНО</v>
          </cell>
          <cell r="B175">
            <v>212</v>
          </cell>
          <cell r="C175">
            <v>212</v>
          </cell>
          <cell r="D175">
            <v>420.5</v>
          </cell>
          <cell r="E175">
            <v>420.5</v>
          </cell>
          <cell r="F175">
            <v>420.5</v>
          </cell>
        </row>
        <row r="176">
          <cell r="A176" t="str">
            <v>6562 СЕРВЕЛАТ КАРЕЛЬСКИЙ СН в/к в/у 0,28кг  ОСТАНКИНО</v>
          </cell>
          <cell r="B176">
            <v>420.5</v>
          </cell>
          <cell r="C176">
            <v>420.5</v>
          </cell>
          <cell r="D176">
            <v>221</v>
          </cell>
          <cell r="E176">
            <v>221</v>
          </cell>
          <cell r="F176">
            <v>221</v>
          </cell>
        </row>
        <row r="177">
          <cell r="A177" t="str">
            <v>6563 СЛИВОЧНЫЕ СН сос п/о мгс 1*6  ОСТАНКИНО</v>
          </cell>
          <cell r="B177">
            <v>221</v>
          </cell>
          <cell r="C177">
            <v>221</v>
          </cell>
          <cell r="D177">
            <v>19.100000000000001</v>
          </cell>
          <cell r="E177">
            <v>19.099990844726563</v>
          </cell>
          <cell r="F177">
            <v>19.100000000000001</v>
          </cell>
        </row>
        <row r="178">
          <cell r="A178" t="str">
            <v>6586 МРАМОРНАЯ И БАЛЫКОВАЯ в/к с/н мгс 1/90 ОСТАНКИНО</v>
          </cell>
          <cell r="B178">
            <v>19.099990844726563</v>
          </cell>
          <cell r="C178">
            <v>19.099990844726563</v>
          </cell>
          <cell r="D178">
            <v>207</v>
          </cell>
          <cell r="E178">
            <v>207</v>
          </cell>
          <cell r="F178">
            <v>207</v>
          </cell>
        </row>
        <row r="179">
          <cell r="A179" t="str">
            <v>6593 ДОКТОРСКАЯ СН вар п/о 0.45кг 8шт.  ОСТАНКИНО</v>
          </cell>
          <cell r="B179">
            <v>207</v>
          </cell>
          <cell r="C179">
            <v>207</v>
          </cell>
          <cell r="D179">
            <v>39</v>
          </cell>
          <cell r="E179">
            <v>39</v>
          </cell>
          <cell r="F179">
            <v>39</v>
          </cell>
        </row>
        <row r="180">
          <cell r="A180" t="str">
            <v>6595 МОЛОЧНАЯ СН вар п/о 0.45кг 8шт.  ОСТАНКИНО</v>
          </cell>
          <cell r="B180">
            <v>39</v>
          </cell>
          <cell r="C180">
            <v>39</v>
          </cell>
          <cell r="D180">
            <v>41</v>
          </cell>
          <cell r="E180">
            <v>41</v>
          </cell>
          <cell r="F180">
            <v>41</v>
          </cell>
        </row>
        <row r="181">
          <cell r="A181" t="str">
            <v>6597 РУССКАЯ СН вар п/о 0.45кг 8шт.  ОСТАНКИНО</v>
          </cell>
          <cell r="B181">
            <v>41</v>
          </cell>
          <cell r="C181">
            <v>41</v>
          </cell>
          <cell r="D181">
            <v>12</v>
          </cell>
          <cell r="E181">
            <v>12</v>
          </cell>
          <cell r="F181">
            <v>12</v>
          </cell>
        </row>
        <row r="182">
          <cell r="A182" t="str">
            <v>6601 ГОВЯЖЬИ СН сос п/о мгс 1*6  ОСТАНКИНО</v>
          </cell>
          <cell r="B182">
            <v>12</v>
          </cell>
          <cell r="C182">
            <v>12</v>
          </cell>
          <cell r="D182">
            <v>128.19999999999999</v>
          </cell>
          <cell r="E182">
            <v>128.199951171875</v>
          </cell>
          <cell r="F182">
            <v>128.19999999999999</v>
          </cell>
        </row>
        <row r="183">
          <cell r="A183" t="str">
            <v>6602 БАВАРСКИЕ ПМ сос ц/о мгс 0,35кг 8шт.  ОСТАНКИНО</v>
          </cell>
          <cell r="B183">
            <v>128.199951171875</v>
          </cell>
          <cell r="C183">
            <v>128.199951171875</v>
          </cell>
          <cell r="D183">
            <v>1070</v>
          </cell>
          <cell r="E183">
            <v>1070</v>
          </cell>
          <cell r="F183">
            <v>1070</v>
          </cell>
        </row>
        <row r="184">
          <cell r="A184" t="str">
            <v>6645 ВЕТЧ.КЛАССИЧЕСКАЯ СН п/о 0.8кг 4шт.  ОСТАНКИНО</v>
          </cell>
          <cell r="B184">
            <v>1070</v>
          </cell>
          <cell r="C184">
            <v>1070</v>
          </cell>
          <cell r="D184">
            <v>7</v>
          </cell>
          <cell r="E184">
            <v>7</v>
          </cell>
          <cell r="F184">
            <v>7</v>
          </cell>
        </row>
        <row r="185">
          <cell r="A185" t="str">
            <v>6658 АРОМАТНАЯ С ЧЕСНОЧКОМ СН в/к мтс 0.330кг  ОСТАНКИНО</v>
          </cell>
          <cell r="B185">
            <v>7</v>
          </cell>
          <cell r="C185">
            <v>7</v>
          </cell>
          <cell r="D185">
            <v>27</v>
          </cell>
          <cell r="E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B186">
            <v>27</v>
          </cell>
          <cell r="C186">
            <v>27</v>
          </cell>
          <cell r="D186">
            <v>61.1</v>
          </cell>
          <cell r="E186">
            <v>61.0999755859375</v>
          </cell>
          <cell r="F186">
            <v>61.1</v>
          </cell>
        </row>
        <row r="187">
          <cell r="A187" t="str">
            <v>6666 БОЯНСКАЯ Папа может п/к в/у 0,28кг 8 шт. ОСТАНКИНО</v>
          </cell>
          <cell r="B187">
            <v>61.0999755859375</v>
          </cell>
          <cell r="C187">
            <v>61.0999755859375</v>
          </cell>
          <cell r="D187">
            <v>1288</v>
          </cell>
          <cell r="E187">
            <v>1288</v>
          </cell>
          <cell r="F187">
            <v>1288</v>
          </cell>
        </row>
        <row r="188">
          <cell r="A188" t="str">
            <v>6669 ВЕНСКАЯ САЛЯМИ п/к в/у 0.28кг 8шт  ОСТАНКИНО</v>
          </cell>
          <cell r="B188">
            <v>1288</v>
          </cell>
          <cell r="C188">
            <v>1288</v>
          </cell>
          <cell r="D188">
            <v>488</v>
          </cell>
          <cell r="E188">
            <v>488</v>
          </cell>
          <cell r="F188">
            <v>488</v>
          </cell>
        </row>
        <row r="189">
          <cell r="A189" t="str">
            <v>6683 СЕРВЕЛАТ ЗЕРНИСТЫЙ ПМ в/к в/у 0,35кг  ОСТАНКИНО</v>
          </cell>
          <cell r="B189">
            <v>488</v>
          </cell>
          <cell r="C189">
            <v>488</v>
          </cell>
          <cell r="D189">
            <v>2274</v>
          </cell>
          <cell r="E189">
            <v>2274</v>
          </cell>
          <cell r="F189">
            <v>2274</v>
          </cell>
        </row>
        <row r="190">
          <cell r="A190" t="str">
            <v>6684 СЕРВЕЛАТ КАРЕЛЬСКИЙ ПМ в/к в/у 0.28кг  ОСТАНКИНО</v>
          </cell>
          <cell r="B190">
            <v>2274</v>
          </cell>
          <cell r="C190">
            <v>2274</v>
          </cell>
          <cell r="D190">
            <v>2222</v>
          </cell>
          <cell r="E190">
            <v>2222</v>
          </cell>
          <cell r="F190">
            <v>2222</v>
          </cell>
        </row>
        <row r="191">
          <cell r="A191" t="str">
            <v>6689 СЕРВЕЛАТ ОХОТНИЧИЙ ПМ в/к в/у 0,35кг 8шт  ОСТАНКИНО</v>
          </cell>
          <cell r="B191">
            <v>2222</v>
          </cell>
          <cell r="C191">
            <v>2222</v>
          </cell>
          <cell r="D191">
            <v>5689</v>
          </cell>
          <cell r="E191">
            <v>5689</v>
          </cell>
          <cell r="F191">
            <v>5689</v>
          </cell>
        </row>
        <row r="192">
          <cell r="A192" t="str">
            <v>6692 СЕРВЕЛАТ ПРИМА в/к в/у 0.28кг 8шт.  ОСТАНКИНО</v>
          </cell>
          <cell r="B192">
            <v>5689</v>
          </cell>
          <cell r="C192">
            <v>5689</v>
          </cell>
          <cell r="D192">
            <v>479</v>
          </cell>
          <cell r="E192">
            <v>479</v>
          </cell>
          <cell r="F192">
            <v>479</v>
          </cell>
        </row>
        <row r="193">
          <cell r="A193" t="str">
            <v>6697 СЕРВЕЛАТ ФИНСКИЙ ПМ в/к в/у 0,35кг 8шт.  ОСТАНКИНО</v>
          </cell>
          <cell r="B193">
            <v>479</v>
          </cell>
          <cell r="C193">
            <v>479</v>
          </cell>
          <cell r="D193">
            <v>5429</v>
          </cell>
          <cell r="E193">
            <v>5429</v>
          </cell>
          <cell r="F193">
            <v>5429</v>
          </cell>
        </row>
        <row r="194">
          <cell r="A194" t="str">
            <v>6713 СОЧНЫЙ ГРИЛЬ ПМ сос п/о мгс 0.41кг 8шт.  ОСТАНКИНО</v>
          </cell>
          <cell r="B194">
            <v>5429</v>
          </cell>
          <cell r="C194">
            <v>5429</v>
          </cell>
          <cell r="D194">
            <v>1301</v>
          </cell>
          <cell r="E194">
            <v>1301</v>
          </cell>
          <cell r="F194">
            <v>1301</v>
          </cell>
        </row>
        <row r="195">
          <cell r="A195" t="str">
            <v>6716 ОСОБАЯ Коровино (в сетке) 0.5кг 8шт.  ОСТАНКИНО</v>
          </cell>
          <cell r="B195">
            <v>1301</v>
          </cell>
          <cell r="C195">
            <v>1301</v>
          </cell>
          <cell r="D195">
            <v>606</v>
          </cell>
          <cell r="E195">
            <v>606</v>
          </cell>
          <cell r="F195">
            <v>606</v>
          </cell>
        </row>
        <row r="196">
          <cell r="A196" t="str">
            <v>6722 СОЧНЫЕ ПМ сос п/о мгс 0,41кг 10шт.  ОСТАНКИНО</v>
          </cell>
          <cell r="B196">
            <v>606</v>
          </cell>
          <cell r="C196">
            <v>606</v>
          </cell>
          <cell r="D196">
            <v>5836</v>
          </cell>
          <cell r="E196">
            <v>5836</v>
          </cell>
          <cell r="F196">
            <v>5837</v>
          </cell>
        </row>
        <row r="197">
          <cell r="A197" t="str">
            <v>6726 СЛИВОЧНЫЕ ПМ сос п/о мгс 0.41кг 10шт.  ОСТАНКИНО</v>
          </cell>
          <cell r="B197">
            <v>5837</v>
          </cell>
          <cell r="C197">
            <v>5837</v>
          </cell>
          <cell r="D197">
            <v>2527</v>
          </cell>
          <cell r="E197">
            <v>2527</v>
          </cell>
          <cell r="F197">
            <v>2527</v>
          </cell>
        </row>
        <row r="198">
          <cell r="A198" t="str">
            <v>6734 ОСОБАЯ СО ШПИКОМ Коровино (в сетке) 0,5кг ОСТАНКИНО</v>
          </cell>
          <cell r="B198">
            <v>2527</v>
          </cell>
          <cell r="C198">
            <v>2527</v>
          </cell>
          <cell r="D198">
            <v>286</v>
          </cell>
          <cell r="E198">
            <v>286</v>
          </cell>
          <cell r="F198">
            <v>286</v>
          </cell>
        </row>
        <row r="199">
          <cell r="A199" t="str">
            <v>6750 МОЛОЧНЫЕ ГОСТ СН сос п/о мгс 0,41 кг 10шт ОСТАНКИНО</v>
          </cell>
          <cell r="B199">
            <v>286</v>
          </cell>
          <cell r="C199">
            <v>286</v>
          </cell>
          <cell r="D199">
            <v>15</v>
          </cell>
          <cell r="E199">
            <v>15</v>
          </cell>
          <cell r="F199">
            <v>15</v>
          </cell>
        </row>
        <row r="200">
          <cell r="A200" t="str">
            <v>6751 СЛИВОЧНЫЕ СН сос п/о мгс 0,41кг 10шт.  ОСТАНКИНО</v>
          </cell>
          <cell r="B200">
            <v>15</v>
          </cell>
          <cell r="C200">
            <v>15</v>
          </cell>
          <cell r="D200">
            <v>45</v>
          </cell>
          <cell r="E200">
            <v>45</v>
          </cell>
          <cell r="F200">
            <v>45</v>
          </cell>
        </row>
        <row r="201">
          <cell r="A201" t="str">
            <v>6756 ВЕТЧ.ЛЮБИТЕЛЬСКАЯ п/о  ОСТАНКИНО</v>
          </cell>
          <cell r="B201">
            <v>45</v>
          </cell>
          <cell r="C201">
            <v>45</v>
          </cell>
          <cell r="D201">
            <v>173.5</v>
          </cell>
          <cell r="E201">
            <v>173.5</v>
          </cell>
          <cell r="F201">
            <v>173.5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B202">
            <v>173.5</v>
          </cell>
          <cell r="C202">
            <v>173.5</v>
          </cell>
          <cell r="D202">
            <v>137</v>
          </cell>
          <cell r="E202">
            <v>137</v>
          </cell>
          <cell r="F202">
            <v>137</v>
          </cell>
        </row>
        <row r="203">
          <cell r="A203" t="str">
            <v>Балык свиной с/к "Эликатессе" 0,10 кг.шт. нарезка (лоток с ср.защ.атм.)  СПК</v>
          </cell>
          <cell r="B203">
            <v>137</v>
          </cell>
          <cell r="C203">
            <v>137</v>
          </cell>
          <cell r="D203">
            <v>193</v>
          </cell>
          <cell r="E203">
            <v>193</v>
          </cell>
          <cell r="F203">
            <v>158</v>
          </cell>
        </row>
        <row r="204">
          <cell r="A204" t="str">
            <v>БОНУС Z-ОСОБАЯ Коровино вар п/о (5324)  ОСТАНКИНО</v>
          </cell>
          <cell r="B204">
            <v>158</v>
          </cell>
          <cell r="C204">
            <v>158</v>
          </cell>
          <cell r="D204">
            <v>50</v>
          </cell>
          <cell r="E204">
            <v>50</v>
          </cell>
          <cell r="F204">
            <v>50</v>
          </cell>
        </row>
        <row r="205">
          <cell r="A205" t="str">
            <v>БОНУС Z-ОСОБАЯ Коровино вар п/о 0.5кг_СНГ (6305)  ОСТАНКИНО</v>
          </cell>
          <cell r="B205">
            <v>50</v>
          </cell>
          <cell r="C205">
            <v>50</v>
          </cell>
          <cell r="D205">
            <v>30</v>
          </cell>
          <cell r="E205">
            <v>30</v>
          </cell>
          <cell r="F205">
            <v>30</v>
          </cell>
        </row>
        <row r="206">
          <cell r="A206" t="str">
            <v>БОНУС СОЧНЫЕ сос п/о мгс 0.41кг_UZ (6087)  ОСТАНКИНО</v>
          </cell>
          <cell r="B206">
            <v>30</v>
          </cell>
          <cell r="C206">
            <v>30</v>
          </cell>
          <cell r="D206">
            <v>878</v>
          </cell>
          <cell r="E206">
            <v>878</v>
          </cell>
          <cell r="F206">
            <v>878</v>
          </cell>
        </row>
        <row r="207">
          <cell r="A207" t="str">
            <v>БОНУС СОЧНЫЕ сос п/о мгс 1*6_UZ (6088)  ОСТАНКИНО</v>
          </cell>
          <cell r="B207">
            <v>878</v>
          </cell>
          <cell r="C207">
            <v>878</v>
          </cell>
          <cell r="D207">
            <v>293</v>
          </cell>
          <cell r="E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B208">
            <v>293</v>
          </cell>
          <cell r="C208">
            <v>293</v>
          </cell>
          <cell r="D208">
            <v>293</v>
          </cell>
          <cell r="E208">
            <v>293</v>
          </cell>
          <cell r="F208">
            <v>1299</v>
          </cell>
        </row>
        <row r="209">
          <cell r="A209" t="str">
            <v>БОНУС_283  Сосиски Сочинки, ВЕС, ТМ Стародворье ПОКОМ</v>
          </cell>
          <cell r="B209">
            <v>1299</v>
          </cell>
          <cell r="C209">
            <v>1299</v>
          </cell>
          <cell r="D209">
            <v>1299</v>
          </cell>
          <cell r="E209">
            <v>1299</v>
          </cell>
          <cell r="F209">
            <v>375.42200000000003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B210">
            <v>375.421875</v>
          </cell>
          <cell r="C210">
            <v>375.421875</v>
          </cell>
          <cell r="D210">
            <v>375.421875</v>
          </cell>
          <cell r="E210">
            <v>375.421875</v>
          </cell>
          <cell r="F210">
            <v>267.71699999999998</v>
          </cell>
        </row>
        <row r="211">
          <cell r="A211" t="str">
            <v>БОНУС_Колбаса Докторская Особая ТМ Особый рецепт,  0,5кг, ПОКОМ</v>
          </cell>
          <cell r="B211">
            <v>267.716796875</v>
          </cell>
          <cell r="C211">
            <v>267.716796875</v>
          </cell>
          <cell r="D211">
            <v>267.716796875</v>
          </cell>
          <cell r="E211">
            <v>267.716796875</v>
          </cell>
          <cell r="F211">
            <v>389</v>
          </cell>
        </row>
        <row r="212">
          <cell r="A212" t="str">
            <v>БОНУС_Колбаса Сервелат Филедворский, фиброуз, в/у 0,35 кг срез,  ПОКОМ</v>
          </cell>
          <cell r="B212">
            <v>389</v>
          </cell>
          <cell r="C212">
            <v>389</v>
          </cell>
          <cell r="D212">
            <v>389</v>
          </cell>
          <cell r="E212">
            <v>389</v>
          </cell>
          <cell r="F212">
            <v>550</v>
          </cell>
        </row>
        <row r="213">
          <cell r="A213" t="str">
            <v>БОНУС_Консервы говядина тушеная "СПК" ж/б 0,338 кг.шт. термоус. пл. ЧМК  СПК</v>
          </cell>
          <cell r="B213">
            <v>550</v>
          </cell>
          <cell r="C213">
            <v>550</v>
          </cell>
          <cell r="D213">
            <v>6</v>
          </cell>
          <cell r="E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B214">
            <v>6</v>
          </cell>
          <cell r="C214">
            <v>6</v>
          </cell>
          <cell r="D214">
            <v>6</v>
          </cell>
          <cell r="E214">
            <v>6</v>
          </cell>
          <cell r="F214">
            <v>198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B215">
            <v>198</v>
          </cell>
          <cell r="C215">
            <v>198</v>
          </cell>
          <cell r="D215">
            <v>198</v>
          </cell>
          <cell r="E215">
            <v>198</v>
          </cell>
          <cell r="F215">
            <v>412</v>
          </cell>
        </row>
        <row r="216">
          <cell r="A216" t="str">
            <v>Бутербродная вареная 0,47 кг шт.  СПК</v>
          </cell>
          <cell r="B216">
            <v>412</v>
          </cell>
          <cell r="C216">
            <v>412</v>
          </cell>
          <cell r="D216">
            <v>37</v>
          </cell>
          <cell r="E216">
            <v>37</v>
          </cell>
          <cell r="F216">
            <v>37</v>
          </cell>
        </row>
        <row r="217">
          <cell r="A217" t="str">
            <v>Вацлавская вареная 400 гр.шт.  СПК</v>
          </cell>
          <cell r="B217">
            <v>37</v>
          </cell>
          <cell r="C217">
            <v>37</v>
          </cell>
          <cell r="D217">
            <v>4</v>
          </cell>
          <cell r="E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B218">
            <v>4</v>
          </cell>
          <cell r="C218">
            <v>4</v>
          </cell>
          <cell r="D218">
            <v>15</v>
          </cell>
          <cell r="E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B219">
            <v>15</v>
          </cell>
          <cell r="C219">
            <v>15</v>
          </cell>
          <cell r="D219">
            <v>50</v>
          </cell>
          <cell r="E219">
            <v>50</v>
          </cell>
          <cell r="F219">
            <v>50</v>
          </cell>
        </row>
        <row r="220">
          <cell r="A220" t="str">
            <v>Ветчина Вацлавская 400 гр.шт.  СПК</v>
          </cell>
          <cell r="B220">
            <v>50</v>
          </cell>
          <cell r="C220">
            <v>50</v>
          </cell>
          <cell r="D220">
            <v>4</v>
          </cell>
          <cell r="E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B221">
            <v>4</v>
          </cell>
          <cell r="C221">
            <v>4</v>
          </cell>
          <cell r="D221">
            <v>1</v>
          </cell>
          <cell r="E221">
            <v>1</v>
          </cell>
          <cell r="F221">
            <v>307</v>
          </cell>
        </row>
        <row r="222">
          <cell r="A222" t="str">
            <v>Готовые чебупели с ветчиной и сыром Горячая штучка 0,3кг зам  ПОКОМ</v>
          </cell>
          <cell r="B222">
            <v>307</v>
          </cell>
          <cell r="C222">
            <v>307</v>
          </cell>
          <cell r="D222">
            <v>1134</v>
          </cell>
          <cell r="E222">
            <v>1134</v>
          </cell>
          <cell r="F222">
            <v>2629</v>
          </cell>
        </row>
        <row r="223">
          <cell r="A223" t="str">
            <v>Готовые чебупели сочные с мясом ТМ Горячая штучка  0,3кг зам  ПОКОМ</v>
          </cell>
          <cell r="B223">
            <v>2629</v>
          </cell>
          <cell r="C223">
            <v>2629</v>
          </cell>
          <cell r="D223">
            <v>821</v>
          </cell>
          <cell r="E223">
            <v>821</v>
          </cell>
          <cell r="F223">
            <v>1961</v>
          </cell>
        </row>
        <row r="224">
          <cell r="A224" t="str">
            <v>Готовые чебуреки с мясом ТМ Горячая штучка 0,09 кг флоу-пак ПОКОМ</v>
          </cell>
          <cell r="B224">
            <v>1961</v>
          </cell>
          <cell r="C224">
            <v>1961</v>
          </cell>
          <cell r="D224">
            <v>1961</v>
          </cell>
          <cell r="E224">
            <v>1961</v>
          </cell>
          <cell r="F224">
            <v>259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B225">
            <v>259</v>
          </cell>
          <cell r="C225">
            <v>259</v>
          </cell>
          <cell r="D225">
            <v>28</v>
          </cell>
          <cell r="E225">
            <v>28</v>
          </cell>
          <cell r="F225">
            <v>28</v>
          </cell>
        </row>
        <row r="226">
          <cell r="A226" t="str">
            <v>Дельгаро с/в "Эликатессе" 140 гр.шт.  СПК</v>
          </cell>
          <cell r="B226">
            <v>28</v>
          </cell>
          <cell r="C226">
            <v>28</v>
          </cell>
          <cell r="D226">
            <v>60</v>
          </cell>
          <cell r="E226">
            <v>60</v>
          </cell>
          <cell r="F226">
            <v>60</v>
          </cell>
        </row>
        <row r="227">
          <cell r="A227" t="str">
            <v>Деревенская рубленая вареная 350 гр.шт. термоус. пак.  СПК</v>
          </cell>
          <cell r="B227">
            <v>60</v>
          </cell>
          <cell r="C227">
            <v>60</v>
          </cell>
          <cell r="D227">
            <v>4</v>
          </cell>
          <cell r="E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B228">
            <v>4</v>
          </cell>
          <cell r="C228">
            <v>4</v>
          </cell>
          <cell r="D228">
            <v>155</v>
          </cell>
          <cell r="E228">
            <v>155</v>
          </cell>
          <cell r="F228">
            <v>155</v>
          </cell>
        </row>
        <row r="229">
          <cell r="A229" t="str">
            <v>Докторская вареная в/с 0,47 кг шт.  СПК</v>
          </cell>
          <cell r="B229">
            <v>155</v>
          </cell>
          <cell r="C229">
            <v>155</v>
          </cell>
          <cell r="D229">
            <v>9</v>
          </cell>
          <cell r="E229">
            <v>9</v>
          </cell>
          <cell r="F229">
            <v>9</v>
          </cell>
        </row>
        <row r="230">
          <cell r="A230" t="str">
            <v>Докторская вареная термоус.пак. "Высокий вкус"  СПК</v>
          </cell>
          <cell r="B230">
            <v>9</v>
          </cell>
          <cell r="C230">
            <v>9</v>
          </cell>
          <cell r="D230">
            <v>137</v>
          </cell>
          <cell r="E230">
            <v>137</v>
          </cell>
          <cell r="F230">
            <v>137</v>
          </cell>
        </row>
        <row r="231">
          <cell r="A231" t="str">
            <v>Жар-боллы с курочкой и сыром, ВЕС ТМ Зареченские  ПОКОМ</v>
          </cell>
          <cell r="B231">
            <v>137</v>
          </cell>
          <cell r="C231">
            <v>137</v>
          </cell>
          <cell r="D231">
            <v>137</v>
          </cell>
          <cell r="E231">
            <v>137</v>
          </cell>
          <cell r="F231">
            <v>127.4</v>
          </cell>
        </row>
        <row r="232">
          <cell r="A232" t="str">
            <v>Жар-ладушки с клубникой и вишней ВЕС ТМ Зареченские  ПОКОМ</v>
          </cell>
          <cell r="B232">
            <v>127.39996337890625</v>
          </cell>
          <cell r="C232">
            <v>127.39996337890625</v>
          </cell>
          <cell r="D232">
            <v>3.7</v>
          </cell>
          <cell r="E232">
            <v>3.6999988555908203</v>
          </cell>
          <cell r="F232">
            <v>216.202</v>
          </cell>
        </row>
        <row r="233">
          <cell r="A233" t="str">
            <v>Жар-ладушки с мясом ТМ Зареченские ВЕС ПОКОМ</v>
          </cell>
          <cell r="B233">
            <v>216.201904296875</v>
          </cell>
          <cell r="C233">
            <v>216.201904296875</v>
          </cell>
          <cell r="D233">
            <v>216.201904296875</v>
          </cell>
          <cell r="E233">
            <v>216.201904296875</v>
          </cell>
          <cell r="F233">
            <v>251.601</v>
          </cell>
        </row>
        <row r="234">
          <cell r="A234" t="str">
            <v>Жар-ладушки с мясом, картофелем и грибами ВЕС ТМ Зареченские  ПОКОМ</v>
          </cell>
          <cell r="B234">
            <v>251.6009521484375</v>
          </cell>
          <cell r="C234">
            <v>251.6009521484375</v>
          </cell>
          <cell r="D234">
            <v>251.6009521484375</v>
          </cell>
          <cell r="E234">
            <v>251.6009521484375</v>
          </cell>
          <cell r="F234">
            <v>33.51</v>
          </cell>
        </row>
        <row r="235">
          <cell r="A235" t="str">
            <v>Жар-ладушки с яблоком и грушей ТМ Зареченские ВЕС ПОКОМ</v>
          </cell>
          <cell r="B235">
            <v>33.509979248046875</v>
          </cell>
          <cell r="C235">
            <v>33.509979248046875</v>
          </cell>
          <cell r="D235">
            <v>33.509979248046875</v>
          </cell>
          <cell r="E235">
            <v>33.509979248046875</v>
          </cell>
          <cell r="F235">
            <v>128.113</v>
          </cell>
        </row>
        <row r="236">
          <cell r="A236" t="str">
            <v>ЖАР-мени ВЕС ТМ Зареченские  ПОКОМ</v>
          </cell>
          <cell r="B236">
            <v>128.1129150390625</v>
          </cell>
          <cell r="C236">
            <v>128.1129150390625</v>
          </cell>
          <cell r="D236">
            <v>128.1129150390625</v>
          </cell>
          <cell r="E236">
            <v>128.1129150390625</v>
          </cell>
          <cell r="F236">
            <v>122.20099999999999</v>
          </cell>
        </row>
        <row r="237">
          <cell r="A237" t="str">
            <v>Карбонад Юбилейный 0,13кг нар.д/ф шт. СПК</v>
          </cell>
          <cell r="B237">
            <v>122.20098876953125</v>
          </cell>
          <cell r="C237">
            <v>122.20098876953125</v>
          </cell>
          <cell r="D237">
            <v>5</v>
          </cell>
          <cell r="E237">
            <v>5</v>
          </cell>
          <cell r="F237">
            <v>5</v>
          </cell>
        </row>
        <row r="238">
          <cell r="A238" t="str">
            <v>Классика с/к 235 гр.шт. "Высокий вкус"  СПК</v>
          </cell>
          <cell r="B238">
            <v>5</v>
          </cell>
          <cell r="C238">
            <v>5</v>
          </cell>
          <cell r="D238">
            <v>71</v>
          </cell>
          <cell r="E238">
            <v>71</v>
          </cell>
          <cell r="F238">
            <v>121</v>
          </cell>
        </row>
        <row r="239">
          <cell r="A239" t="str">
            <v>Классическая с/к "Сибирский стандарт" 560 гр.шт.  СПК</v>
          </cell>
          <cell r="B239">
            <v>121</v>
          </cell>
          <cell r="C239">
            <v>121</v>
          </cell>
          <cell r="D239">
            <v>4248</v>
          </cell>
          <cell r="E239">
            <v>4248</v>
          </cell>
          <cell r="F239">
            <v>5348</v>
          </cell>
        </row>
        <row r="240">
          <cell r="A240" t="str">
            <v>Колбаски ПодПивасики оригинальные с/к 0,10 кг.шт. термофор.пак.  СПК</v>
          </cell>
          <cell r="B240">
            <v>5348</v>
          </cell>
          <cell r="C240">
            <v>5348</v>
          </cell>
          <cell r="D240">
            <v>391</v>
          </cell>
          <cell r="E240">
            <v>391</v>
          </cell>
          <cell r="F240">
            <v>391</v>
          </cell>
        </row>
        <row r="241">
          <cell r="A241" t="str">
            <v>Колбаски ПодПивасики острые с/к 0,10 кг.шт. термофор.пак.  СПК</v>
          </cell>
          <cell r="B241">
            <v>391</v>
          </cell>
          <cell r="C241">
            <v>391</v>
          </cell>
          <cell r="D241">
            <v>419</v>
          </cell>
          <cell r="E241">
            <v>419</v>
          </cell>
          <cell r="F241">
            <v>419</v>
          </cell>
        </row>
        <row r="242">
          <cell r="A242" t="str">
            <v>Колбаски ПодПивасики с сыром с/к 100 гр.шт. (в ср.защ.атм.)  СПК</v>
          </cell>
          <cell r="B242">
            <v>419</v>
          </cell>
          <cell r="C242">
            <v>419</v>
          </cell>
          <cell r="D242">
            <v>179</v>
          </cell>
          <cell r="E242">
            <v>179</v>
          </cell>
          <cell r="F242">
            <v>179</v>
          </cell>
        </row>
        <row r="243">
          <cell r="A243" t="str">
            <v>Консервы говядина тушеная "СПК" ж/б 0,338 кг.шт. термоус. пл. ЧМК  СПК</v>
          </cell>
          <cell r="B243">
            <v>179</v>
          </cell>
          <cell r="C243">
            <v>179</v>
          </cell>
          <cell r="D243">
            <v>18</v>
          </cell>
          <cell r="E243">
            <v>18</v>
          </cell>
          <cell r="F243">
            <v>18</v>
          </cell>
        </row>
        <row r="244">
          <cell r="A244" t="str">
            <v>Коньячная с/к 0,10 кг.шт. нарезка (лоток с ср.зад.атм.) "Высокий вкус"  СПК</v>
          </cell>
          <cell r="B244">
            <v>18</v>
          </cell>
          <cell r="C244">
            <v>18</v>
          </cell>
          <cell r="D244">
            <v>81</v>
          </cell>
          <cell r="E244">
            <v>81</v>
          </cell>
          <cell r="F244">
            <v>81</v>
          </cell>
        </row>
        <row r="245">
          <cell r="A245" t="str">
            <v>Краковская п/к (черева) 390 гр.шт. термоус.пак. СПК</v>
          </cell>
          <cell r="B245">
            <v>81</v>
          </cell>
          <cell r="C245">
            <v>81</v>
          </cell>
          <cell r="D245">
            <v>9</v>
          </cell>
          <cell r="E245">
            <v>9</v>
          </cell>
          <cell r="F245">
            <v>9</v>
          </cell>
        </row>
        <row r="246">
          <cell r="A246" t="str">
            <v>Круггетсы с сырным соусом ТМ Горячая штучка 0,25 кг зам  ПОКОМ</v>
          </cell>
          <cell r="B246">
            <v>9</v>
          </cell>
          <cell r="C246">
            <v>9</v>
          </cell>
          <cell r="D246">
            <v>5</v>
          </cell>
          <cell r="E246">
            <v>5</v>
          </cell>
          <cell r="F246">
            <v>461</v>
          </cell>
        </row>
        <row r="247">
          <cell r="A247" t="str">
            <v>Круггетсы сочные ТМ Горячая штучка ТС Круггетсы 0,25 кг зам  ПОКОМ</v>
          </cell>
          <cell r="B247">
            <v>461</v>
          </cell>
          <cell r="C247">
            <v>461</v>
          </cell>
          <cell r="D247">
            <v>964</v>
          </cell>
          <cell r="E247">
            <v>964</v>
          </cell>
          <cell r="F247">
            <v>1917</v>
          </cell>
        </row>
        <row r="248">
          <cell r="A248" t="str">
            <v>Ла Фаворте с/в "Эликатессе" 140 гр.шт.  СПК</v>
          </cell>
          <cell r="B248">
            <v>1917</v>
          </cell>
          <cell r="C248">
            <v>1917</v>
          </cell>
          <cell r="D248">
            <v>94</v>
          </cell>
          <cell r="E248">
            <v>94</v>
          </cell>
          <cell r="F248">
            <v>94</v>
          </cell>
        </row>
        <row r="249">
          <cell r="A249" t="str">
            <v>Ливерная Печеночная "Просто выгодно" 0,3 кг.шт.  СПК</v>
          </cell>
          <cell r="B249">
            <v>94</v>
          </cell>
          <cell r="C249">
            <v>94</v>
          </cell>
          <cell r="D249">
            <v>72</v>
          </cell>
          <cell r="E249">
            <v>72</v>
          </cell>
          <cell r="F249">
            <v>72</v>
          </cell>
        </row>
        <row r="250">
          <cell r="A250" t="str">
            <v>Любительская вареная термоус.пак. "Высокий вкус"  СПК</v>
          </cell>
          <cell r="B250">
            <v>72</v>
          </cell>
          <cell r="C250">
            <v>72</v>
          </cell>
          <cell r="D250">
            <v>119</v>
          </cell>
          <cell r="E250">
            <v>119</v>
          </cell>
          <cell r="F250">
            <v>119</v>
          </cell>
        </row>
        <row r="251">
          <cell r="A251" t="str">
            <v>Мини-сосиски в тесте "Фрайпики" 1,8кг ВЕС, ТМ Зареченские  ПОКОМ</v>
          </cell>
          <cell r="B251">
            <v>119</v>
          </cell>
          <cell r="C251">
            <v>119</v>
          </cell>
          <cell r="D251">
            <v>119</v>
          </cell>
          <cell r="E251">
            <v>119</v>
          </cell>
          <cell r="F251">
            <v>48.802</v>
          </cell>
        </row>
        <row r="252">
          <cell r="A252" t="str">
            <v>Мини-сосиски в тесте "Фрайпики" 3,7кг ВЕС,  ПОКОМ</v>
          </cell>
          <cell r="B252">
            <v>48.801971435546875</v>
          </cell>
          <cell r="C252">
            <v>48.801971435546875</v>
          </cell>
          <cell r="D252">
            <v>48.801971435546875</v>
          </cell>
          <cell r="E252">
            <v>48.801971435546875</v>
          </cell>
          <cell r="F252">
            <v>3.7</v>
          </cell>
        </row>
        <row r="253">
          <cell r="A253" t="str">
            <v>Мини-сосиски в тесте "Фрайпики" 3,7кг ВЕС, ТМ Зареченские  ПОКОМ</v>
          </cell>
          <cell r="B253">
            <v>3.6999988555908203</v>
          </cell>
          <cell r="C253">
            <v>3.6999988555908203</v>
          </cell>
          <cell r="D253">
            <v>3.6999988555908203</v>
          </cell>
          <cell r="E253">
            <v>3.6999988555908203</v>
          </cell>
          <cell r="F253">
            <v>209.001</v>
          </cell>
        </row>
        <row r="254">
          <cell r="A254" t="str">
            <v>Мусульманская вареная "Просто выгодно"  СПК</v>
          </cell>
          <cell r="B254">
            <v>209.0009765625</v>
          </cell>
          <cell r="C254">
            <v>209.0009765625</v>
          </cell>
          <cell r="D254">
            <v>18</v>
          </cell>
          <cell r="E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B255">
            <v>18</v>
          </cell>
          <cell r="C255">
            <v>18</v>
          </cell>
          <cell r="D255">
            <v>5</v>
          </cell>
          <cell r="E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B256">
            <v>5</v>
          </cell>
          <cell r="C256">
            <v>5</v>
          </cell>
          <cell r="D256">
            <v>9</v>
          </cell>
          <cell r="E256">
            <v>9</v>
          </cell>
          <cell r="F256">
            <v>2247</v>
          </cell>
        </row>
        <row r="257">
          <cell r="A257" t="str">
            <v>Наггетсы Нагетосы Сочная курочка ТМ Горячая штучка 0,25 кг зам  ПОКОМ</v>
          </cell>
          <cell r="B257">
            <v>2247</v>
          </cell>
          <cell r="C257">
            <v>2247</v>
          </cell>
          <cell r="D257">
            <v>10</v>
          </cell>
          <cell r="E257">
            <v>10</v>
          </cell>
          <cell r="F257">
            <v>1722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B258">
            <v>1722</v>
          </cell>
          <cell r="C258">
            <v>1722</v>
          </cell>
          <cell r="D258">
            <v>11</v>
          </cell>
          <cell r="E258">
            <v>11</v>
          </cell>
          <cell r="F258">
            <v>1910</v>
          </cell>
        </row>
        <row r="259">
          <cell r="A259" t="str">
            <v>Наггетсы с куриным филе и сыром ТМ Вязанка 0,25 кг ПОКОМ</v>
          </cell>
          <cell r="B259">
            <v>1910</v>
          </cell>
          <cell r="C259">
            <v>1910</v>
          </cell>
          <cell r="D259">
            <v>4</v>
          </cell>
          <cell r="E259">
            <v>4</v>
          </cell>
          <cell r="F259">
            <v>539</v>
          </cell>
        </row>
        <row r="260">
          <cell r="A260" t="str">
            <v>Наггетсы Хрустящие ТМ Зареченские. ВЕС ПОКОМ</v>
          </cell>
          <cell r="B260">
            <v>539</v>
          </cell>
          <cell r="C260">
            <v>539</v>
          </cell>
          <cell r="D260">
            <v>539</v>
          </cell>
          <cell r="E260">
            <v>539</v>
          </cell>
          <cell r="F260">
            <v>310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B261">
            <v>310</v>
          </cell>
          <cell r="C261">
            <v>310</v>
          </cell>
          <cell r="D261">
            <v>65.5</v>
          </cell>
          <cell r="E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B262">
            <v>65.5</v>
          </cell>
          <cell r="C262">
            <v>65.5</v>
          </cell>
          <cell r="D262">
            <v>340.8</v>
          </cell>
          <cell r="E262">
            <v>340.7998046875</v>
          </cell>
          <cell r="F262">
            <v>1540.8</v>
          </cell>
        </row>
        <row r="263">
          <cell r="A263" t="str">
            <v>Оригинальная с перцем с/к "Сибирский стандарт" 560 гр.шт.  СПК</v>
          </cell>
          <cell r="B263">
            <v>1540.7998046875</v>
          </cell>
          <cell r="C263">
            <v>1540.7998046875</v>
          </cell>
          <cell r="D263">
            <v>3204</v>
          </cell>
          <cell r="E263">
            <v>3204</v>
          </cell>
          <cell r="F263">
            <v>4904</v>
          </cell>
        </row>
        <row r="264">
          <cell r="A264" t="str">
            <v>Особая вареная  СПК</v>
          </cell>
          <cell r="B264">
            <v>4904</v>
          </cell>
          <cell r="C264">
            <v>4904</v>
          </cell>
          <cell r="D264">
            <v>2</v>
          </cell>
          <cell r="E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B265">
            <v>2</v>
          </cell>
          <cell r="C265">
            <v>2</v>
          </cell>
          <cell r="D265">
            <v>74</v>
          </cell>
          <cell r="E265">
            <v>74</v>
          </cell>
          <cell r="F265">
            <v>74</v>
          </cell>
        </row>
        <row r="266">
          <cell r="A266" t="str">
            <v>Пельмени Grandmeni со сливочным маслом Горячая штучка 0,75 кг ПОКОМ</v>
          </cell>
          <cell r="B266">
            <v>74</v>
          </cell>
          <cell r="C266">
            <v>74</v>
          </cell>
          <cell r="D266">
            <v>2</v>
          </cell>
          <cell r="E266">
            <v>2</v>
          </cell>
          <cell r="F266">
            <v>353</v>
          </cell>
        </row>
        <row r="267">
          <cell r="A267" t="str">
            <v>Пельмени Бигбули #МЕГАВКУСИЩЕ с сочной грудинкой 0,43 кг  ПОКОМ</v>
          </cell>
          <cell r="B267">
            <v>353</v>
          </cell>
          <cell r="C267">
            <v>353</v>
          </cell>
          <cell r="D267">
            <v>1</v>
          </cell>
          <cell r="E267">
            <v>1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B268">
            <v>71</v>
          </cell>
          <cell r="C268">
            <v>71</v>
          </cell>
          <cell r="D268">
            <v>3</v>
          </cell>
          <cell r="E268">
            <v>3</v>
          </cell>
          <cell r="F268">
            <v>903</v>
          </cell>
        </row>
        <row r="269">
          <cell r="A269" t="str">
            <v>Пельмени Бигбули с мясом, Горячая штучка 0,43кг  ПОКОМ</v>
          </cell>
          <cell r="B269">
            <v>903</v>
          </cell>
          <cell r="C269">
            <v>903</v>
          </cell>
          <cell r="D269">
            <v>1</v>
          </cell>
          <cell r="E269">
            <v>1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B270">
            <v>168</v>
          </cell>
          <cell r="C270">
            <v>168</v>
          </cell>
          <cell r="D270">
            <v>937</v>
          </cell>
          <cell r="E270">
            <v>937</v>
          </cell>
          <cell r="F270">
            <v>1255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B271">
            <v>1255</v>
          </cell>
          <cell r="C271">
            <v>1255</v>
          </cell>
          <cell r="D271">
            <v>3</v>
          </cell>
          <cell r="E271">
            <v>3</v>
          </cell>
          <cell r="F271">
            <v>665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B272">
            <v>665</v>
          </cell>
          <cell r="C272">
            <v>665</v>
          </cell>
          <cell r="D272">
            <v>1</v>
          </cell>
          <cell r="E272">
            <v>1</v>
          </cell>
          <cell r="F272">
            <v>175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B273">
            <v>175</v>
          </cell>
          <cell r="C273">
            <v>175</v>
          </cell>
          <cell r="D273">
            <v>1</v>
          </cell>
          <cell r="E273">
            <v>1</v>
          </cell>
          <cell r="F273">
            <v>293</v>
          </cell>
        </row>
        <row r="274">
          <cell r="A274" t="str">
            <v>Пельмени Бульмени с говядиной и свининой Горячая шт. 0,9 кг  ПОКОМ</v>
          </cell>
          <cell r="B274">
            <v>293</v>
          </cell>
          <cell r="C274">
            <v>293</v>
          </cell>
          <cell r="D274">
            <v>902</v>
          </cell>
          <cell r="E274">
            <v>902</v>
          </cell>
          <cell r="F274">
            <v>2672</v>
          </cell>
        </row>
        <row r="275">
          <cell r="A275" t="str">
            <v>Пельмени Бульмени с говядиной и свининой Горячая штучка 0,43  ПОКОМ</v>
          </cell>
          <cell r="B275">
            <v>2672</v>
          </cell>
          <cell r="C275">
            <v>2672</v>
          </cell>
          <cell r="D275">
            <v>1</v>
          </cell>
          <cell r="E275">
            <v>1</v>
          </cell>
          <cell r="F275">
            <v>1460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B276">
            <v>1460</v>
          </cell>
          <cell r="C276">
            <v>1460</v>
          </cell>
          <cell r="D276">
            <v>1460</v>
          </cell>
          <cell r="E276">
            <v>1460</v>
          </cell>
          <cell r="F276">
            <v>1250.002</v>
          </cell>
        </row>
        <row r="277">
          <cell r="A277" t="str">
            <v>Пельмени Бульмени со сливочным маслом Горячая штучка 0,9 кг  ПОКОМ</v>
          </cell>
          <cell r="B277">
            <v>1250.001953125</v>
          </cell>
          <cell r="C277">
            <v>1250.001953125</v>
          </cell>
          <cell r="D277">
            <v>1382</v>
          </cell>
          <cell r="E277">
            <v>1382</v>
          </cell>
          <cell r="F277">
            <v>3227</v>
          </cell>
        </row>
        <row r="278">
          <cell r="A278" t="str">
            <v>Пельмени Бульмени со сливочным маслом ТМ Горячая шт. 0,43 кг  ПОКОМ</v>
          </cell>
          <cell r="B278">
            <v>3227</v>
          </cell>
          <cell r="C278">
            <v>3227</v>
          </cell>
          <cell r="D278">
            <v>1</v>
          </cell>
          <cell r="E278">
            <v>1</v>
          </cell>
          <cell r="F278">
            <v>1136</v>
          </cell>
        </row>
        <row r="279">
          <cell r="A279" t="str">
            <v>Пельмени Левантские ТМ Особый рецепт 0,8 кг  ПОКОМ</v>
          </cell>
          <cell r="B279">
            <v>1136</v>
          </cell>
          <cell r="C279">
            <v>1136</v>
          </cell>
          <cell r="D279">
            <v>1136</v>
          </cell>
          <cell r="E279">
            <v>1136</v>
          </cell>
          <cell r="F279">
            <v>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B280">
            <v>8</v>
          </cell>
          <cell r="C280">
            <v>8</v>
          </cell>
          <cell r="D280">
            <v>2</v>
          </cell>
          <cell r="E280">
            <v>2</v>
          </cell>
          <cell r="F280">
            <v>152</v>
          </cell>
        </row>
        <row r="281">
          <cell r="A281" t="str">
            <v>Пельмени Мясорубские ТМ Стародворье фоупак равиоли 0,7 кг  ПОКОМ</v>
          </cell>
          <cell r="B281">
            <v>152</v>
          </cell>
          <cell r="C281">
            <v>152</v>
          </cell>
          <cell r="D281">
            <v>6</v>
          </cell>
          <cell r="E281">
            <v>6</v>
          </cell>
          <cell r="F281">
            <v>1341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B282">
            <v>1341</v>
          </cell>
          <cell r="C282">
            <v>1341</v>
          </cell>
          <cell r="D282">
            <v>4</v>
          </cell>
          <cell r="E282">
            <v>4</v>
          </cell>
          <cell r="F282">
            <v>247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B283">
            <v>247</v>
          </cell>
          <cell r="C283">
            <v>247</v>
          </cell>
          <cell r="D283">
            <v>247</v>
          </cell>
          <cell r="E283">
            <v>247</v>
          </cell>
          <cell r="F283">
            <v>535.00199999999995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B284">
            <v>535.001953125</v>
          </cell>
          <cell r="C284">
            <v>535.001953125</v>
          </cell>
          <cell r="D284">
            <v>5</v>
          </cell>
          <cell r="E284">
            <v>5</v>
          </cell>
          <cell r="F284">
            <v>749</v>
          </cell>
        </row>
        <row r="285">
          <cell r="A285" t="str">
            <v>Пельмени Сочные сфера 0,9 кг ТМ Стародворье ПОКОМ</v>
          </cell>
          <cell r="B285">
            <v>749</v>
          </cell>
          <cell r="C285">
            <v>749</v>
          </cell>
          <cell r="D285">
            <v>749</v>
          </cell>
          <cell r="E285">
            <v>749</v>
          </cell>
          <cell r="F285">
            <v>288</v>
          </cell>
        </row>
        <row r="286">
          <cell r="A286" t="str">
            <v>Плавленый Сыр 45% "С ветчиной" СТМ "ПапаМожет" 180гр  ОСТАНКИНО</v>
          </cell>
          <cell r="B286">
            <v>288</v>
          </cell>
          <cell r="C286">
            <v>288</v>
          </cell>
          <cell r="D286">
            <v>10</v>
          </cell>
          <cell r="E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B287">
            <v>10</v>
          </cell>
          <cell r="C287">
            <v>10</v>
          </cell>
          <cell r="D287">
            <v>9</v>
          </cell>
          <cell r="E287">
            <v>9</v>
          </cell>
          <cell r="F287">
            <v>9</v>
          </cell>
        </row>
        <row r="288">
          <cell r="A288" t="str">
            <v>По-Австрийски с/к 260 гр.шт. "Высокий вкус"  СПК</v>
          </cell>
          <cell r="B288">
            <v>9</v>
          </cell>
          <cell r="C288">
            <v>9</v>
          </cell>
          <cell r="D288">
            <v>86</v>
          </cell>
          <cell r="E288">
            <v>86</v>
          </cell>
          <cell r="F288">
            <v>86</v>
          </cell>
        </row>
        <row r="289">
          <cell r="A289" t="str">
            <v>Покровская вареная 0,47 кг шт.  СПК</v>
          </cell>
          <cell r="B289">
            <v>86</v>
          </cell>
          <cell r="C289">
            <v>86</v>
          </cell>
          <cell r="D289">
            <v>70</v>
          </cell>
          <cell r="E289">
            <v>70</v>
          </cell>
          <cell r="F289">
            <v>37</v>
          </cell>
        </row>
        <row r="290">
          <cell r="A290" t="str">
            <v>Продукт колбасный с сыром копченый Коровино 400 гр  ОСТАНКИНО</v>
          </cell>
          <cell r="B290">
            <v>37</v>
          </cell>
          <cell r="C290">
            <v>37</v>
          </cell>
          <cell r="D290">
            <v>29</v>
          </cell>
          <cell r="E290">
            <v>29</v>
          </cell>
          <cell r="F290">
            <v>29</v>
          </cell>
        </row>
        <row r="291">
          <cell r="A291" t="str">
            <v>Салями Трюфель с/в "Эликатессе" 0,16 кг.шт.  СПК</v>
          </cell>
          <cell r="B291">
            <v>29</v>
          </cell>
          <cell r="C291">
            <v>29</v>
          </cell>
          <cell r="D291">
            <v>108</v>
          </cell>
          <cell r="E291">
            <v>108</v>
          </cell>
          <cell r="F291">
            <v>108</v>
          </cell>
        </row>
        <row r="292">
          <cell r="A292" t="str">
            <v>Салями Финская с/к 235 гр.шт. "Высокий вкус"  СПК</v>
          </cell>
          <cell r="B292">
            <v>108</v>
          </cell>
          <cell r="C292">
            <v>108</v>
          </cell>
          <cell r="D292">
            <v>97</v>
          </cell>
          <cell r="E292">
            <v>97</v>
          </cell>
          <cell r="F292">
            <v>97</v>
          </cell>
        </row>
        <row r="293">
          <cell r="A293" t="str">
            <v>Сардельки "Докторские" (черева) ( в ср.защ.атм.) 1.0 кг. "Высокий вкус"  СПК</v>
          </cell>
          <cell r="B293">
            <v>97</v>
          </cell>
          <cell r="C293">
            <v>97</v>
          </cell>
          <cell r="D293">
            <v>164</v>
          </cell>
          <cell r="E293">
            <v>164</v>
          </cell>
          <cell r="F293">
            <v>414</v>
          </cell>
        </row>
        <row r="294">
          <cell r="A294" t="str">
            <v>Сардельки из говядины (черева) (в ср.защ.атм.) "Высокий вкус"  СПК</v>
          </cell>
          <cell r="B294">
            <v>414</v>
          </cell>
          <cell r="C294">
            <v>414</v>
          </cell>
          <cell r="D294">
            <v>110</v>
          </cell>
          <cell r="E294">
            <v>110</v>
          </cell>
          <cell r="F294">
            <v>210</v>
          </cell>
        </row>
        <row r="295">
          <cell r="A295" t="str">
            <v>Сардельки из свинины (черева) ( в ср.защ.атм) "Высокий вкус"  СПК</v>
          </cell>
          <cell r="B295">
            <v>210</v>
          </cell>
          <cell r="C295">
            <v>210</v>
          </cell>
          <cell r="D295">
            <v>12</v>
          </cell>
          <cell r="E295">
            <v>12</v>
          </cell>
          <cell r="F295">
            <v>12</v>
          </cell>
        </row>
        <row r="296">
          <cell r="A296" t="str">
            <v>Семейная с чесночком вареная (СПК+СКМ)  СПК</v>
          </cell>
          <cell r="B296">
            <v>12</v>
          </cell>
          <cell r="C296">
            <v>12</v>
          </cell>
          <cell r="D296">
            <v>625</v>
          </cell>
          <cell r="E296">
            <v>625</v>
          </cell>
          <cell r="F296">
            <v>625</v>
          </cell>
        </row>
        <row r="297">
          <cell r="A297" t="str">
            <v>Семейная с чесночком Экстра вареная  СПК</v>
          </cell>
          <cell r="B297">
            <v>625</v>
          </cell>
          <cell r="C297">
            <v>625</v>
          </cell>
          <cell r="D297">
            <v>37.5</v>
          </cell>
          <cell r="E297">
            <v>37.5</v>
          </cell>
          <cell r="F297">
            <v>37.5</v>
          </cell>
        </row>
        <row r="298">
          <cell r="A298" t="str">
            <v>Семейная с чесночком Экстра вареная 0,5 кг.шт.  СПК</v>
          </cell>
          <cell r="B298">
            <v>37.5</v>
          </cell>
          <cell r="C298">
            <v>37.5</v>
          </cell>
          <cell r="D298">
            <v>11</v>
          </cell>
          <cell r="E298">
            <v>11</v>
          </cell>
          <cell r="F298">
            <v>11</v>
          </cell>
        </row>
        <row r="299">
          <cell r="A299" t="str">
            <v>Сервелат мелкозернистый в/к 0,5 кг.шт. термоус.пак. "Высокий вкус"  СПК</v>
          </cell>
          <cell r="B299">
            <v>11</v>
          </cell>
          <cell r="C299">
            <v>11</v>
          </cell>
          <cell r="D299">
            <v>36</v>
          </cell>
          <cell r="E299">
            <v>36</v>
          </cell>
          <cell r="F299">
            <v>36</v>
          </cell>
        </row>
        <row r="300">
          <cell r="A300" t="str">
            <v>Сервелат Финский в/к 0,38 кг.шт. термофор.пак.  СПК</v>
          </cell>
          <cell r="B300">
            <v>36</v>
          </cell>
          <cell r="C300">
            <v>36</v>
          </cell>
          <cell r="D300">
            <v>29</v>
          </cell>
          <cell r="E300">
            <v>29</v>
          </cell>
          <cell r="F300">
            <v>29</v>
          </cell>
        </row>
        <row r="301">
          <cell r="A301" t="str">
            <v>Сервелат Фирменный в/к 0,10 кг.шт. нарезка (лоток с ср.защ.атм.)  СПК</v>
          </cell>
          <cell r="B301">
            <v>29</v>
          </cell>
          <cell r="C301">
            <v>29</v>
          </cell>
          <cell r="D301">
            <v>16</v>
          </cell>
          <cell r="E301">
            <v>16</v>
          </cell>
          <cell r="F301">
            <v>16</v>
          </cell>
        </row>
        <row r="302">
          <cell r="A302" t="str">
            <v>Сибирская особая с/к 0,10 кг.шт. нарезка (лоток с ср.защ.атм.)  СПК</v>
          </cell>
          <cell r="B302">
            <v>16</v>
          </cell>
          <cell r="C302">
            <v>16</v>
          </cell>
          <cell r="D302">
            <v>227</v>
          </cell>
          <cell r="E302">
            <v>227</v>
          </cell>
          <cell r="F302">
            <v>227</v>
          </cell>
        </row>
        <row r="303">
          <cell r="A303" t="str">
            <v>Сибирская особая с/к 0,235 кг шт.  СПК</v>
          </cell>
          <cell r="B303">
            <v>227</v>
          </cell>
          <cell r="C303">
            <v>227</v>
          </cell>
          <cell r="D303">
            <v>175</v>
          </cell>
          <cell r="E303">
            <v>175</v>
          </cell>
          <cell r="F303">
            <v>595</v>
          </cell>
        </row>
        <row r="304">
          <cell r="A304" t="str">
            <v>Славянская п/к 0,38 кг шт.термофор.пак.  СПК</v>
          </cell>
          <cell r="B304">
            <v>595</v>
          </cell>
          <cell r="C304">
            <v>595</v>
          </cell>
          <cell r="D304">
            <v>17</v>
          </cell>
          <cell r="E304">
            <v>17</v>
          </cell>
          <cell r="F304">
            <v>17</v>
          </cell>
        </row>
        <row r="305">
          <cell r="A305" t="str">
            <v>Смак-мени с картофелем и сочной грудинкой ТМ Зареченские ПОКОМ</v>
          </cell>
          <cell r="B305">
            <v>17</v>
          </cell>
          <cell r="C305">
            <v>17</v>
          </cell>
          <cell r="D305">
            <v>17</v>
          </cell>
          <cell r="E305">
            <v>17</v>
          </cell>
          <cell r="F305">
            <v>157</v>
          </cell>
        </row>
        <row r="306">
          <cell r="A306" t="str">
            <v>Смак-мени с мясом ТМ Зареченские ПОКОМ</v>
          </cell>
          <cell r="B306">
            <v>157</v>
          </cell>
          <cell r="C306">
            <v>157</v>
          </cell>
          <cell r="D306">
            <v>157</v>
          </cell>
          <cell r="E306">
            <v>157</v>
          </cell>
          <cell r="F306">
            <v>174</v>
          </cell>
        </row>
        <row r="307">
          <cell r="A307" t="str">
            <v>Смаколадьи с яблоком и грушей ТМ Зареченские,0,9 кг ПОКОМ</v>
          </cell>
          <cell r="B307">
            <v>174</v>
          </cell>
          <cell r="C307">
            <v>174</v>
          </cell>
          <cell r="D307">
            <v>2</v>
          </cell>
          <cell r="E307">
            <v>2</v>
          </cell>
          <cell r="F307">
            <v>77</v>
          </cell>
        </row>
        <row r="308">
          <cell r="A308" t="str">
            <v>Сосиски "Баварские" 0,36 кг.шт. вак.упак.  СПК</v>
          </cell>
          <cell r="B308">
            <v>77</v>
          </cell>
          <cell r="C308">
            <v>77</v>
          </cell>
          <cell r="D308">
            <v>19</v>
          </cell>
          <cell r="E308">
            <v>19</v>
          </cell>
          <cell r="F308">
            <v>19</v>
          </cell>
        </row>
        <row r="309">
          <cell r="A309" t="str">
            <v>Сосиски "БОЛЬШАЯ сосиска" "Сибирский стандарт" (лоток с ср.защ.атм.)  СПК</v>
          </cell>
          <cell r="B309">
            <v>19</v>
          </cell>
          <cell r="C309">
            <v>19</v>
          </cell>
          <cell r="D309">
            <v>396</v>
          </cell>
          <cell r="E309">
            <v>396</v>
          </cell>
          <cell r="F309">
            <v>396</v>
          </cell>
        </row>
        <row r="310">
          <cell r="A310" t="str">
            <v>Сосиски "Молочные" 0,36 кг.шт. вак.упак.  СПК</v>
          </cell>
          <cell r="B310">
            <v>396</v>
          </cell>
          <cell r="C310">
            <v>396</v>
          </cell>
          <cell r="D310">
            <v>30</v>
          </cell>
          <cell r="E310">
            <v>30</v>
          </cell>
          <cell r="F310">
            <v>30</v>
          </cell>
        </row>
        <row r="311">
          <cell r="A311" t="str">
            <v>Сосиски Классические (в ср.защ.атм.) СПК</v>
          </cell>
          <cell r="B311">
            <v>30</v>
          </cell>
          <cell r="C311">
            <v>30</v>
          </cell>
          <cell r="D311">
            <v>5</v>
          </cell>
          <cell r="E311">
            <v>5</v>
          </cell>
          <cell r="F311">
            <v>5</v>
          </cell>
        </row>
        <row r="312">
          <cell r="A312" t="str">
            <v>Сосиски Мусульманские "Просто выгодно" (в ср.защ.атм.)  СПК</v>
          </cell>
          <cell r="B312">
            <v>5</v>
          </cell>
          <cell r="C312">
            <v>5</v>
          </cell>
          <cell r="D312">
            <v>24</v>
          </cell>
          <cell r="E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B313">
            <v>24</v>
          </cell>
          <cell r="C313">
            <v>24</v>
          </cell>
          <cell r="D313">
            <v>66</v>
          </cell>
          <cell r="E313">
            <v>66</v>
          </cell>
          <cell r="F313">
            <v>66</v>
          </cell>
        </row>
        <row r="314">
          <cell r="A314" t="str">
            <v>Сочный мегачебурек ТМ Зареченские ВЕС ПОКОМ</v>
          </cell>
          <cell r="B314">
            <v>66</v>
          </cell>
          <cell r="C314">
            <v>66</v>
          </cell>
          <cell r="D314">
            <v>66</v>
          </cell>
          <cell r="E314">
            <v>66</v>
          </cell>
          <cell r="F314">
            <v>32.58</v>
          </cell>
        </row>
        <row r="315">
          <cell r="A315" t="str">
            <v>Сыр "Пармезан" (срок созревания 3 месяцев) м.д.ж. в.с.в. 40% ВЕС  ОСТАНКИНО</v>
          </cell>
          <cell r="B315">
            <v>32.579986572265625</v>
          </cell>
          <cell r="C315">
            <v>32.579986572265625</v>
          </cell>
          <cell r="D315">
            <v>3</v>
          </cell>
          <cell r="E315">
            <v>3</v>
          </cell>
          <cell r="F315">
            <v>3</v>
          </cell>
        </row>
        <row r="316">
          <cell r="A316" t="str">
            <v>Сыр "Пармезан" 40% колотый 100 гр  ОСТАНКИНО</v>
          </cell>
          <cell r="B316">
            <v>3</v>
          </cell>
          <cell r="C316">
            <v>3</v>
          </cell>
          <cell r="D316">
            <v>13</v>
          </cell>
          <cell r="E316">
            <v>13</v>
          </cell>
          <cell r="F316">
            <v>13</v>
          </cell>
        </row>
        <row r="317">
          <cell r="A317" t="str">
            <v>Сыр "Пармезан" 40% кусок 180 гр  ОСТАНКИНО</v>
          </cell>
          <cell r="B317">
            <v>13</v>
          </cell>
          <cell r="C317">
            <v>13</v>
          </cell>
          <cell r="D317">
            <v>91</v>
          </cell>
          <cell r="E317">
            <v>91</v>
          </cell>
          <cell r="F317">
            <v>91</v>
          </cell>
        </row>
        <row r="318">
          <cell r="A318" t="str">
            <v>Сыр Боккончини копченый 40% 100 гр.  ОСТАНКИНО</v>
          </cell>
          <cell r="B318">
            <v>91</v>
          </cell>
          <cell r="C318">
            <v>91</v>
          </cell>
          <cell r="D318">
            <v>32</v>
          </cell>
          <cell r="E318">
            <v>32</v>
          </cell>
          <cell r="F318">
            <v>32</v>
          </cell>
        </row>
        <row r="319">
          <cell r="A319" t="str">
            <v>Сыр колбасный копченый Папа Может 400 гр  ОСТАНКИНО</v>
          </cell>
          <cell r="B319">
            <v>32</v>
          </cell>
          <cell r="C319">
            <v>32</v>
          </cell>
          <cell r="D319">
            <v>29</v>
          </cell>
          <cell r="E319">
            <v>29</v>
          </cell>
          <cell r="F319">
            <v>29</v>
          </cell>
        </row>
        <row r="320">
          <cell r="A320" t="str">
            <v>Сыр Останкино "Алтайский Gold" 50% вес  ОСТАНКИНО</v>
          </cell>
          <cell r="B320">
            <v>29</v>
          </cell>
          <cell r="C320">
            <v>29</v>
          </cell>
          <cell r="D320">
            <v>5.9</v>
          </cell>
          <cell r="E320">
            <v>5.8999977111816406</v>
          </cell>
          <cell r="F320">
            <v>5.9</v>
          </cell>
        </row>
        <row r="321">
          <cell r="A321" t="str">
            <v>Сыр Папа Может "Пошехонский" 45% вес (= 3 кг)  ОСТАНКИНО</v>
          </cell>
          <cell r="B321">
            <v>5.8999977111816406</v>
          </cell>
          <cell r="C321">
            <v>5.8999977111816406</v>
          </cell>
          <cell r="D321">
            <v>20.5</v>
          </cell>
          <cell r="E321">
            <v>20.5</v>
          </cell>
          <cell r="F321">
            <v>20.5</v>
          </cell>
        </row>
        <row r="322">
          <cell r="A322" t="str">
            <v>Сыр Папа Может "Сметанковый" 50% вес (=3кг)  ОСТАНКИНО</v>
          </cell>
          <cell r="B322">
            <v>20.5</v>
          </cell>
          <cell r="C322">
            <v>20.5</v>
          </cell>
          <cell r="D322">
            <v>21.5</v>
          </cell>
          <cell r="E322">
            <v>21.5</v>
          </cell>
          <cell r="F322">
            <v>21.5</v>
          </cell>
        </row>
        <row r="323">
          <cell r="A323" t="str">
            <v>Сыр Папа Может Гауда  45% 200гр     Останкино</v>
          </cell>
          <cell r="B323">
            <v>21.5</v>
          </cell>
          <cell r="C323">
            <v>21.5</v>
          </cell>
          <cell r="D323">
            <v>236</v>
          </cell>
          <cell r="E323">
            <v>236</v>
          </cell>
          <cell r="F323">
            <v>236</v>
          </cell>
        </row>
        <row r="324">
          <cell r="A324" t="str">
            <v>Сыр Папа Может Гауда  45% вес     Останкино</v>
          </cell>
          <cell r="B324">
            <v>236</v>
          </cell>
          <cell r="C324">
            <v>236</v>
          </cell>
          <cell r="D324">
            <v>16</v>
          </cell>
          <cell r="E324">
            <v>16</v>
          </cell>
          <cell r="F324">
            <v>16</v>
          </cell>
        </row>
        <row r="325">
          <cell r="A325" t="str">
            <v>Сыр Папа Может Голландский  45% 200гр     Останкино</v>
          </cell>
          <cell r="B325">
            <v>16</v>
          </cell>
          <cell r="C325">
            <v>16</v>
          </cell>
          <cell r="D325">
            <v>724</v>
          </cell>
          <cell r="E325">
            <v>724</v>
          </cell>
          <cell r="F325">
            <v>724</v>
          </cell>
        </row>
        <row r="326">
          <cell r="A326" t="str">
            <v>Сыр Папа Может Голландский  45% вес      Останкино</v>
          </cell>
          <cell r="B326">
            <v>724</v>
          </cell>
          <cell r="C326">
            <v>724</v>
          </cell>
          <cell r="D326">
            <v>32</v>
          </cell>
          <cell r="E326">
            <v>32</v>
          </cell>
          <cell r="F326">
            <v>32</v>
          </cell>
        </row>
        <row r="327">
          <cell r="A327" t="str">
            <v>Сыр Папа Может Голландский 45%, нарез, 125г (9 шт)  Останкино</v>
          </cell>
          <cell r="B327">
            <v>32</v>
          </cell>
          <cell r="C327">
            <v>32</v>
          </cell>
          <cell r="D327">
            <v>66</v>
          </cell>
          <cell r="E327">
            <v>66</v>
          </cell>
          <cell r="F327">
            <v>66</v>
          </cell>
        </row>
        <row r="328">
          <cell r="A328" t="str">
            <v>Сыр Папа Может Министерский 45% 200г  Останкино</v>
          </cell>
          <cell r="B328">
            <v>66</v>
          </cell>
          <cell r="C328">
            <v>66</v>
          </cell>
          <cell r="D328">
            <v>84</v>
          </cell>
          <cell r="E328">
            <v>84</v>
          </cell>
          <cell r="F328">
            <v>84</v>
          </cell>
        </row>
        <row r="329">
          <cell r="A329" t="str">
            <v>Сыр Папа Может Российский  50% 200гр    Останкино</v>
          </cell>
          <cell r="B329">
            <v>84</v>
          </cell>
          <cell r="C329">
            <v>84</v>
          </cell>
          <cell r="D329">
            <v>863</v>
          </cell>
          <cell r="E329">
            <v>863</v>
          </cell>
          <cell r="F329">
            <v>863</v>
          </cell>
        </row>
        <row r="330">
          <cell r="A330" t="str">
            <v>Сыр Папа Может Российский  50% вес    Останкино</v>
          </cell>
          <cell r="B330">
            <v>863</v>
          </cell>
          <cell r="C330">
            <v>863</v>
          </cell>
          <cell r="D330">
            <v>29.5</v>
          </cell>
          <cell r="E330">
            <v>29.5</v>
          </cell>
          <cell r="F330">
            <v>29.5</v>
          </cell>
        </row>
        <row r="331">
          <cell r="A331" t="str">
            <v>Сыр Папа Может Российский 50%, нарезка 125г  Останкино</v>
          </cell>
          <cell r="B331">
            <v>29.5</v>
          </cell>
          <cell r="C331">
            <v>29.5</v>
          </cell>
          <cell r="D331">
            <v>79</v>
          </cell>
          <cell r="E331">
            <v>79</v>
          </cell>
          <cell r="F331">
            <v>79</v>
          </cell>
        </row>
        <row r="332">
          <cell r="A332" t="str">
            <v>Сыр Папа Может Сливочный со вкусом.топл.молока 50% вес (=3,5кг)  Останкино</v>
          </cell>
          <cell r="B332">
            <v>79</v>
          </cell>
          <cell r="C332">
            <v>79</v>
          </cell>
          <cell r="D332">
            <v>117</v>
          </cell>
          <cell r="E332">
            <v>117</v>
          </cell>
          <cell r="F332">
            <v>117</v>
          </cell>
        </row>
        <row r="333">
          <cell r="A333" t="str">
            <v>Сыр Папа Может Тильзитер   45% 200гр     Останкино</v>
          </cell>
          <cell r="B333">
            <v>117</v>
          </cell>
          <cell r="C333">
            <v>117</v>
          </cell>
          <cell r="D333">
            <v>169</v>
          </cell>
          <cell r="E333">
            <v>169</v>
          </cell>
          <cell r="F333">
            <v>169</v>
          </cell>
        </row>
        <row r="334">
          <cell r="A334" t="str">
            <v>Сыр Папа Может Тильзитер   45% вес      Останкино</v>
          </cell>
          <cell r="B334">
            <v>169</v>
          </cell>
          <cell r="C334">
            <v>169</v>
          </cell>
          <cell r="D334">
            <v>38.700000000000003</v>
          </cell>
          <cell r="E334">
            <v>38.699981689453125</v>
          </cell>
          <cell r="F334">
            <v>38.700000000000003</v>
          </cell>
        </row>
        <row r="335">
          <cell r="A335" t="str">
            <v>Сыр Плавл. Сливочный 55% 190гр  Останкино</v>
          </cell>
          <cell r="B335">
            <v>38.699981689453125</v>
          </cell>
          <cell r="C335">
            <v>38.699981689453125</v>
          </cell>
          <cell r="D335">
            <v>33</v>
          </cell>
          <cell r="E335">
            <v>33</v>
          </cell>
          <cell r="F335">
            <v>33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B336">
            <v>33</v>
          </cell>
          <cell r="C336">
            <v>33</v>
          </cell>
          <cell r="D336">
            <v>9.5</v>
          </cell>
          <cell r="E336">
            <v>9.5</v>
          </cell>
          <cell r="F336">
            <v>9.5</v>
          </cell>
        </row>
        <row r="337">
          <cell r="A337" t="str">
            <v>Сыр полутвердый "Сливочный", с массовой долей жира 50%.БРУС ОСТАНКИНО</v>
          </cell>
          <cell r="B337">
            <v>9.5</v>
          </cell>
          <cell r="C337">
            <v>9.5</v>
          </cell>
          <cell r="D337">
            <v>7</v>
          </cell>
          <cell r="E337">
            <v>7</v>
          </cell>
          <cell r="F337">
            <v>7</v>
          </cell>
        </row>
        <row r="338">
          <cell r="A338" t="str">
            <v>Сыр рассольный жирный Чечил 45% 100 гр  ОСТАНКИНО</v>
          </cell>
          <cell r="B338">
            <v>7</v>
          </cell>
          <cell r="C338">
            <v>7</v>
          </cell>
          <cell r="D338">
            <v>26</v>
          </cell>
          <cell r="E338">
            <v>26</v>
          </cell>
          <cell r="F338">
            <v>26</v>
          </cell>
        </row>
        <row r="339">
          <cell r="A339" t="str">
            <v>Сыр рассольный жирный Чечил копченый 45% 100 гр  ОСТАНКИНО</v>
          </cell>
          <cell r="B339">
            <v>26</v>
          </cell>
          <cell r="C339">
            <v>26</v>
          </cell>
          <cell r="D339">
            <v>14</v>
          </cell>
          <cell r="E339">
            <v>14</v>
          </cell>
          <cell r="F339">
            <v>14</v>
          </cell>
        </row>
        <row r="340">
          <cell r="A340" t="str">
            <v>Сыр Скаморца свежий 40% 100 гр.  ОСТАНКИНО</v>
          </cell>
          <cell r="B340">
            <v>14</v>
          </cell>
          <cell r="C340">
            <v>14</v>
          </cell>
          <cell r="D340">
            <v>36</v>
          </cell>
          <cell r="E340">
            <v>36</v>
          </cell>
          <cell r="F340">
            <v>36</v>
          </cell>
        </row>
        <row r="341">
          <cell r="A341" t="str">
            <v>Сыр творожный с зеленью 60% Папа может 140 гр.  ОСТАНКИНО</v>
          </cell>
          <cell r="B341">
            <v>36</v>
          </cell>
          <cell r="C341">
            <v>36</v>
          </cell>
          <cell r="D341">
            <v>25</v>
          </cell>
          <cell r="E341">
            <v>25</v>
          </cell>
          <cell r="F341">
            <v>25</v>
          </cell>
        </row>
        <row r="342">
          <cell r="A342" t="str">
            <v>Сыч/Прод Коровино Российский 50% 200г СЗМЖ  ОСТАНКИНО</v>
          </cell>
          <cell r="B342">
            <v>25</v>
          </cell>
          <cell r="C342">
            <v>25</v>
          </cell>
          <cell r="D342">
            <v>20</v>
          </cell>
          <cell r="E342">
            <v>20</v>
          </cell>
          <cell r="F342">
            <v>20</v>
          </cell>
        </row>
        <row r="343">
          <cell r="A343" t="str">
            <v>Сыч/Прод Коровино Российский Ориг 50% ВЕС (7,5 кг круг) ОСТАНКИНО</v>
          </cell>
          <cell r="B343">
            <v>20</v>
          </cell>
          <cell r="C343">
            <v>20</v>
          </cell>
          <cell r="D343">
            <v>13</v>
          </cell>
          <cell r="E343">
            <v>13</v>
          </cell>
          <cell r="F343">
            <v>13</v>
          </cell>
        </row>
        <row r="344">
          <cell r="A344" t="str">
            <v>Сыч/Прод Коровино Российский Оригин 50% ВЕС (5 кг)  ОСТАНКИНО</v>
          </cell>
          <cell r="B344">
            <v>13</v>
          </cell>
          <cell r="C344">
            <v>13</v>
          </cell>
          <cell r="D344">
            <v>185</v>
          </cell>
          <cell r="E344">
            <v>185</v>
          </cell>
          <cell r="F344">
            <v>185</v>
          </cell>
        </row>
        <row r="345">
          <cell r="A345" t="str">
            <v>Сыч/Прод Коровино Тильзитер 50% 200г СЗМЖ  ОСТАНКИНО</v>
          </cell>
          <cell r="B345">
            <v>185</v>
          </cell>
          <cell r="C345">
            <v>185</v>
          </cell>
          <cell r="D345">
            <v>78</v>
          </cell>
          <cell r="E345">
            <v>78</v>
          </cell>
          <cell r="F345">
            <v>78</v>
          </cell>
        </row>
        <row r="346">
          <cell r="A346" t="str">
            <v>Сыч/Прод Коровино Тильзитер Оригин 50% ВЕС (5 кг брус) СЗМЖ  ОСТАНКИНО</v>
          </cell>
          <cell r="B346">
            <v>78</v>
          </cell>
          <cell r="C346">
            <v>78</v>
          </cell>
          <cell r="D346">
            <v>67.7</v>
          </cell>
          <cell r="E346">
            <v>67.699951171875</v>
          </cell>
          <cell r="F346">
            <v>67.7</v>
          </cell>
        </row>
        <row r="347">
          <cell r="A347" t="str">
            <v>Творожный Сыр 60% С маринованными огурчиками и укропом 140 гр  ОСТАНКИНО</v>
          </cell>
          <cell r="B347">
            <v>67.699951171875</v>
          </cell>
          <cell r="C347">
            <v>67.699951171875</v>
          </cell>
          <cell r="D347">
            <v>9</v>
          </cell>
          <cell r="E347">
            <v>9</v>
          </cell>
          <cell r="F347">
            <v>9</v>
          </cell>
        </row>
        <row r="348">
          <cell r="A348" t="str">
            <v>Творожный Сыр 60% Сливочный  СТМ "ПапаМожет" - 140гр  ОСТАНКИНО</v>
          </cell>
          <cell r="B348">
            <v>9</v>
          </cell>
          <cell r="C348">
            <v>9</v>
          </cell>
          <cell r="D348">
            <v>102</v>
          </cell>
          <cell r="E348">
            <v>102</v>
          </cell>
          <cell r="F348">
            <v>102</v>
          </cell>
        </row>
        <row r="349">
          <cell r="A349" t="str">
            <v>Торо Неро с/в "Эликатессе" 140 гр.шт.  СПК</v>
          </cell>
          <cell r="B349">
            <v>102</v>
          </cell>
          <cell r="C349">
            <v>102</v>
          </cell>
          <cell r="D349">
            <v>50</v>
          </cell>
          <cell r="E349">
            <v>50</v>
          </cell>
          <cell r="F349">
            <v>50</v>
          </cell>
        </row>
        <row r="350">
          <cell r="A350" t="str">
            <v>Уши свиные копченые к пиву 0,15кг нар. д/ф шт.  СПК</v>
          </cell>
          <cell r="B350">
            <v>50</v>
          </cell>
          <cell r="C350">
            <v>50</v>
          </cell>
          <cell r="D350">
            <v>16</v>
          </cell>
          <cell r="E350">
            <v>16</v>
          </cell>
          <cell r="F350">
            <v>16</v>
          </cell>
        </row>
        <row r="351">
          <cell r="A351" t="str">
            <v>Фестивальная пора с/к 100 гр.шт.нар. (лоток с ср.защ.атм.)  СПК</v>
          </cell>
          <cell r="B351">
            <v>16</v>
          </cell>
          <cell r="C351">
            <v>16</v>
          </cell>
          <cell r="D351">
            <v>123</v>
          </cell>
          <cell r="E351">
            <v>123</v>
          </cell>
          <cell r="F351">
            <v>123</v>
          </cell>
        </row>
        <row r="352">
          <cell r="A352" t="str">
            <v>Фестивальная пора с/к 235 гр.шт.  СПК</v>
          </cell>
          <cell r="B352">
            <v>123</v>
          </cell>
          <cell r="C352">
            <v>123</v>
          </cell>
          <cell r="D352">
            <v>617</v>
          </cell>
          <cell r="E352">
            <v>617</v>
          </cell>
          <cell r="F352">
            <v>1167</v>
          </cell>
        </row>
        <row r="353">
          <cell r="A353" t="str">
            <v>Фестивальная с/к ВЕС   СПК</v>
          </cell>
          <cell r="B353">
            <v>1167</v>
          </cell>
          <cell r="C353">
            <v>1167</v>
          </cell>
          <cell r="D353">
            <v>38.700000000000003</v>
          </cell>
          <cell r="E353">
            <v>38.699981689453125</v>
          </cell>
          <cell r="F353">
            <v>38.700000000000003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B354">
            <v>38.699981689453125</v>
          </cell>
          <cell r="C354">
            <v>38.699981689453125</v>
          </cell>
          <cell r="D354">
            <v>38.699981689453125</v>
          </cell>
          <cell r="E354">
            <v>38.699981689453125</v>
          </cell>
          <cell r="F354">
            <v>9</v>
          </cell>
        </row>
        <row r="355">
          <cell r="A355" t="str">
            <v>Фуэт с/в "Эликатессе" 160 гр.шт.  СПК</v>
          </cell>
          <cell r="B355">
            <v>9</v>
          </cell>
          <cell r="C355">
            <v>9</v>
          </cell>
          <cell r="D355">
            <v>99</v>
          </cell>
          <cell r="E355">
            <v>99</v>
          </cell>
          <cell r="F355">
            <v>99</v>
          </cell>
        </row>
        <row r="356">
          <cell r="A356" t="str">
            <v>Хинкали Классические ТМ Зареченские ВЕС ПОКОМ</v>
          </cell>
          <cell r="B356">
            <v>99</v>
          </cell>
          <cell r="C356">
            <v>99</v>
          </cell>
          <cell r="D356">
            <v>99</v>
          </cell>
          <cell r="E356">
            <v>99</v>
          </cell>
          <cell r="F356">
            <v>70</v>
          </cell>
        </row>
        <row r="357">
          <cell r="A357" t="str">
            <v>Хотстеры ТМ Горячая штучка ТС Хотстеры 0,25 кг зам  ПОКОМ</v>
          </cell>
          <cell r="B357">
            <v>70</v>
          </cell>
          <cell r="C357">
            <v>70</v>
          </cell>
          <cell r="D357">
            <v>1288</v>
          </cell>
          <cell r="E357">
            <v>1288</v>
          </cell>
          <cell r="F357">
            <v>2892</v>
          </cell>
        </row>
        <row r="358">
          <cell r="A358" t="str">
            <v>Хрустящие крылышки острые к пиву ТМ Горячая штучка 0,3кг зам  ПОКОМ</v>
          </cell>
          <cell r="B358">
            <v>2892</v>
          </cell>
          <cell r="C358">
            <v>2892</v>
          </cell>
          <cell r="D358">
            <v>3</v>
          </cell>
          <cell r="E358">
            <v>3</v>
          </cell>
          <cell r="F358">
            <v>258</v>
          </cell>
        </row>
        <row r="359">
          <cell r="A359" t="str">
            <v>Хрустящие крылышки ТМ Горячая штучка 0,3 кг зам  ПОКОМ</v>
          </cell>
          <cell r="B359">
            <v>258</v>
          </cell>
          <cell r="C359">
            <v>258</v>
          </cell>
          <cell r="D359">
            <v>4</v>
          </cell>
          <cell r="E359">
            <v>4</v>
          </cell>
          <cell r="F359">
            <v>381</v>
          </cell>
        </row>
        <row r="360">
          <cell r="A360" t="str">
            <v>Хрустящие крылышки ТМ Зареченские ТС Зареченские продукты. ВЕС ПОКОМ</v>
          </cell>
          <cell r="B360">
            <v>381</v>
          </cell>
          <cell r="C360">
            <v>381</v>
          </cell>
          <cell r="D360">
            <v>381</v>
          </cell>
          <cell r="E360">
            <v>381</v>
          </cell>
          <cell r="F360">
            <v>10.8</v>
          </cell>
        </row>
        <row r="361">
          <cell r="A361" t="str">
            <v>Чебупай сочное яблоко ТМ Горячая штучка 0,2 кг зам.  ПОКОМ</v>
          </cell>
          <cell r="B361">
            <v>10.799995422363281</v>
          </cell>
          <cell r="C361">
            <v>10.799995422363281</v>
          </cell>
          <cell r="D361">
            <v>3</v>
          </cell>
          <cell r="E361">
            <v>3</v>
          </cell>
          <cell r="F361">
            <v>381</v>
          </cell>
        </row>
        <row r="362">
          <cell r="A362" t="str">
            <v>Чебупай спелая вишня ТМ Горячая штучка 0,2 кг зам.  ПОКОМ</v>
          </cell>
          <cell r="B362">
            <v>381</v>
          </cell>
          <cell r="C362">
            <v>381</v>
          </cell>
          <cell r="D362">
            <v>2</v>
          </cell>
          <cell r="E362">
            <v>2</v>
          </cell>
          <cell r="F362">
            <v>325</v>
          </cell>
        </row>
        <row r="363">
          <cell r="A363" t="str">
            <v>Чебупели Курочка гриль ТМ Горячая штучка, 0,3 кг зам  ПОКОМ</v>
          </cell>
          <cell r="B363">
            <v>325</v>
          </cell>
          <cell r="C363">
            <v>325</v>
          </cell>
          <cell r="D363">
            <v>325</v>
          </cell>
          <cell r="E363">
            <v>325</v>
          </cell>
          <cell r="F363">
            <v>132</v>
          </cell>
        </row>
        <row r="364">
          <cell r="A364" t="str">
            <v>Чебупицца курочка по-итальянски Горячая штучка 0,25 кг зам  ПОКОМ</v>
          </cell>
          <cell r="B364">
            <v>132</v>
          </cell>
          <cell r="C364">
            <v>132</v>
          </cell>
          <cell r="D364">
            <v>836</v>
          </cell>
          <cell r="E364">
            <v>836</v>
          </cell>
          <cell r="F364">
            <v>2944</v>
          </cell>
        </row>
        <row r="365">
          <cell r="A365" t="str">
            <v>Чебупицца Пепперони ТМ Горячая штучка ТС Чебупицца 0.25кг зам  ПОКОМ</v>
          </cell>
          <cell r="B365">
            <v>2944</v>
          </cell>
          <cell r="C365">
            <v>2944</v>
          </cell>
          <cell r="D365">
            <v>1624</v>
          </cell>
          <cell r="E365">
            <v>1624</v>
          </cell>
          <cell r="F365">
            <v>3397</v>
          </cell>
        </row>
        <row r="366">
          <cell r="A366" t="str">
            <v>Чебуреки сочные ВЕС ТМ Зареченские  ПОКОМ</v>
          </cell>
          <cell r="B366">
            <v>3397</v>
          </cell>
          <cell r="C366">
            <v>3397</v>
          </cell>
          <cell r="D366">
            <v>3397</v>
          </cell>
          <cell r="E366">
            <v>3397</v>
          </cell>
          <cell r="F366">
            <v>515.00099999999998</v>
          </cell>
        </row>
        <row r="367">
          <cell r="A367" t="str">
            <v>Чоризо с/к "Эликатессе" 0,20 кг.шт.  СПК</v>
          </cell>
          <cell r="B367">
            <v>515.0009765625</v>
          </cell>
          <cell r="C367">
            <v>515.0009765625</v>
          </cell>
          <cell r="D367">
            <v>9</v>
          </cell>
          <cell r="E367">
            <v>9</v>
          </cell>
          <cell r="F367">
            <v>9</v>
          </cell>
        </row>
        <row r="368">
          <cell r="A368" t="str">
            <v>Шпикачки Русские (черева) (в ср.защ.атм.) "Высокий вкус"  СПК</v>
          </cell>
          <cell r="B368">
            <v>9</v>
          </cell>
          <cell r="C368">
            <v>9</v>
          </cell>
          <cell r="D368">
            <v>110</v>
          </cell>
          <cell r="E368">
            <v>110</v>
          </cell>
          <cell r="F368">
            <v>110</v>
          </cell>
        </row>
        <row r="369">
          <cell r="A369" t="str">
            <v>Эликапреза с/в "Эликатессе" 0,10 кг.шт. нарезка (лоток с ср.защ.атм.)  СПК</v>
          </cell>
          <cell r="B369">
            <v>110</v>
          </cell>
          <cell r="C369">
            <v>110</v>
          </cell>
          <cell r="D369">
            <v>200</v>
          </cell>
          <cell r="E369">
            <v>200</v>
          </cell>
          <cell r="F369">
            <v>200</v>
          </cell>
        </row>
        <row r="370">
          <cell r="A370" t="str">
            <v>Юбилейная с/к 0,10 кг.шт. нарезка (лоток с ср.защ.атм.)  СПК</v>
          </cell>
          <cell r="B370">
            <v>200</v>
          </cell>
          <cell r="C370">
            <v>200</v>
          </cell>
          <cell r="D370">
            <v>51</v>
          </cell>
          <cell r="E370">
            <v>51</v>
          </cell>
          <cell r="F370">
            <v>51</v>
          </cell>
        </row>
        <row r="371">
          <cell r="A371" t="str">
            <v>Юбилейная с/к 0,235 кг.шт.  СПК</v>
          </cell>
          <cell r="B371">
            <v>51</v>
          </cell>
          <cell r="C371">
            <v>51</v>
          </cell>
          <cell r="D371">
            <v>695</v>
          </cell>
          <cell r="E371">
            <v>695</v>
          </cell>
          <cell r="F371">
            <v>1295</v>
          </cell>
        </row>
        <row r="372">
          <cell r="A372" t="str">
            <v>Итого</v>
          </cell>
          <cell r="B372">
            <v>1295</v>
          </cell>
          <cell r="C372">
            <v>1295</v>
          </cell>
          <cell r="D372">
            <v>110559.228</v>
          </cell>
          <cell r="E372">
            <v>110559.1875</v>
          </cell>
          <cell r="F372">
            <v>281207.26799999998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26680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330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340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328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318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350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80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176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292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1700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78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350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36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2610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84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165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1080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1070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90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96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116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330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42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50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420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440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64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436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66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92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171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90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770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520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580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210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200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310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80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680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680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130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116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190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167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108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108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150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132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800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126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76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1580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2500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0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45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7" sqref="W7"/>
    </sheetView>
  </sheetViews>
  <sheetFormatPr defaultColWidth="10.5" defaultRowHeight="11.45" customHeight="1" outlineLevelRow="1" x14ac:dyDescent="0.2"/>
  <cols>
    <col min="1" max="1" width="67.83203125" style="1" customWidth="1"/>
    <col min="2" max="2" width="3.6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3.5" style="5" bestFit="1" customWidth="1"/>
    <col min="24" max="24" width="6.5" style="5" bestFit="1" customWidth="1"/>
    <col min="25" max="25" width="8.33203125" style="5" bestFit="1" customWidth="1"/>
    <col min="26" max="26" width="5.6640625" style="5" bestFit="1" customWidth="1"/>
    <col min="27" max="27" width="6.33203125" style="5" bestFit="1" customWidth="1"/>
    <col min="28" max="28" width="3" style="5" bestFit="1" customWidth="1"/>
    <col min="29" max="29" width="5.5" style="5" bestFit="1" customWidth="1"/>
    <col min="30" max="30" width="6" style="5" bestFit="1" customWidth="1"/>
    <col min="31" max="34" width="3.5" style="5" bestFit="1" customWidth="1"/>
    <col min="35" max="35" width="12.6640625" style="5" bestFit="1" customWidth="1"/>
    <col min="36" max="36" width="6.6640625" style="5" bestFit="1" customWidth="1"/>
    <col min="37" max="39" width="4.6640625" style="5" bestFit="1" customWidth="1"/>
    <col min="40" max="41" width="0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/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138</v>
      </c>
      <c r="M5" s="5" t="s">
        <v>139</v>
      </c>
      <c r="N5" s="5" t="s">
        <v>140</v>
      </c>
      <c r="O5" s="5" t="s">
        <v>141</v>
      </c>
      <c r="P5" s="5" t="s">
        <v>142</v>
      </c>
      <c r="AJ5" s="5" t="s">
        <v>142</v>
      </c>
    </row>
    <row r="6" spans="1:41" ht="11.1" customHeight="1" x14ac:dyDescent="0.2">
      <c r="A6" s="6"/>
      <c r="B6" s="6"/>
      <c r="C6" s="3"/>
      <c r="D6" s="3"/>
      <c r="E6" s="9">
        <f>SUM(E7:E126)</f>
        <v>141895.74500000002</v>
      </c>
      <c r="F6" s="9">
        <f>SUM(F7:F126)</f>
        <v>32938.052000000003</v>
      </c>
      <c r="J6" s="9">
        <f>SUM(J7:J126)</f>
        <v>143268.97500000001</v>
      </c>
      <c r="K6" s="9">
        <f t="shared" ref="K6:X6" si="0">SUM(K7:K126)</f>
        <v>-1373.2299999999987</v>
      </c>
      <c r="L6" s="9">
        <f t="shared" si="0"/>
        <v>29490</v>
      </c>
      <c r="M6" s="9">
        <f t="shared" si="0"/>
        <v>29374</v>
      </c>
      <c r="N6" s="9">
        <f t="shared" si="0"/>
        <v>25100</v>
      </c>
      <c r="O6" s="9">
        <f t="shared" si="0"/>
        <v>27990</v>
      </c>
      <c r="P6" s="9">
        <f t="shared" si="0"/>
        <v>26596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0</v>
      </c>
      <c r="AE6" s="9">
        <f t="shared" ref="AE6" si="5">SUM(AE7:AE126)</f>
        <v>0</v>
      </c>
      <c r="AF6" s="9">
        <f t="shared" ref="AF6" si="6">SUM(AF7:AF126)</f>
        <v>0</v>
      </c>
      <c r="AG6" s="9">
        <f t="shared" ref="AG6" si="7">SUM(AG7:AG126)</f>
        <v>0</v>
      </c>
      <c r="AH6" s="9">
        <f t="shared" ref="AH6" si="8">SUM(AH7:AH126)</f>
        <v>0</v>
      </c>
      <c r="AI6" s="9">
        <f t="shared" ref="AI6" si="9">SUM(AI7:AI126)</f>
        <v>0</v>
      </c>
      <c r="AJ6" s="9">
        <f t="shared" ref="AJ6" si="10">SUM(AJ7:AJ126)</f>
        <v>17521.519999999993</v>
      </c>
      <c r="AK6" s="9">
        <f t="shared" ref="AK6" si="11">SUM(AK7:AK126)</f>
        <v>0</v>
      </c>
      <c r="AL6" s="9">
        <f t="shared" ref="AL6" si="12">SUM(AL7:AL126)</f>
        <v>0</v>
      </c>
      <c r="AM6" s="9">
        <f t="shared" ref="AM6" si="13">SUM(AM7:AM126)</f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2.5089999999999999</v>
      </c>
      <c r="D7" s="8">
        <v>151.06800000000001</v>
      </c>
      <c r="E7" s="8">
        <v>110.884</v>
      </c>
      <c r="F7" s="8">
        <v>39.831000000000003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118.51900000000001</v>
      </c>
      <c r="K7" s="12">
        <f>E7-J7</f>
        <v>-7.6350000000000051</v>
      </c>
      <c r="L7" s="12">
        <f>VLOOKUP(A:A,[1]TDSheet!$A:$L,12,0)</f>
        <v>20</v>
      </c>
      <c r="M7" s="12">
        <f>VLOOKUP(A:A,[1]TDSheet!$A:$M,13,0)</f>
        <v>30</v>
      </c>
      <c r="N7" s="12">
        <f>VLOOKUP(A:A,[1]TDSheet!$A:$N,14,0)</f>
        <v>0</v>
      </c>
      <c r="O7" s="12">
        <f>VLOOKUP(A:A,[1]TDSheet!$A:$X,24,0)</f>
        <v>10</v>
      </c>
      <c r="P7" s="12">
        <f>VLOOKUP(A:A,[3]TDSheet!$A:$C,3,0)</f>
        <v>0</v>
      </c>
      <c r="Q7" s="12"/>
      <c r="R7" s="12"/>
      <c r="S7" s="12"/>
      <c r="T7" s="12"/>
      <c r="U7" s="13"/>
      <c r="V7" s="13"/>
      <c r="W7" s="12"/>
      <c r="X7" s="1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>
        <f>P7*H7</f>
        <v>0</v>
      </c>
      <c r="AK7" s="12"/>
      <c r="AL7" s="12"/>
      <c r="AM7" s="12"/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98.064999999999998</v>
      </c>
      <c r="D8" s="8">
        <v>663.20500000000004</v>
      </c>
      <c r="E8" s="8">
        <v>563.29399999999998</v>
      </c>
      <c r="F8" s="8">
        <v>185.60599999999999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554.93899999999996</v>
      </c>
      <c r="K8" s="12">
        <f t="shared" ref="K8:K71" si="14">E8-J8</f>
        <v>8.3550000000000182</v>
      </c>
      <c r="L8" s="12">
        <f>VLOOKUP(A:A,[1]TDSheet!$A:$L,12,0)</f>
        <v>200</v>
      </c>
      <c r="M8" s="12">
        <f>VLOOKUP(A:A,[1]TDSheet!$A:$M,13,0)</f>
        <v>170</v>
      </c>
      <c r="N8" s="12">
        <f>VLOOKUP(A:A,[1]TDSheet!$A:$N,14,0)</f>
        <v>100</v>
      </c>
      <c r="O8" s="12">
        <f>VLOOKUP(A:A,[1]TDSheet!$A:$X,24,0)</f>
        <v>110</v>
      </c>
      <c r="P8" s="12">
        <f>VLOOKUP(A:A,[3]TDSheet!$A:$C,3,0)</f>
        <v>116</v>
      </c>
      <c r="Q8" s="12"/>
      <c r="R8" s="12"/>
      <c r="S8" s="12"/>
      <c r="T8" s="12"/>
      <c r="U8" s="13"/>
      <c r="V8" s="13"/>
      <c r="W8" s="12"/>
      <c r="X8" s="1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>
        <f t="shared" ref="AJ8:AJ71" si="15">P8*H8</f>
        <v>116</v>
      </c>
      <c r="AK8" s="12"/>
      <c r="AL8" s="12"/>
      <c r="AM8" s="12"/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318.923</v>
      </c>
      <c r="D9" s="8">
        <v>543.30399999999997</v>
      </c>
      <c r="E9" s="8">
        <v>734.32899999999995</v>
      </c>
      <c r="F9" s="8">
        <v>113.283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734.61900000000003</v>
      </c>
      <c r="K9" s="12">
        <f t="shared" si="14"/>
        <v>-0.29000000000007731</v>
      </c>
      <c r="L9" s="12">
        <f>VLOOKUP(A:A,[1]TDSheet!$A:$L,12,0)</f>
        <v>150</v>
      </c>
      <c r="M9" s="12">
        <f>VLOOKUP(A:A,[1]TDSheet!$A:$M,13,0)</f>
        <v>140</v>
      </c>
      <c r="N9" s="12">
        <f>VLOOKUP(A:A,[1]TDSheet!$A:$N,14,0)</f>
        <v>50</v>
      </c>
      <c r="O9" s="12">
        <f>VLOOKUP(A:A,[1]TDSheet!$A:$X,24,0)</f>
        <v>110</v>
      </c>
      <c r="P9" s="12">
        <f>VLOOKUP(A:A,[3]TDSheet!$A:$C,3,0)</f>
        <v>330</v>
      </c>
      <c r="Q9" s="12"/>
      <c r="R9" s="12"/>
      <c r="S9" s="12"/>
      <c r="T9" s="12"/>
      <c r="U9" s="13"/>
      <c r="V9" s="13"/>
      <c r="W9" s="12"/>
      <c r="X9" s="1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f t="shared" si="15"/>
        <v>330</v>
      </c>
      <c r="AK9" s="12"/>
      <c r="AL9" s="12"/>
      <c r="AM9" s="12"/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409.7</v>
      </c>
      <c r="D10" s="8">
        <v>1525.2629999999999</v>
      </c>
      <c r="E10" s="8">
        <v>1783.184</v>
      </c>
      <c r="F10" s="8">
        <v>136.26300000000001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1671.057</v>
      </c>
      <c r="K10" s="12">
        <f t="shared" si="14"/>
        <v>112.12699999999995</v>
      </c>
      <c r="L10" s="12">
        <f>VLOOKUP(A:A,[1]TDSheet!$A:$L,12,0)</f>
        <v>400</v>
      </c>
      <c r="M10" s="12">
        <f>VLOOKUP(A:A,[1]TDSheet!$A:$M,13,0)</f>
        <v>350</v>
      </c>
      <c r="N10" s="12">
        <f>VLOOKUP(A:A,[1]TDSheet!$A:$N,14,0)</f>
        <v>400</v>
      </c>
      <c r="O10" s="12">
        <f>VLOOKUP(A:A,[1]TDSheet!$A:$X,24,0)</f>
        <v>370</v>
      </c>
      <c r="P10" s="12">
        <f>VLOOKUP(A:A,[3]TDSheet!$A:$C,3,0)</f>
        <v>340</v>
      </c>
      <c r="Q10" s="12"/>
      <c r="R10" s="12"/>
      <c r="S10" s="12"/>
      <c r="T10" s="12"/>
      <c r="U10" s="13"/>
      <c r="V10" s="13"/>
      <c r="W10" s="12"/>
      <c r="X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>
        <f t="shared" si="15"/>
        <v>340</v>
      </c>
      <c r="AK10" s="12"/>
      <c r="AL10" s="12"/>
      <c r="AM10" s="12"/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72.917000000000002</v>
      </c>
      <c r="D11" s="8">
        <v>234.26</v>
      </c>
      <c r="E11" s="8">
        <v>247.46199999999999</v>
      </c>
      <c r="F11" s="8">
        <v>57.043999999999997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248.863</v>
      </c>
      <c r="K11" s="12">
        <f t="shared" si="14"/>
        <v>-1.4010000000000105</v>
      </c>
      <c r="L11" s="12">
        <f>VLOOKUP(A:A,[1]TDSheet!$A:$L,12,0)</f>
        <v>40</v>
      </c>
      <c r="M11" s="12">
        <f>VLOOKUP(A:A,[1]TDSheet!$A:$M,13,0)</f>
        <v>4</v>
      </c>
      <c r="N11" s="12">
        <f>VLOOKUP(A:A,[1]TDSheet!$A:$N,14,0)</f>
        <v>30</v>
      </c>
      <c r="O11" s="12">
        <f>VLOOKUP(A:A,[1]TDSheet!$A:$X,24,0)</f>
        <v>40</v>
      </c>
      <c r="P11" s="12">
        <f>VLOOKUP(A:A,[3]TDSheet!$A:$C,3,0)</f>
        <v>72</v>
      </c>
      <c r="Q11" s="12"/>
      <c r="R11" s="12"/>
      <c r="S11" s="12"/>
      <c r="T11" s="12"/>
      <c r="U11" s="13"/>
      <c r="V11" s="13"/>
      <c r="W11" s="12"/>
      <c r="X11" s="1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>
        <f t="shared" si="15"/>
        <v>72</v>
      </c>
      <c r="AK11" s="12"/>
      <c r="AL11" s="12"/>
      <c r="AM11" s="12"/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64</v>
      </c>
      <c r="D12" s="8">
        <v>212</v>
      </c>
      <c r="E12" s="8">
        <v>234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267</v>
      </c>
      <c r="K12" s="12">
        <f t="shared" si="14"/>
        <v>-33</v>
      </c>
      <c r="L12" s="12">
        <f>VLOOKUP(A:A,[1]TDSheet!$A:$L,12,0)</f>
        <v>70</v>
      </c>
      <c r="M12" s="12">
        <f>VLOOKUP(A:A,[1]TDSheet!$A:$M,13,0)</f>
        <v>50</v>
      </c>
      <c r="N12" s="12">
        <f>VLOOKUP(A:A,[1]TDSheet!$A:$N,14,0)</f>
        <v>60</v>
      </c>
      <c r="O12" s="12">
        <f>VLOOKUP(A:A,[1]TDSheet!$A:$X,24,0)</f>
        <v>50</v>
      </c>
      <c r="P12" s="12">
        <f>VLOOKUP(A:A,[3]TDSheet!$A:$C,3,0)</f>
        <v>98</v>
      </c>
      <c r="Q12" s="12"/>
      <c r="R12" s="12"/>
      <c r="S12" s="12"/>
      <c r="T12" s="12"/>
      <c r="U12" s="13"/>
      <c r="V12" s="13"/>
      <c r="W12" s="12"/>
      <c r="X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>
        <f t="shared" si="15"/>
        <v>49</v>
      </c>
      <c r="AK12" s="12"/>
      <c r="AL12" s="12"/>
      <c r="AM12" s="12"/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536</v>
      </c>
      <c r="D13" s="8">
        <v>2647</v>
      </c>
      <c r="E13" s="8">
        <v>3013</v>
      </c>
      <c r="F13" s="8">
        <v>135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3053</v>
      </c>
      <c r="K13" s="12">
        <f t="shared" si="14"/>
        <v>-40</v>
      </c>
      <c r="L13" s="12">
        <f>VLOOKUP(A:A,[1]TDSheet!$A:$L,12,0)</f>
        <v>400</v>
      </c>
      <c r="M13" s="12">
        <f>VLOOKUP(A:A,[1]TDSheet!$A:$M,13,0)</f>
        <v>400</v>
      </c>
      <c r="N13" s="12">
        <f>VLOOKUP(A:A,[1]TDSheet!$A:$N,14,0)</f>
        <v>500</v>
      </c>
      <c r="O13" s="12">
        <f>VLOOKUP(A:A,[1]TDSheet!$A:$X,24,0)</f>
        <v>380</v>
      </c>
      <c r="P13" s="12">
        <f>VLOOKUP(A:A,[3]TDSheet!$A:$C,3,0)</f>
        <v>470</v>
      </c>
      <c r="Q13" s="12"/>
      <c r="R13" s="12"/>
      <c r="S13" s="12"/>
      <c r="T13" s="12"/>
      <c r="U13" s="13"/>
      <c r="V13" s="13"/>
      <c r="W13" s="12"/>
      <c r="X13" s="1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f t="shared" si="15"/>
        <v>188</v>
      </c>
      <c r="AK13" s="12"/>
      <c r="AL13" s="12"/>
      <c r="AM13" s="12"/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2329</v>
      </c>
      <c r="D14" s="8">
        <v>2063</v>
      </c>
      <c r="E14" s="8">
        <v>3488</v>
      </c>
      <c r="F14" s="8">
        <v>853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3495</v>
      </c>
      <c r="K14" s="12">
        <f t="shared" si="14"/>
        <v>-7</v>
      </c>
      <c r="L14" s="12">
        <f>VLOOKUP(A:A,[1]TDSheet!$A:$L,12,0)</f>
        <v>1000</v>
      </c>
      <c r="M14" s="12">
        <f>VLOOKUP(A:A,[1]TDSheet!$A:$M,13,0)</f>
        <v>500</v>
      </c>
      <c r="N14" s="12">
        <f>VLOOKUP(A:A,[1]TDSheet!$A:$N,14,0)</f>
        <v>800</v>
      </c>
      <c r="O14" s="12">
        <f>VLOOKUP(A:A,[1]TDSheet!$A:$X,24,0)</f>
        <v>500</v>
      </c>
      <c r="P14" s="12">
        <f>VLOOKUP(A:A,[3]TDSheet!$A:$C,3,0)</f>
        <v>328</v>
      </c>
      <c r="Q14" s="12"/>
      <c r="R14" s="12"/>
      <c r="S14" s="12"/>
      <c r="T14" s="12"/>
      <c r="U14" s="13"/>
      <c r="V14" s="13"/>
      <c r="W14" s="12"/>
      <c r="X14" s="1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>
        <f t="shared" si="15"/>
        <v>147.6</v>
      </c>
      <c r="AK14" s="12"/>
      <c r="AL14" s="12"/>
      <c r="AM14" s="12"/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2215</v>
      </c>
      <c r="D15" s="8">
        <v>2871</v>
      </c>
      <c r="E15" s="8">
        <v>4779</v>
      </c>
      <c r="F15" s="8">
        <v>249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4786</v>
      </c>
      <c r="K15" s="12">
        <f t="shared" si="14"/>
        <v>-7</v>
      </c>
      <c r="L15" s="12">
        <f>VLOOKUP(A:A,[1]TDSheet!$A:$L,12,0)</f>
        <v>1000</v>
      </c>
      <c r="M15" s="12">
        <f>VLOOKUP(A:A,[1]TDSheet!$A:$M,13,0)</f>
        <v>700</v>
      </c>
      <c r="N15" s="12">
        <f>VLOOKUP(A:A,[1]TDSheet!$A:$N,14,0)</f>
        <v>1000</v>
      </c>
      <c r="O15" s="12">
        <f>VLOOKUP(A:A,[1]TDSheet!$A:$X,24,0)</f>
        <v>900</v>
      </c>
      <c r="P15" s="12">
        <f>VLOOKUP(A:A,[3]TDSheet!$A:$C,3,0)</f>
        <v>318</v>
      </c>
      <c r="Q15" s="12"/>
      <c r="R15" s="12"/>
      <c r="S15" s="12"/>
      <c r="T15" s="12"/>
      <c r="U15" s="13"/>
      <c r="V15" s="13"/>
      <c r="W15" s="12"/>
      <c r="X15" s="1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>
        <f t="shared" si="15"/>
        <v>143.1</v>
      </c>
      <c r="AK15" s="12"/>
      <c r="AL15" s="12"/>
      <c r="AM15" s="12"/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162</v>
      </c>
      <c r="D16" s="8">
        <v>135</v>
      </c>
      <c r="E16" s="8">
        <v>231</v>
      </c>
      <c r="F16" s="8">
        <v>65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249</v>
      </c>
      <c r="K16" s="12">
        <f t="shared" si="14"/>
        <v>-18</v>
      </c>
      <c r="L16" s="12">
        <f>VLOOKUP(A:A,[1]TDSheet!$A:$L,12,0)</f>
        <v>40</v>
      </c>
      <c r="M16" s="12">
        <f>VLOOKUP(A:A,[1]TDSheet!$A:$M,13,0)</f>
        <v>30</v>
      </c>
      <c r="N16" s="12">
        <f>VLOOKUP(A:A,[1]TDSheet!$A:$N,14,0)</f>
        <v>80</v>
      </c>
      <c r="O16" s="12">
        <f>VLOOKUP(A:A,[1]TDSheet!$A:$X,24,0)</f>
        <v>60</v>
      </c>
      <c r="P16" s="12">
        <f>VLOOKUP(A:A,[3]TDSheet!$A:$C,3,0)</f>
        <v>80</v>
      </c>
      <c r="Q16" s="12"/>
      <c r="R16" s="12"/>
      <c r="S16" s="12"/>
      <c r="T16" s="12"/>
      <c r="U16" s="13"/>
      <c r="V16" s="13"/>
      <c r="W16" s="12"/>
      <c r="X16" s="1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>
        <f t="shared" si="15"/>
        <v>40</v>
      </c>
      <c r="AK16" s="12"/>
      <c r="AL16" s="12"/>
      <c r="AM16" s="12"/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52</v>
      </c>
      <c r="D17" s="8">
        <v>68</v>
      </c>
      <c r="E17" s="8">
        <v>68</v>
      </c>
      <c r="F17" s="8">
        <v>45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95</v>
      </c>
      <c r="K17" s="12">
        <f t="shared" si="14"/>
        <v>-27</v>
      </c>
      <c r="L17" s="12">
        <f>VLOOKUP(A:A,[1]TDSheet!$A:$L,12,0)</f>
        <v>50</v>
      </c>
      <c r="M17" s="12">
        <f>VLOOKUP(A:A,[1]TDSheet!$A:$M,13,0)</f>
        <v>30</v>
      </c>
      <c r="N17" s="12">
        <f>VLOOKUP(A:A,[1]TDSheet!$A:$N,14,0)</f>
        <v>20</v>
      </c>
      <c r="O17" s="12">
        <f>VLOOKUP(A:A,[1]TDSheet!$A:$X,24,0)</f>
        <v>0</v>
      </c>
      <c r="P17" s="12">
        <f>VLOOKUP(A:A,[3]TDSheet!$A:$C,3,0)</f>
        <v>0</v>
      </c>
      <c r="Q17" s="12"/>
      <c r="R17" s="12"/>
      <c r="S17" s="12"/>
      <c r="T17" s="12"/>
      <c r="U17" s="13"/>
      <c r="V17" s="13"/>
      <c r="W17" s="12"/>
      <c r="X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f t="shared" si="15"/>
        <v>0</v>
      </c>
      <c r="AK17" s="12"/>
      <c r="AL17" s="12"/>
      <c r="AM17" s="12"/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207</v>
      </c>
      <c r="D18" s="8">
        <v>6</v>
      </c>
      <c r="E18" s="8">
        <v>168</v>
      </c>
      <c r="F18" s="8">
        <v>39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204</v>
      </c>
      <c r="K18" s="12">
        <f t="shared" si="14"/>
        <v>-36</v>
      </c>
      <c r="L18" s="12">
        <f>VLOOKUP(A:A,[1]TDSheet!$A:$L,12,0)</f>
        <v>100</v>
      </c>
      <c r="M18" s="12">
        <f>VLOOKUP(A:A,[1]TDSheet!$A:$M,13,0)</f>
        <v>200</v>
      </c>
      <c r="N18" s="12">
        <f>VLOOKUP(A:A,[1]TDSheet!$A:$N,14,0)</f>
        <v>100</v>
      </c>
      <c r="O18" s="12">
        <f>VLOOKUP(A:A,[1]TDSheet!$A:$X,24,0)</f>
        <v>0</v>
      </c>
      <c r="P18" s="12">
        <f>VLOOKUP(A:A,[3]TDSheet!$A:$C,3,0)</f>
        <v>0</v>
      </c>
      <c r="Q18" s="12"/>
      <c r="R18" s="12"/>
      <c r="S18" s="12"/>
      <c r="T18" s="12"/>
      <c r="U18" s="13"/>
      <c r="V18" s="13"/>
      <c r="W18" s="12"/>
      <c r="X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>
        <f t="shared" si="15"/>
        <v>0</v>
      </c>
      <c r="AK18" s="12"/>
      <c r="AL18" s="12"/>
      <c r="AM18" s="12"/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96</v>
      </c>
      <c r="D19" s="8">
        <v>152</v>
      </c>
      <c r="E19" s="8">
        <v>200</v>
      </c>
      <c r="F19" s="8">
        <v>46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201</v>
      </c>
      <c r="K19" s="12">
        <f t="shared" si="14"/>
        <v>-1</v>
      </c>
      <c r="L19" s="12">
        <f>VLOOKUP(A:A,[1]TDSheet!$A:$L,12,0)</f>
        <v>120</v>
      </c>
      <c r="M19" s="12">
        <f>VLOOKUP(A:A,[1]TDSheet!$A:$M,13,0)</f>
        <v>100</v>
      </c>
      <c r="N19" s="12">
        <f>VLOOKUP(A:A,[1]TDSheet!$A:$N,14,0)</f>
        <v>0</v>
      </c>
      <c r="O19" s="12">
        <f>VLOOKUP(A:A,[1]TDSheet!$A:$X,24,0)</f>
        <v>0</v>
      </c>
      <c r="P19" s="12">
        <f>VLOOKUP(A:A,[3]TDSheet!$A:$C,3,0)</f>
        <v>0</v>
      </c>
      <c r="Q19" s="12"/>
      <c r="R19" s="12"/>
      <c r="S19" s="12"/>
      <c r="T19" s="12"/>
      <c r="U19" s="13"/>
      <c r="V19" s="13"/>
      <c r="W19" s="12"/>
      <c r="X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>
        <f t="shared" si="15"/>
        <v>0</v>
      </c>
      <c r="AK19" s="12"/>
      <c r="AL19" s="12"/>
      <c r="AM19" s="12"/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601</v>
      </c>
      <c r="D20" s="8">
        <v>1124</v>
      </c>
      <c r="E20" s="8">
        <v>330</v>
      </c>
      <c r="F20" s="8">
        <v>747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339</v>
      </c>
      <c r="K20" s="12">
        <f t="shared" si="14"/>
        <v>-9</v>
      </c>
      <c r="L20" s="12">
        <f>VLOOKUP(A:A,[1]TDSheet!$A:$L,12,0)</f>
        <v>200</v>
      </c>
      <c r="M20" s="12">
        <f>VLOOKUP(A:A,[1]TDSheet!$A:$M,13,0)</f>
        <v>200</v>
      </c>
      <c r="N20" s="12">
        <f>VLOOKUP(A:A,[1]TDSheet!$A:$N,14,0)</f>
        <v>200</v>
      </c>
      <c r="O20" s="12">
        <f>VLOOKUP(A:A,[1]TDSheet!$A:$X,24,0)</f>
        <v>100</v>
      </c>
      <c r="P20" s="12">
        <f>VLOOKUP(A:A,[3]TDSheet!$A:$C,3,0)</f>
        <v>15</v>
      </c>
      <c r="Q20" s="12"/>
      <c r="R20" s="12"/>
      <c r="S20" s="12"/>
      <c r="T20" s="12"/>
      <c r="U20" s="13"/>
      <c r="V20" s="13"/>
      <c r="W20" s="12"/>
      <c r="X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>
        <f t="shared" si="15"/>
        <v>7.5</v>
      </c>
      <c r="AK20" s="12"/>
      <c r="AL20" s="12"/>
      <c r="AM20" s="12"/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99</v>
      </c>
      <c r="D21" s="8">
        <v>150</v>
      </c>
      <c r="E21" s="8">
        <v>247</v>
      </c>
      <c r="F21" s="8"/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294</v>
      </c>
      <c r="K21" s="12">
        <f t="shared" si="14"/>
        <v>-47</v>
      </c>
      <c r="L21" s="12">
        <f>VLOOKUP(A:A,[1]TDSheet!$A:$L,12,0)</f>
        <v>90</v>
      </c>
      <c r="M21" s="12">
        <f>VLOOKUP(A:A,[1]TDSheet!$A:$M,13,0)</f>
        <v>60</v>
      </c>
      <c r="N21" s="12">
        <f>VLOOKUP(A:A,[1]TDSheet!$A:$N,14,0)</f>
        <v>120</v>
      </c>
      <c r="O21" s="12">
        <f>VLOOKUP(A:A,[1]TDSheet!$A:$X,24,0)</f>
        <v>80</v>
      </c>
      <c r="P21" s="12">
        <f>VLOOKUP(A:A,[3]TDSheet!$A:$C,3,0)</f>
        <v>70</v>
      </c>
      <c r="Q21" s="12"/>
      <c r="R21" s="12"/>
      <c r="S21" s="12"/>
      <c r="T21" s="12"/>
      <c r="U21" s="13"/>
      <c r="V21" s="13"/>
      <c r="W21" s="12"/>
      <c r="X21" s="1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>
        <f t="shared" si="15"/>
        <v>21</v>
      </c>
      <c r="AK21" s="12"/>
      <c r="AL21" s="12"/>
      <c r="AM21" s="12"/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118</v>
      </c>
      <c r="E22" s="8">
        <v>89</v>
      </c>
      <c r="F22" s="8">
        <v>45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98</v>
      </c>
      <c r="K22" s="12">
        <f t="shared" si="14"/>
        <v>-9</v>
      </c>
      <c r="L22" s="12">
        <f>VLOOKUP(A:A,[1]TDSheet!$A:$L,12,0)</f>
        <v>30</v>
      </c>
      <c r="M22" s="12">
        <f>VLOOKUP(A:A,[1]TDSheet!$A:$M,13,0)</f>
        <v>20</v>
      </c>
      <c r="N22" s="12">
        <f>VLOOKUP(A:A,[1]TDSheet!$A:$N,14,0)</f>
        <v>0</v>
      </c>
      <c r="O22" s="12">
        <f>VLOOKUP(A:A,[1]TDSheet!$A:$X,24,0)</f>
        <v>0</v>
      </c>
      <c r="P22" s="12">
        <f>VLOOKUP(A:A,[3]TDSheet!$A:$C,3,0)</f>
        <v>0</v>
      </c>
      <c r="Q22" s="12"/>
      <c r="R22" s="12"/>
      <c r="S22" s="12"/>
      <c r="T22" s="12"/>
      <c r="U22" s="13"/>
      <c r="V22" s="13"/>
      <c r="W22" s="12"/>
      <c r="X22" s="1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>
        <f t="shared" si="15"/>
        <v>0</v>
      </c>
      <c r="AK22" s="12"/>
      <c r="AL22" s="12"/>
      <c r="AM22" s="12"/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10</v>
      </c>
      <c r="D23" s="8">
        <v>73</v>
      </c>
      <c r="E23" s="8">
        <v>58</v>
      </c>
      <c r="F23" s="8">
        <v>23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2">
        <f>VLOOKUP(A:A,[2]TDSheet!$A:$F,6,0)</f>
        <v>103</v>
      </c>
      <c r="K23" s="12">
        <f t="shared" si="14"/>
        <v>-45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VLOOKUP(A:A,[1]TDSheet!$A:$N,14,0)</f>
        <v>0</v>
      </c>
      <c r="O23" s="12">
        <f>VLOOKUP(A:A,[1]TDSheet!$A:$X,24,0)</f>
        <v>0</v>
      </c>
      <c r="P23" s="12">
        <f>VLOOKUP(A:A,[3]TDSheet!$A:$C,3,0)</f>
        <v>18</v>
      </c>
      <c r="Q23" s="12"/>
      <c r="R23" s="12"/>
      <c r="S23" s="12"/>
      <c r="T23" s="12"/>
      <c r="U23" s="13"/>
      <c r="V23" s="13"/>
      <c r="W23" s="12"/>
      <c r="X23" s="1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>
        <f t="shared" si="15"/>
        <v>0</v>
      </c>
      <c r="AK23" s="12"/>
      <c r="AL23" s="12"/>
      <c r="AM23" s="12"/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1287</v>
      </c>
      <c r="D24" s="8">
        <v>805</v>
      </c>
      <c r="E24" s="8">
        <v>1192</v>
      </c>
      <c r="F24" s="8">
        <v>867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1215</v>
      </c>
      <c r="K24" s="12">
        <f t="shared" si="14"/>
        <v>-23</v>
      </c>
      <c r="L24" s="12">
        <f>VLOOKUP(A:A,[1]TDSheet!$A:$L,12,0)</f>
        <v>500</v>
      </c>
      <c r="M24" s="12">
        <f>VLOOKUP(A:A,[1]TDSheet!$A:$M,13,0)</f>
        <v>2000</v>
      </c>
      <c r="N24" s="12">
        <f>VLOOKUP(A:A,[1]TDSheet!$A:$N,14,0)</f>
        <v>0</v>
      </c>
      <c r="O24" s="12">
        <f>VLOOKUP(A:A,[1]TDSheet!$A:$X,24,0)</f>
        <v>0</v>
      </c>
      <c r="P24" s="12">
        <f>VLOOKUP(A:A,[3]TDSheet!$A:$C,3,0)</f>
        <v>350</v>
      </c>
      <c r="Q24" s="12"/>
      <c r="R24" s="12"/>
      <c r="S24" s="12"/>
      <c r="T24" s="12"/>
      <c r="U24" s="13"/>
      <c r="V24" s="13"/>
      <c r="W24" s="12"/>
      <c r="X24" s="1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f t="shared" si="15"/>
        <v>59.500000000000007</v>
      </c>
      <c r="AK24" s="12"/>
      <c r="AL24" s="12"/>
      <c r="AM24" s="12"/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158</v>
      </c>
      <c r="D25" s="8">
        <v>245</v>
      </c>
      <c r="E25" s="8">
        <v>342</v>
      </c>
      <c r="F25" s="8">
        <v>59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349</v>
      </c>
      <c r="K25" s="12">
        <f t="shared" si="14"/>
        <v>-7</v>
      </c>
      <c r="L25" s="12">
        <f>VLOOKUP(A:A,[1]TDSheet!$A:$L,12,0)</f>
        <v>80</v>
      </c>
      <c r="M25" s="12">
        <f>VLOOKUP(A:A,[1]TDSheet!$A:$M,13,0)</f>
        <v>70</v>
      </c>
      <c r="N25" s="12">
        <f>VLOOKUP(A:A,[1]TDSheet!$A:$N,14,0)</f>
        <v>0</v>
      </c>
      <c r="O25" s="12">
        <f>VLOOKUP(A:A,[1]TDSheet!$A:$X,24,0)</f>
        <v>80</v>
      </c>
      <c r="P25" s="12">
        <f>VLOOKUP(A:A,[3]TDSheet!$A:$C,3,0)</f>
        <v>48</v>
      </c>
      <c r="Q25" s="12"/>
      <c r="R25" s="12"/>
      <c r="S25" s="12"/>
      <c r="T25" s="12"/>
      <c r="U25" s="13"/>
      <c r="V25" s="13"/>
      <c r="W25" s="12"/>
      <c r="X25" s="13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>
        <f t="shared" si="15"/>
        <v>18.240000000000002</v>
      </c>
      <c r="AK25" s="12"/>
      <c r="AL25" s="12"/>
      <c r="AM25" s="12"/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396</v>
      </c>
      <c r="D26" s="8">
        <v>805</v>
      </c>
      <c r="E26" s="8">
        <v>1070</v>
      </c>
      <c r="F26" s="8">
        <v>120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1135</v>
      </c>
      <c r="K26" s="12">
        <f t="shared" si="14"/>
        <v>-65</v>
      </c>
      <c r="L26" s="12">
        <f>VLOOKUP(A:A,[1]TDSheet!$A:$L,12,0)</f>
        <v>250</v>
      </c>
      <c r="M26" s="12">
        <f>VLOOKUP(A:A,[1]TDSheet!$A:$M,13,0)</f>
        <v>300</v>
      </c>
      <c r="N26" s="12">
        <f>VLOOKUP(A:A,[1]TDSheet!$A:$N,14,0)</f>
        <v>400</v>
      </c>
      <c r="O26" s="12">
        <f>VLOOKUP(A:A,[1]TDSheet!$A:$X,24,0)</f>
        <v>300</v>
      </c>
      <c r="P26" s="12">
        <f>VLOOKUP(A:A,[3]TDSheet!$A:$C,3,0)</f>
        <v>80</v>
      </c>
      <c r="Q26" s="12"/>
      <c r="R26" s="12"/>
      <c r="S26" s="12"/>
      <c r="T26" s="12"/>
      <c r="U26" s="13"/>
      <c r="V26" s="13"/>
      <c r="W26" s="12"/>
      <c r="X26" s="13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>
        <f t="shared" si="15"/>
        <v>28</v>
      </c>
      <c r="AK26" s="12"/>
      <c r="AL26" s="12"/>
      <c r="AM26" s="12"/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126</v>
      </c>
      <c r="D27" s="8">
        <v>475</v>
      </c>
      <c r="E27" s="8">
        <v>457</v>
      </c>
      <c r="F27" s="8">
        <v>138</v>
      </c>
      <c r="G27" s="1" t="str">
        <f>VLOOKUP(A:A,[1]TDSheet!$A:$G,7,0)</f>
        <v>н</v>
      </c>
      <c r="H27" s="1">
        <f>VLOOKUP(A:A,[1]TDSheet!$A:$H,8,0)</f>
        <v>0.35</v>
      </c>
      <c r="I27" s="1">
        <v>45</v>
      </c>
      <c r="J27" s="12">
        <f>VLOOKUP(A:A,[2]TDSheet!$A:$F,6,0)</f>
        <v>485</v>
      </c>
      <c r="K27" s="12">
        <f t="shared" si="14"/>
        <v>-28</v>
      </c>
      <c r="L27" s="12">
        <f>VLOOKUP(A:A,[1]TDSheet!$A:$L,12,0)</f>
        <v>100</v>
      </c>
      <c r="M27" s="12">
        <f>VLOOKUP(A:A,[1]TDSheet!$A:$M,13,0)</f>
        <v>100</v>
      </c>
      <c r="N27" s="12">
        <f>VLOOKUP(A:A,[1]TDSheet!$A:$N,14,0)</f>
        <v>0</v>
      </c>
      <c r="O27" s="12">
        <f>VLOOKUP(A:A,[1]TDSheet!$A:$X,24,0)</f>
        <v>50</v>
      </c>
      <c r="P27" s="12">
        <v>0</v>
      </c>
      <c r="Q27" s="12"/>
      <c r="R27" s="12"/>
      <c r="S27" s="12"/>
      <c r="T27" s="12"/>
      <c r="U27" s="13"/>
      <c r="V27" s="13"/>
      <c r="W27" s="12"/>
      <c r="X27" s="13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>
        <f t="shared" si="15"/>
        <v>0</v>
      </c>
      <c r="AK27" s="12"/>
      <c r="AL27" s="12"/>
      <c r="AM27" s="12"/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397</v>
      </c>
      <c r="D28" s="8">
        <v>722</v>
      </c>
      <c r="E28" s="8">
        <v>997</v>
      </c>
      <c r="F28" s="8">
        <v>110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1011</v>
      </c>
      <c r="K28" s="12">
        <f t="shared" si="14"/>
        <v>-14</v>
      </c>
      <c r="L28" s="12">
        <f>VLOOKUP(A:A,[1]TDSheet!$A:$L,12,0)</f>
        <v>120</v>
      </c>
      <c r="M28" s="12">
        <f>VLOOKUP(A:A,[1]TDSheet!$A:$M,13,0)</f>
        <v>220</v>
      </c>
      <c r="N28" s="12">
        <f>VLOOKUP(A:A,[1]TDSheet!$A:$N,14,0)</f>
        <v>150</v>
      </c>
      <c r="O28" s="12">
        <f>VLOOKUP(A:A,[1]TDSheet!$A:$X,24,0)</f>
        <v>200</v>
      </c>
      <c r="P28" s="12">
        <f>VLOOKUP(A:A,[3]TDSheet!$A:$C,3,0)</f>
        <v>170</v>
      </c>
      <c r="Q28" s="12"/>
      <c r="R28" s="12"/>
      <c r="S28" s="12"/>
      <c r="T28" s="12"/>
      <c r="U28" s="13"/>
      <c r="V28" s="13"/>
      <c r="W28" s="12"/>
      <c r="X28" s="13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f t="shared" si="15"/>
        <v>59.499999999999993</v>
      </c>
      <c r="AK28" s="12"/>
      <c r="AL28" s="12"/>
      <c r="AM28" s="12"/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572</v>
      </c>
      <c r="D29" s="8">
        <v>687</v>
      </c>
      <c r="E29" s="8">
        <v>1020</v>
      </c>
      <c r="F29" s="8">
        <v>200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1045</v>
      </c>
      <c r="K29" s="12">
        <f t="shared" si="14"/>
        <v>-25</v>
      </c>
      <c r="L29" s="12">
        <f>VLOOKUP(A:A,[1]TDSheet!$A:$L,12,0)</f>
        <v>150</v>
      </c>
      <c r="M29" s="12">
        <f>VLOOKUP(A:A,[1]TDSheet!$A:$M,13,0)</f>
        <v>250</v>
      </c>
      <c r="N29" s="12">
        <f>VLOOKUP(A:A,[1]TDSheet!$A:$N,14,0)</f>
        <v>350</v>
      </c>
      <c r="O29" s="12">
        <f>VLOOKUP(A:A,[1]TDSheet!$A:$X,24,0)</f>
        <v>250</v>
      </c>
      <c r="P29" s="12">
        <f>VLOOKUP(A:A,[3]TDSheet!$A:$C,3,0)</f>
        <v>176</v>
      </c>
      <c r="Q29" s="12"/>
      <c r="R29" s="12"/>
      <c r="S29" s="12"/>
      <c r="T29" s="12"/>
      <c r="U29" s="13"/>
      <c r="V29" s="13"/>
      <c r="W29" s="12"/>
      <c r="X29" s="13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>
        <f t="shared" si="15"/>
        <v>61.599999999999994</v>
      </c>
      <c r="AK29" s="12"/>
      <c r="AL29" s="12"/>
      <c r="AM29" s="12"/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260.47899999999998</v>
      </c>
      <c r="D30" s="8">
        <v>837.74599999999998</v>
      </c>
      <c r="E30" s="8">
        <v>683.36800000000005</v>
      </c>
      <c r="F30" s="8">
        <v>194.227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669.93100000000004</v>
      </c>
      <c r="K30" s="12">
        <f t="shared" si="14"/>
        <v>13.437000000000012</v>
      </c>
      <c r="L30" s="12">
        <f>VLOOKUP(A:A,[1]TDSheet!$A:$L,12,0)</f>
        <v>160</v>
      </c>
      <c r="M30" s="12">
        <f>VLOOKUP(A:A,[1]TDSheet!$A:$M,13,0)</f>
        <v>160</v>
      </c>
      <c r="N30" s="12">
        <f>VLOOKUP(A:A,[1]TDSheet!$A:$N,14,0)</f>
        <v>50</v>
      </c>
      <c r="O30" s="12">
        <f>VLOOKUP(A:A,[1]TDSheet!$A:$X,24,0)</f>
        <v>150</v>
      </c>
      <c r="P30" s="12">
        <f>VLOOKUP(A:A,[3]TDSheet!$A:$C,3,0)</f>
        <v>292</v>
      </c>
      <c r="Q30" s="12"/>
      <c r="R30" s="12"/>
      <c r="S30" s="12"/>
      <c r="T30" s="12"/>
      <c r="U30" s="13"/>
      <c r="V30" s="13"/>
      <c r="W30" s="12"/>
      <c r="X30" s="13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f t="shared" si="15"/>
        <v>292</v>
      </c>
      <c r="AK30" s="12"/>
      <c r="AL30" s="12"/>
      <c r="AM30" s="12"/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4287.0810000000001</v>
      </c>
      <c r="D31" s="8">
        <v>13812.567999999999</v>
      </c>
      <c r="E31" s="8">
        <v>7869.9319999999998</v>
      </c>
      <c r="F31" s="8">
        <v>2118.587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7944.4309999999996</v>
      </c>
      <c r="K31" s="12">
        <f t="shared" si="14"/>
        <v>-74.498999999999796</v>
      </c>
      <c r="L31" s="12">
        <f>VLOOKUP(A:A,[1]TDSheet!$A:$L,12,0)</f>
        <v>1200</v>
      </c>
      <c r="M31" s="12">
        <f>VLOOKUP(A:A,[1]TDSheet!$A:$M,13,0)</f>
        <v>1000</v>
      </c>
      <c r="N31" s="12">
        <f>VLOOKUP(A:A,[1]TDSheet!$A:$N,14,0)</f>
        <v>1600</v>
      </c>
      <c r="O31" s="12">
        <f>VLOOKUP(A:A,[1]TDSheet!$A:$X,24,0)</f>
        <v>1700</v>
      </c>
      <c r="P31" s="12">
        <f>VLOOKUP(A:A,[3]TDSheet!$A:$C,3,0)</f>
        <v>1700</v>
      </c>
      <c r="Q31" s="12"/>
      <c r="R31" s="12"/>
      <c r="S31" s="12"/>
      <c r="T31" s="12"/>
      <c r="U31" s="13"/>
      <c r="V31" s="13"/>
      <c r="W31" s="12"/>
      <c r="X31" s="13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f t="shared" si="15"/>
        <v>1700</v>
      </c>
      <c r="AK31" s="12"/>
      <c r="AL31" s="12"/>
      <c r="AM31" s="12"/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202.30500000000001</v>
      </c>
      <c r="D32" s="8">
        <v>279.358</v>
      </c>
      <c r="E32" s="8">
        <v>347.863</v>
      </c>
      <c r="F32" s="8">
        <v>125.831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332.85399999999998</v>
      </c>
      <c r="K32" s="12">
        <f t="shared" si="14"/>
        <v>15.009000000000015</v>
      </c>
      <c r="L32" s="12">
        <f>VLOOKUP(A:A,[1]TDSheet!$A:$L,12,0)</f>
        <v>70</v>
      </c>
      <c r="M32" s="12">
        <f>VLOOKUP(A:A,[1]TDSheet!$A:$M,13,0)</f>
        <v>100</v>
      </c>
      <c r="N32" s="12">
        <f>VLOOKUP(A:A,[1]TDSheet!$A:$N,14,0)</f>
        <v>50</v>
      </c>
      <c r="O32" s="12">
        <f>VLOOKUP(A:A,[1]TDSheet!$A:$X,24,0)</f>
        <v>90</v>
      </c>
      <c r="P32" s="12">
        <f>VLOOKUP(A:A,[3]TDSheet!$A:$C,3,0)</f>
        <v>78</v>
      </c>
      <c r="Q32" s="12"/>
      <c r="R32" s="12"/>
      <c r="S32" s="12"/>
      <c r="T32" s="12"/>
      <c r="U32" s="13"/>
      <c r="V32" s="13"/>
      <c r="W32" s="12"/>
      <c r="X32" s="13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>
        <f t="shared" si="15"/>
        <v>78</v>
      </c>
      <c r="AK32" s="12"/>
      <c r="AL32" s="12"/>
      <c r="AM32" s="12"/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222.029</v>
      </c>
      <c r="D33" s="8">
        <v>1079.27</v>
      </c>
      <c r="E33" s="8">
        <v>815.67499999999995</v>
      </c>
      <c r="F33" s="8">
        <v>465.83300000000003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800.82600000000002</v>
      </c>
      <c r="K33" s="12">
        <f t="shared" si="14"/>
        <v>14.848999999999933</v>
      </c>
      <c r="L33" s="12">
        <f>VLOOKUP(A:A,[1]TDSheet!$A:$L,12,0)</f>
        <v>250</v>
      </c>
      <c r="M33" s="12">
        <f>VLOOKUP(A:A,[1]TDSheet!$A:$M,13,0)</f>
        <v>250</v>
      </c>
      <c r="N33" s="12">
        <f>VLOOKUP(A:A,[1]TDSheet!$A:$N,14,0)</f>
        <v>0</v>
      </c>
      <c r="O33" s="12">
        <f>VLOOKUP(A:A,[1]TDSheet!$A:$X,24,0)</f>
        <v>0</v>
      </c>
      <c r="P33" s="12">
        <f>VLOOKUP(A:A,[3]TDSheet!$A:$C,3,0)</f>
        <v>350</v>
      </c>
      <c r="Q33" s="12"/>
      <c r="R33" s="12"/>
      <c r="S33" s="12"/>
      <c r="T33" s="12"/>
      <c r="U33" s="13"/>
      <c r="V33" s="13"/>
      <c r="W33" s="12"/>
      <c r="X33" s="13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>
        <f t="shared" si="15"/>
        <v>350</v>
      </c>
      <c r="AK33" s="12"/>
      <c r="AL33" s="12"/>
      <c r="AM33" s="12"/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37.642000000000003</v>
      </c>
      <c r="D34" s="8">
        <v>448.76900000000001</v>
      </c>
      <c r="E34" s="8">
        <v>401.72800000000001</v>
      </c>
      <c r="F34" s="8">
        <v>71.781000000000006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413.17899999999997</v>
      </c>
      <c r="K34" s="12">
        <f t="shared" si="14"/>
        <v>-11.450999999999965</v>
      </c>
      <c r="L34" s="12">
        <f>VLOOKUP(A:A,[1]TDSheet!$A:$L,12,0)</f>
        <v>100</v>
      </c>
      <c r="M34" s="12">
        <f>VLOOKUP(A:A,[1]TDSheet!$A:$M,13,0)</f>
        <v>90</v>
      </c>
      <c r="N34" s="12">
        <f>VLOOKUP(A:A,[1]TDSheet!$A:$N,14,0)</f>
        <v>0</v>
      </c>
      <c r="O34" s="12">
        <f>VLOOKUP(A:A,[1]TDSheet!$A:$X,24,0)</f>
        <v>70</v>
      </c>
      <c r="P34" s="12">
        <f>VLOOKUP(A:A,[3]TDSheet!$A:$C,3,0)</f>
        <v>36</v>
      </c>
      <c r="Q34" s="12"/>
      <c r="R34" s="12"/>
      <c r="S34" s="12"/>
      <c r="T34" s="12"/>
      <c r="U34" s="13"/>
      <c r="V34" s="13"/>
      <c r="W34" s="12"/>
      <c r="X34" s="13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f t="shared" si="15"/>
        <v>36</v>
      </c>
      <c r="AK34" s="12"/>
      <c r="AL34" s="12"/>
      <c r="AM34" s="12"/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5892.2790000000005</v>
      </c>
      <c r="D35" s="8">
        <v>21317.332999999999</v>
      </c>
      <c r="E35" s="8">
        <v>12209.371999999999</v>
      </c>
      <c r="F35" s="8">
        <v>3914.5439999999999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11978.14</v>
      </c>
      <c r="K35" s="12">
        <f t="shared" si="14"/>
        <v>231.23199999999997</v>
      </c>
      <c r="L35" s="12">
        <f>VLOOKUP(A:A,[1]TDSheet!$A:$L,12,0)</f>
        <v>2800</v>
      </c>
      <c r="M35" s="12">
        <f>VLOOKUP(A:A,[1]TDSheet!$A:$M,13,0)</f>
        <v>2300</v>
      </c>
      <c r="N35" s="12">
        <f>VLOOKUP(A:A,[1]TDSheet!$A:$N,14,0)</f>
        <v>1950</v>
      </c>
      <c r="O35" s="12">
        <f>VLOOKUP(A:A,[1]TDSheet!$A:$X,24,0)</f>
        <v>2900</v>
      </c>
      <c r="P35" s="12">
        <f>VLOOKUP(A:A,[3]TDSheet!$A:$C,3,0)</f>
        <v>2610</v>
      </c>
      <c r="Q35" s="12"/>
      <c r="R35" s="12"/>
      <c r="S35" s="12"/>
      <c r="T35" s="12"/>
      <c r="U35" s="13"/>
      <c r="V35" s="13"/>
      <c r="W35" s="12"/>
      <c r="X35" s="1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>
        <f t="shared" si="15"/>
        <v>2610</v>
      </c>
      <c r="AK35" s="12"/>
      <c r="AL35" s="12"/>
      <c r="AM35" s="12"/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50.396000000000001</v>
      </c>
      <c r="D36" s="8">
        <v>26.35</v>
      </c>
      <c r="E36" s="8">
        <v>56.084000000000003</v>
      </c>
      <c r="F36" s="8">
        <v>20.661999999999999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61.222000000000001</v>
      </c>
      <c r="K36" s="12">
        <f t="shared" si="14"/>
        <v>-5.1379999999999981</v>
      </c>
      <c r="L36" s="12">
        <f>VLOOKUP(A:A,[1]TDSheet!$A:$L,12,0)</f>
        <v>40</v>
      </c>
      <c r="M36" s="12">
        <f>VLOOKUP(A:A,[1]TDSheet!$A:$M,13,0)</f>
        <v>30</v>
      </c>
      <c r="N36" s="12">
        <f>VLOOKUP(A:A,[1]TDSheet!$A:$N,14,0)</f>
        <v>0</v>
      </c>
      <c r="O36" s="12">
        <f>VLOOKUP(A:A,[1]TDSheet!$A:$X,24,0)</f>
        <v>10</v>
      </c>
      <c r="P36" s="12">
        <f>VLOOKUP(A:A,[3]TDSheet!$A:$C,3,0)</f>
        <v>0</v>
      </c>
      <c r="Q36" s="12"/>
      <c r="R36" s="12"/>
      <c r="S36" s="12"/>
      <c r="T36" s="12"/>
      <c r="U36" s="13"/>
      <c r="V36" s="13"/>
      <c r="W36" s="12"/>
      <c r="X36" s="13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>
        <f t="shared" si="15"/>
        <v>0</v>
      </c>
      <c r="AK36" s="12"/>
      <c r="AL36" s="12"/>
      <c r="AM36" s="12"/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183.078</v>
      </c>
      <c r="D37" s="8">
        <v>781.553</v>
      </c>
      <c r="E37" s="8">
        <v>707.14400000000001</v>
      </c>
      <c r="F37" s="8">
        <v>250.52699999999999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678.07</v>
      </c>
      <c r="K37" s="12">
        <f t="shared" si="14"/>
        <v>29.073999999999955</v>
      </c>
      <c r="L37" s="12">
        <f>VLOOKUP(A:A,[1]TDSheet!$A:$L,12,0)</f>
        <v>200</v>
      </c>
      <c r="M37" s="12">
        <f>VLOOKUP(A:A,[1]TDSheet!$A:$M,13,0)</f>
        <v>200</v>
      </c>
      <c r="N37" s="12">
        <f>VLOOKUP(A:A,[1]TDSheet!$A:$N,14,0)</f>
        <v>0</v>
      </c>
      <c r="O37" s="12">
        <f>VLOOKUP(A:A,[1]TDSheet!$A:$X,24,0)</f>
        <v>110</v>
      </c>
      <c r="P37" s="12">
        <f>VLOOKUP(A:A,[3]TDSheet!$A:$C,3,0)</f>
        <v>165</v>
      </c>
      <c r="Q37" s="12"/>
      <c r="R37" s="12"/>
      <c r="S37" s="12"/>
      <c r="T37" s="12"/>
      <c r="U37" s="13"/>
      <c r="V37" s="13"/>
      <c r="W37" s="12"/>
      <c r="X37" s="13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>
        <f t="shared" si="15"/>
        <v>165</v>
      </c>
      <c r="AK37" s="12"/>
      <c r="AL37" s="12"/>
      <c r="AM37" s="12"/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4991.5169999999998</v>
      </c>
      <c r="D38" s="8">
        <v>7421.3029999999999</v>
      </c>
      <c r="E38" s="8">
        <v>4282.3180000000002</v>
      </c>
      <c r="F38" s="8">
        <v>3408.42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4211.8459999999995</v>
      </c>
      <c r="K38" s="12">
        <f t="shared" si="14"/>
        <v>70.472000000000662</v>
      </c>
      <c r="L38" s="12">
        <f>VLOOKUP(A:A,[1]TDSheet!$A:$L,12,0)</f>
        <v>0</v>
      </c>
      <c r="M38" s="12">
        <f>VLOOKUP(A:A,[1]TDSheet!$A:$M,13,0)</f>
        <v>500</v>
      </c>
      <c r="N38" s="12">
        <f>VLOOKUP(A:A,[1]TDSheet!$A:$N,14,0)</f>
        <v>0</v>
      </c>
      <c r="O38" s="12">
        <f>VLOOKUP(A:A,[1]TDSheet!$A:$X,24,0)</f>
        <v>600</v>
      </c>
      <c r="P38" s="12">
        <f>VLOOKUP(A:A,[3]TDSheet!$A:$C,3,0)</f>
        <v>1080</v>
      </c>
      <c r="Q38" s="12"/>
      <c r="R38" s="12"/>
      <c r="S38" s="12"/>
      <c r="T38" s="12"/>
      <c r="U38" s="13"/>
      <c r="V38" s="13"/>
      <c r="W38" s="12"/>
      <c r="X38" s="1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>
        <f t="shared" si="15"/>
        <v>1080</v>
      </c>
      <c r="AK38" s="12"/>
      <c r="AL38" s="12"/>
      <c r="AM38" s="12"/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3692.2139999999999</v>
      </c>
      <c r="D39" s="8">
        <v>7262.79</v>
      </c>
      <c r="E39" s="8">
        <v>4846.1450000000004</v>
      </c>
      <c r="F39" s="8">
        <v>1845.78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4741.8149999999996</v>
      </c>
      <c r="K39" s="12">
        <f t="shared" si="14"/>
        <v>104.33000000000084</v>
      </c>
      <c r="L39" s="12">
        <f>VLOOKUP(A:A,[1]TDSheet!$A:$L,12,0)</f>
        <v>700</v>
      </c>
      <c r="M39" s="12">
        <f>VLOOKUP(A:A,[1]TDSheet!$A:$M,13,0)</f>
        <v>900</v>
      </c>
      <c r="N39" s="12">
        <f>VLOOKUP(A:A,[1]TDSheet!$A:$N,14,0)</f>
        <v>500</v>
      </c>
      <c r="O39" s="12">
        <f>VLOOKUP(A:A,[1]TDSheet!$A:$X,24,0)</f>
        <v>900</v>
      </c>
      <c r="P39" s="12">
        <f>VLOOKUP(A:A,[3]TDSheet!$A:$C,3,0)</f>
        <v>1070</v>
      </c>
      <c r="Q39" s="12"/>
      <c r="R39" s="12"/>
      <c r="S39" s="12"/>
      <c r="T39" s="12"/>
      <c r="U39" s="13"/>
      <c r="V39" s="13"/>
      <c r="W39" s="12"/>
      <c r="X39" s="13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>
        <f t="shared" si="15"/>
        <v>1070</v>
      </c>
      <c r="AK39" s="12"/>
      <c r="AL39" s="12"/>
      <c r="AM39" s="12"/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129.22900000000001</v>
      </c>
      <c r="D40" s="8">
        <v>450.64600000000002</v>
      </c>
      <c r="E40" s="8">
        <v>409.69</v>
      </c>
      <c r="F40" s="8">
        <v>165.773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394.80200000000002</v>
      </c>
      <c r="K40" s="12">
        <f t="shared" si="14"/>
        <v>14.887999999999977</v>
      </c>
      <c r="L40" s="12">
        <f>VLOOKUP(A:A,[1]TDSheet!$A:$L,12,0)</f>
        <v>110</v>
      </c>
      <c r="M40" s="12">
        <f>VLOOKUP(A:A,[1]TDSheet!$A:$M,13,0)</f>
        <v>110</v>
      </c>
      <c r="N40" s="12">
        <f>VLOOKUP(A:A,[1]TDSheet!$A:$N,14,0)</f>
        <v>0</v>
      </c>
      <c r="O40" s="12">
        <f>VLOOKUP(A:A,[1]TDSheet!$A:$X,24,0)</f>
        <v>40</v>
      </c>
      <c r="P40" s="12">
        <f>VLOOKUP(A:A,[3]TDSheet!$A:$C,3,0)</f>
        <v>120</v>
      </c>
      <c r="Q40" s="12"/>
      <c r="R40" s="12"/>
      <c r="S40" s="12"/>
      <c r="T40" s="12"/>
      <c r="U40" s="13"/>
      <c r="V40" s="13"/>
      <c r="W40" s="12"/>
      <c r="X40" s="13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>
        <f t="shared" si="15"/>
        <v>120</v>
      </c>
      <c r="AK40" s="12"/>
      <c r="AL40" s="12"/>
      <c r="AM40" s="12"/>
      <c r="AN40" s="12"/>
      <c r="AO40" s="12"/>
    </row>
    <row r="41" spans="1:41" s="1" customFormat="1" ht="21.95" customHeight="1" outlineLevel="1" x14ac:dyDescent="0.2">
      <c r="A41" s="7" t="s">
        <v>44</v>
      </c>
      <c r="B41" s="7" t="s">
        <v>8</v>
      </c>
      <c r="C41" s="8">
        <v>106.953</v>
      </c>
      <c r="D41" s="8">
        <v>479.13400000000001</v>
      </c>
      <c r="E41" s="8">
        <v>481.31</v>
      </c>
      <c r="F41" s="8">
        <v>102.143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467.40899999999999</v>
      </c>
      <c r="K41" s="12">
        <f t="shared" si="14"/>
        <v>13.90100000000001</v>
      </c>
      <c r="L41" s="12">
        <f>VLOOKUP(A:A,[1]TDSheet!$A:$L,12,0)</f>
        <v>50</v>
      </c>
      <c r="M41" s="12">
        <f>VLOOKUP(A:A,[1]TDSheet!$A:$M,13,0)</f>
        <v>70</v>
      </c>
      <c r="N41" s="12">
        <f>VLOOKUP(A:A,[1]TDSheet!$A:$N,14,0)</f>
        <v>110</v>
      </c>
      <c r="O41" s="12">
        <f>VLOOKUP(A:A,[1]TDSheet!$A:$X,24,0)</f>
        <v>110</v>
      </c>
      <c r="P41" s="12">
        <f>VLOOKUP(A:A,[3]TDSheet!$A:$C,3,0)</f>
        <v>90</v>
      </c>
      <c r="Q41" s="12"/>
      <c r="R41" s="12"/>
      <c r="S41" s="12"/>
      <c r="T41" s="12"/>
      <c r="U41" s="13"/>
      <c r="V41" s="13"/>
      <c r="W41" s="12"/>
      <c r="X41" s="13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>
        <f t="shared" si="15"/>
        <v>90</v>
      </c>
      <c r="AK41" s="12"/>
      <c r="AL41" s="12"/>
      <c r="AM41" s="12"/>
      <c r="AN41" s="12"/>
      <c r="AO41" s="12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44.058999999999997</v>
      </c>
      <c r="D42" s="8"/>
      <c r="E42" s="8">
        <v>23.187999999999999</v>
      </c>
      <c r="F42" s="8">
        <v>20.870999999999999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21.021999999999998</v>
      </c>
      <c r="K42" s="12">
        <f t="shared" si="14"/>
        <v>2.1660000000000004</v>
      </c>
      <c r="L42" s="12">
        <f>VLOOKUP(A:A,[1]TDSheet!$A:$L,12,0)</f>
        <v>0</v>
      </c>
      <c r="M42" s="12">
        <f>VLOOKUP(A:A,[1]TDSheet!$A:$M,13,0)</f>
        <v>0</v>
      </c>
      <c r="N42" s="12">
        <f>VLOOKUP(A:A,[1]TDSheet!$A:$N,14,0)</f>
        <v>30</v>
      </c>
      <c r="O42" s="12">
        <f>VLOOKUP(A:A,[1]TDSheet!$A:$X,24,0)</f>
        <v>0</v>
      </c>
      <c r="P42" s="12">
        <f>VLOOKUP(A:A,[3]TDSheet!$A:$C,3,0)</f>
        <v>0</v>
      </c>
      <c r="Q42" s="12"/>
      <c r="R42" s="12"/>
      <c r="S42" s="12"/>
      <c r="T42" s="12"/>
      <c r="U42" s="13"/>
      <c r="V42" s="13"/>
      <c r="W42" s="12"/>
      <c r="X42" s="13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>
        <f t="shared" si="15"/>
        <v>0</v>
      </c>
      <c r="AK42" s="12"/>
      <c r="AL42" s="12"/>
      <c r="AM42" s="12"/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184.86500000000001</v>
      </c>
      <c r="D43" s="8">
        <v>821.98500000000001</v>
      </c>
      <c r="E43" s="8">
        <v>665.39099999999996</v>
      </c>
      <c r="F43" s="8">
        <v>335.41199999999998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636.226</v>
      </c>
      <c r="K43" s="12">
        <f t="shared" si="14"/>
        <v>29.164999999999964</v>
      </c>
      <c r="L43" s="12">
        <f>VLOOKUP(A:A,[1]TDSheet!$A:$L,12,0)</f>
        <v>200</v>
      </c>
      <c r="M43" s="12">
        <f>VLOOKUP(A:A,[1]TDSheet!$A:$M,13,0)</f>
        <v>200</v>
      </c>
      <c r="N43" s="12">
        <f>VLOOKUP(A:A,[1]TDSheet!$A:$N,14,0)</f>
        <v>0</v>
      </c>
      <c r="O43" s="12">
        <f>VLOOKUP(A:A,[1]TDSheet!$A:$X,24,0)</f>
        <v>130</v>
      </c>
      <c r="P43" s="12">
        <f>VLOOKUP(A:A,[3]TDSheet!$A:$C,3,0)</f>
        <v>90</v>
      </c>
      <c r="Q43" s="12"/>
      <c r="R43" s="12"/>
      <c r="S43" s="12"/>
      <c r="T43" s="12"/>
      <c r="U43" s="13"/>
      <c r="V43" s="13"/>
      <c r="W43" s="12"/>
      <c r="X43" s="13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>
        <f t="shared" si="15"/>
        <v>90</v>
      </c>
      <c r="AK43" s="12"/>
      <c r="AL43" s="12"/>
      <c r="AM43" s="12"/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2.6</v>
      </c>
      <c r="D44" s="8">
        <v>258.96899999999999</v>
      </c>
      <c r="E44" s="8">
        <v>231.15799999999999</v>
      </c>
      <c r="F44" s="8">
        <v>26.844999999999999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235.626</v>
      </c>
      <c r="K44" s="12">
        <f t="shared" si="14"/>
        <v>-4.4680000000000177</v>
      </c>
      <c r="L44" s="12">
        <f>VLOOKUP(A:A,[1]TDSheet!$A:$L,12,0)</f>
        <v>20</v>
      </c>
      <c r="M44" s="12">
        <f>VLOOKUP(A:A,[1]TDSheet!$A:$M,13,0)</f>
        <v>10</v>
      </c>
      <c r="N44" s="12">
        <f>VLOOKUP(A:A,[1]TDSheet!$A:$N,14,0)</f>
        <v>0</v>
      </c>
      <c r="O44" s="12">
        <f>VLOOKUP(A:A,[1]TDSheet!$A:$X,24,0)</f>
        <v>0</v>
      </c>
      <c r="P44" s="12">
        <f>VLOOKUP(A:A,[3]TDSheet!$A:$C,3,0)</f>
        <v>96</v>
      </c>
      <c r="Q44" s="12"/>
      <c r="R44" s="12"/>
      <c r="S44" s="12"/>
      <c r="T44" s="12"/>
      <c r="U44" s="13"/>
      <c r="V44" s="13"/>
      <c r="W44" s="12"/>
      <c r="X44" s="13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>
        <f t="shared" si="15"/>
        <v>96</v>
      </c>
      <c r="AK44" s="12"/>
      <c r="AL44" s="12"/>
      <c r="AM44" s="12"/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47.109000000000002</v>
      </c>
      <c r="D45" s="8">
        <v>183.22200000000001</v>
      </c>
      <c r="E45" s="8">
        <v>193.464</v>
      </c>
      <c r="F45" s="8">
        <v>32.881999999999998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198.53100000000001</v>
      </c>
      <c r="K45" s="12">
        <f t="shared" si="14"/>
        <v>-5.0670000000000073</v>
      </c>
      <c r="L45" s="12">
        <f>VLOOKUP(A:A,[1]TDSheet!$A:$L,12,0)</f>
        <v>0</v>
      </c>
      <c r="M45" s="12">
        <f>VLOOKUP(A:A,[1]TDSheet!$A:$M,13,0)</f>
        <v>0</v>
      </c>
      <c r="N45" s="12">
        <f>VLOOKUP(A:A,[1]TDSheet!$A:$N,14,0)</f>
        <v>0</v>
      </c>
      <c r="O45" s="12">
        <f>VLOOKUP(A:A,[1]TDSheet!$A:$X,24,0)</f>
        <v>20</v>
      </c>
      <c r="P45" s="12">
        <f>VLOOKUP(A:A,[3]TDSheet!$A:$C,3,0)</f>
        <v>116</v>
      </c>
      <c r="Q45" s="12"/>
      <c r="R45" s="12"/>
      <c r="S45" s="12"/>
      <c r="T45" s="12"/>
      <c r="U45" s="13"/>
      <c r="V45" s="13"/>
      <c r="W45" s="12"/>
      <c r="X45" s="13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>
        <f t="shared" si="15"/>
        <v>116</v>
      </c>
      <c r="AK45" s="12"/>
      <c r="AL45" s="12"/>
      <c r="AM45" s="12"/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52.502000000000002</v>
      </c>
      <c r="D46" s="8">
        <v>167.12799999999999</v>
      </c>
      <c r="E46" s="8">
        <v>144.66499999999999</v>
      </c>
      <c r="F46" s="8">
        <v>74.965000000000003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152.08699999999999</v>
      </c>
      <c r="K46" s="12">
        <f t="shared" si="14"/>
        <v>-7.421999999999997</v>
      </c>
      <c r="L46" s="12">
        <f>VLOOKUP(A:A,[1]TDSheet!$A:$L,12,0)</f>
        <v>20</v>
      </c>
      <c r="M46" s="12">
        <f>VLOOKUP(A:A,[1]TDSheet!$A:$M,13,0)</f>
        <v>30</v>
      </c>
      <c r="N46" s="12">
        <f>VLOOKUP(A:A,[1]TDSheet!$A:$N,14,0)</f>
        <v>0</v>
      </c>
      <c r="O46" s="12">
        <f>VLOOKUP(A:A,[1]TDSheet!$A:$X,24,0)</f>
        <v>0</v>
      </c>
      <c r="P46" s="12">
        <f>VLOOKUP(A:A,[3]TDSheet!$A:$C,3,0)</f>
        <v>50</v>
      </c>
      <c r="Q46" s="12"/>
      <c r="R46" s="12"/>
      <c r="S46" s="12"/>
      <c r="T46" s="12"/>
      <c r="U46" s="13"/>
      <c r="V46" s="13"/>
      <c r="W46" s="12"/>
      <c r="X46" s="13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>
        <f t="shared" si="15"/>
        <v>50</v>
      </c>
      <c r="AK46" s="12"/>
      <c r="AL46" s="12"/>
      <c r="AM46" s="12"/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415.82900000000001</v>
      </c>
      <c r="D47" s="8">
        <v>1257.634</v>
      </c>
      <c r="E47" s="8">
        <v>1613.5909999999999</v>
      </c>
      <c r="F47" s="8">
        <v>40.216999999999999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1576.91</v>
      </c>
      <c r="K47" s="12">
        <f t="shared" si="14"/>
        <v>36.680999999999813</v>
      </c>
      <c r="L47" s="12">
        <f>VLOOKUP(A:A,[1]TDSheet!$A:$L,12,0)</f>
        <v>300</v>
      </c>
      <c r="M47" s="12">
        <f>VLOOKUP(A:A,[1]TDSheet!$A:$M,13,0)</f>
        <v>250</v>
      </c>
      <c r="N47" s="12">
        <f>VLOOKUP(A:A,[1]TDSheet!$A:$N,14,0)</f>
        <v>350</v>
      </c>
      <c r="O47" s="12">
        <f>VLOOKUP(A:A,[1]TDSheet!$A:$X,24,0)</f>
        <v>350</v>
      </c>
      <c r="P47" s="12">
        <f>VLOOKUP(A:A,[3]TDSheet!$A:$C,3,0)</f>
        <v>330</v>
      </c>
      <c r="Q47" s="12"/>
      <c r="R47" s="12"/>
      <c r="S47" s="12"/>
      <c r="T47" s="12"/>
      <c r="U47" s="13"/>
      <c r="V47" s="13"/>
      <c r="W47" s="12"/>
      <c r="X47" s="13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>
        <f t="shared" si="15"/>
        <v>330</v>
      </c>
      <c r="AK47" s="12"/>
      <c r="AL47" s="12"/>
      <c r="AM47" s="12"/>
      <c r="AN47" s="12"/>
      <c r="AO47" s="12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50.451000000000001</v>
      </c>
      <c r="D48" s="8">
        <v>64.850999999999999</v>
      </c>
      <c r="E48" s="8">
        <v>66.86</v>
      </c>
      <c r="F48" s="8">
        <v>48.442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67.801000000000002</v>
      </c>
      <c r="K48" s="12">
        <f t="shared" si="14"/>
        <v>-0.9410000000000025</v>
      </c>
      <c r="L48" s="12">
        <f>VLOOKUP(A:A,[1]TDSheet!$A:$L,12,0)</f>
        <v>0</v>
      </c>
      <c r="M48" s="12">
        <f>VLOOKUP(A:A,[1]TDSheet!$A:$M,13,0)</f>
        <v>30</v>
      </c>
      <c r="N48" s="12">
        <f>VLOOKUP(A:A,[1]TDSheet!$A:$N,14,0)</f>
        <v>0</v>
      </c>
      <c r="O48" s="12">
        <f>VLOOKUP(A:A,[1]TDSheet!$A:$X,24,0)</f>
        <v>0</v>
      </c>
      <c r="P48" s="12">
        <f>VLOOKUP(A:A,[3]TDSheet!$A:$C,3,0)</f>
        <v>0</v>
      </c>
      <c r="Q48" s="12"/>
      <c r="R48" s="12"/>
      <c r="S48" s="12"/>
      <c r="T48" s="12"/>
      <c r="U48" s="13"/>
      <c r="V48" s="13"/>
      <c r="W48" s="12"/>
      <c r="X48" s="13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>
        <f t="shared" si="15"/>
        <v>0</v>
      </c>
      <c r="AK48" s="12"/>
      <c r="AL48" s="12"/>
      <c r="AM48" s="12"/>
      <c r="AN48" s="12"/>
      <c r="AO48" s="12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87.917000000000002</v>
      </c>
      <c r="D49" s="8">
        <v>282.00099999999998</v>
      </c>
      <c r="E49" s="8">
        <v>289.30399999999997</v>
      </c>
      <c r="F49" s="8">
        <v>70.962000000000003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322.53300000000002</v>
      </c>
      <c r="K49" s="12">
        <f t="shared" si="14"/>
        <v>-33.229000000000042</v>
      </c>
      <c r="L49" s="12">
        <f>VLOOKUP(A:A,[1]TDSheet!$A:$L,12,0)</f>
        <v>70</v>
      </c>
      <c r="M49" s="12">
        <f>VLOOKUP(A:A,[1]TDSheet!$A:$M,13,0)</f>
        <v>60</v>
      </c>
      <c r="N49" s="12">
        <f>VLOOKUP(A:A,[1]TDSheet!$A:$N,14,0)</f>
        <v>100</v>
      </c>
      <c r="O49" s="12">
        <f>VLOOKUP(A:A,[1]TDSheet!$A:$X,24,0)</f>
        <v>60</v>
      </c>
      <c r="P49" s="12">
        <f>VLOOKUP(A:A,[3]TDSheet!$A:$C,3,0)</f>
        <v>90</v>
      </c>
      <c r="Q49" s="12"/>
      <c r="R49" s="12"/>
      <c r="S49" s="12"/>
      <c r="T49" s="12"/>
      <c r="U49" s="13"/>
      <c r="V49" s="13"/>
      <c r="W49" s="12"/>
      <c r="X49" s="13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>
        <f t="shared" si="15"/>
        <v>90</v>
      </c>
      <c r="AK49" s="12"/>
      <c r="AL49" s="12"/>
      <c r="AM49" s="12"/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39.241</v>
      </c>
      <c r="D50" s="8">
        <v>154.869</v>
      </c>
      <c r="E50" s="8">
        <v>162.76</v>
      </c>
      <c r="F50" s="8">
        <v>30.141999999999999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202.71799999999999</v>
      </c>
      <c r="K50" s="12">
        <f t="shared" si="14"/>
        <v>-39.957999999999998</v>
      </c>
      <c r="L50" s="12">
        <f>VLOOKUP(A:A,[1]TDSheet!$A:$L,12,0)</f>
        <v>50</v>
      </c>
      <c r="M50" s="12">
        <f>VLOOKUP(A:A,[1]TDSheet!$A:$M,13,0)</f>
        <v>50</v>
      </c>
      <c r="N50" s="12">
        <f>VLOOKUP(A:A,[1]TDSheet!$A:$N,14,0)</f>
        <v>0</v>
      </c>
      <c r="O50" s="12">
        <f>VLOOKUP(A:A,[1]TDSheet!$A:$X,24,0)</f>
        <v>20</v>
      </c>
      <c r="P50" s="12">
        <f>VLOOKUP(A:A,[3]TDSheet!$A:$C,3,0)</f>
        <v>42</v>
      </c>
      <c r="Q50" s="12"/>
      <c r="R50" s="12"/>
      <c r="S50" s="12"/>
      <c r="T50" s="12"/>
      <c r="U50" s="13"/>
      <c r="V50" s="13"/>
      <c r="W50" s="12"/>
      <c r="X50" s="13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f t="shared" si="15"/>
        <v>42</v>
      </c>
      <c r="AK50" s="12"/>
      <c r="AL50" s="12"/>
      <c r="AM50" s="12"/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129.441</v>
      </c>
      <c r="D51" s="8">
        <v>387.06900000000002</v>
      </c>
      <c r="E51" s="8">
        <v>386.82900000000001</v>
      </c>
      <c r="F51" s="8">
        <v>122.65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387.45800000000003</v>
      </c>
      <c r="K51" s="12">
        <f t="shared" si="14"/>
        <v>-0.6290000000000191</v>
      </c>
      <c r="L51" s="12">
        <f>VLOOKUP(A:A,[1]TDSheet!$A:$L,12,0)</f>
        <v>110</v>
      </c>
      <c r="M51" s="12">
        <f>VLOOKUP(A:A,[1]TDSheet!$A:$M,13,0)</f>
        <v>110</v>
      </c>
      <c r="N51" s="12">
        <f>VLOOKUP(A:A,[1]TDSheet!$A:$N,14,0)</f>
        <v>50</v>
      </c>
      <c r="O51" s="12">
        <f>VLOOKUP(A:A,[1]TDSheet!$A:$X,24,0)</f>
        <v>60</v>
      </c>
      <c r="P51" s="12">
        <f>VLOOKUP(A:A,[3]TDSheet!$A:$C,3,0)</f>
        <v>50</v>
      </c>
      <c r="Q51" s="12"/>
      <c r="R51" s="12"/>
      <c r="S51" s="12"/>
      <c r="T51" s="12"/>
      <c r="U51" s="13"/>
      <c r="V51" s="13"/>
      <c r="W51" s="12"/>
      <c r="X51" s="13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>
        <f t="shared" si="15"/>
        <v>50</v>
      </c>
      <c r="AK51" s="12"/>
      <c r="AL51" s="12"/>
      <c r="AM51" s="12"/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75.501999999999995</v>
      </c>
      <c r="D52" s="8">
        <v>471.68799999999999</v>
      </c>
      <c r="E52" s="8">
        <v>427.15899999999999</v>
      </c>
      <c r="F52" s="8">
        <v>114.979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434.20499999999998</v>
      </c>
      <c r="K52" s="12">
        <f t="shared" si="14"/>
        <v>-7.0459999999999923</v>
      </c>
      <c r="L52" s="12">
        <f>VLOOKUP(A:A,[1]TDSheet!$A:$L,12,0)</f>
        <v>80</v>
      </c>
      <c r="M52" s="12">
        <f>VLOOKUP(A:A,[1]TDSheet!$A:$M,13,0)</f>
        <v>80</v>
      </c>
      <c r="N52" s="12">
        <f>VLOOKUP(A:A,[1]TDSheet!$A:$N,14,0)</f>
        <v>0</v>
      </c>
      <c r="O52" s="12">
        <f>VLOOKUP(A:A,[1]TDSheet!$A:$X,24,0)</f>
        <v>50</v>
      </c>
      <c r="P52" s="12">
        <f>VLOOKUP(A:A,[3]TDSheet!$A:$C,3,0)</f>
        <v>110</v>
      </c>
      <c r="Q52" s="12"/>
      <c r="R52" s="12"/>
      <c r="S52" s="12"/>
      <c r="T52" s="12"/>
      <c r="U52" s="13"/>
      <c r="V52" s="13"/>
      <c r="W52" s="12"/>
      <c r="X52" s="13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>
        <f t="shared" si="15"/>
        <v>110</v>
      </c>
      <c r="AK52" s="12"/>
      <c r="AL52" s="12"/>
      <c r="AM52" s="12"/>
      <c r="AN52" s="12"/>
      <c r="AO52" s="12"/>
    </row>
    <row r="53" spans="1:41" s="1" customFormat="1" ht="21.95" customHeight="1" outlineLevel="1" x14ac:dyDescent="0.2">
      <c r="A53" s="7" t="s">
        <v>56</v>
      </c>
      <c r="B53" s="7" t="s">
        <v>8</v>
      </c>
      <c r="C53" s="8">
        <v>113.652</v>
      </c>
      <c r="D53" s="8">
        <v>480.59100000000001</v>
      </c>
      <c r="E53" s="8">
        <v>398.77199999999999</v>
      </c>
      <c r="F53" s="8">
        <v>117.46599999999999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399.255</v>
      </c>
      <c r="K53" s="12">
        <f t="shared" si="14"/>
        <v>-0.48300000000000409</v>
      </c>
      <c r="L53" s="12">
        <f>VLOOKUP(A:A,[1]TDSheet!$A:$L,12,0)</f>
        <v>90</v>
      </c>
      <c r="M53" s="12">
        <f>VLOOKUP(A:A,[1]TDSheet!$A:$M,13,0)</f>
        <v>80</v>
      </c>
      <c r="N53" s="12">
        <f>VLOOKUP(A:A,[1]TDSheet!$A:$N,14,0)</f>
        <v>220</v>
      </c>
      <c r="O53" s="12">
        <f>VLOOKUP(A:A,[1]TDSheet!$A:$X,24,0)</f>
        <v>120</v>
      </c>
      <c r="P53" s="12">
        <f>VLOOKUP(A:A,[3]TDSheet!$A:$C,3,0)</f>
        <v>102</v>
      </c>
      <c r="Q53" s="12"/>
      <c r="R53" s="12"/>
      <c r="S53" s="12"/>
      <c r="T53" s="12"/>
      <c r="U53" s="13"/>
      <c r="V53" s="13"/>
      <c r="W53" s="12"/>
      <c r="X53" s="13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>
        <f t="shared" si="15"/>
        <v>102</v>
      </c>
      <c r="AK53" s="12"/>
      <c r="AL53" s="12"/>
      <c r="AM53" s="12"/>
      <c r="AN53" s="12"/>
      <c r="AO53" s="12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1191</v>
      </c>
      <c r="D54" s="8">
        <v>2838</v>
      </c>
      <c r="E54" s="8">
        <v>1856</v>
      </c>
      <c r="F54" s="8">
        <v>667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1845</v>
      </c>
      <c r="K54" s="12">
        <f t="shared" si="14"/>
        <v>11</v>
      </c>
      <c r="L54" s="12">
        <f>VLOOKUP(A:A,[1]TDSheet!$A:$L,12,0)</f>
        <v>700</v>
      </c>
      <c r="M54" s="12">
        <f>VLOOKUP(A:A,[1]TDSheet!$A:$M,13,0)</f>
        <v>550</v>
      </c>
      <c r="N54" s="12">
        <f>VLOOKUP(A:A,[1]TDSheet!$A:$N,14,0)</f>
        <v>800</v>
      </c>
      <c r="O54" s="12">
        <f>VLOOKUP(A:A,[1]TDSheet!$A:$X,24,0)</f>
        <v>650</v>
      </c>
      <c r="P54" s="12">
        <f>VLOOKUP(A:A,[3]TDSheet!$A:$C,3,0)</f>
        <v>420</v>
      </c>
      <c r="Q54" s="12"/>
      <c r="R54" s="12"/>
      <c r="S54" s="12"/>
      <c r="T54" s="12"/>
      <c r="U54" s="13"/>
      <c r="V54" s="13"/>
      <c r="W54" s="12"/>
      <c r="X54" s="13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>
        <f t="shared" si="15"/>
        <v>147</v>
      </c>
      <c r="AK54" s="12"/>
      <c r="AL54" s="12"/>
      <c r="AM54" s="12"/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2542</v>
      </c>
      <c r="D55" s="8">
        <v>9302</v>
      </c>
      <c r="E55" s="8">
        <v>3962</v>
      </c>
      <c r="F55" s="8">
        <v>604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3950</v>
      </c>
      <c r="K55" s="12">
        <f t="shared" si="14"/>
        <v>12</v>
      </c>
      <c r="L55" s="12">
        <f>VLOOKUP(A:A,[1]TDSheet!$A:$L,12,0)</f>
        <v>1500</v>
      </c>
      <c r="M55" s="12">
        <f>VLOOKUP(A:A,[1]TDSheet!$A:$M,13,0)</f>
        <v>1300</v>
      </c>
      <c r="N55" s="12">
        <f>VLOOKUP(A:A,[1]TDSheet!$A:$N,14,0)</f>
        <v>900</v>
      </c>
      <c r="O55" s="12">
        <f>VLOOKUP(A:A,[1]TDSheet!$A:$X,24,0)</f>
        <v>1200</v>
      </c>
      <c r="P55" s="12">
        <f>VLOOKUP(A:A,[3]TDSheet!$A:$C,3,0)</f>
        <v>540</v>
      </c>
      <c r="Q55" s="12"/>
      <c r="R55" s="12"/>
      <c r="S55" s="12"/>
      <c r="T55" s="12"/>
      <c r="U55" s="13"/>
      <c r="V55" s="13"/>
      <c r="W55" s="12"/>
      <c r="X55" s="13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>
        <f t="shared" si="15"/>
        <v>216</v>
      </c>
      <c r="AK55" s="12"/>
      <c r="AL55" s="12"/>
      <c r="AM55" s="12"/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1446</v>
      </c>
      <c r="D56" s="8">
        <v>4078</v>
      </c>
      <c r="E56" s="8">
        <v>5028</v>
      </c>
      <c r="F56" s="8">
        <v>400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5056</v>
      </c>
      <c r="K56" s="12">
        <f t="shared" si="14"/>
        <v>-28</v>
      </c>
      <c r="L56" s="12">
        <f>VLOOKUP(A:A,[1]TDSheet!$A:$L,12,0)</f>
        <v>1100</v>
      </c>
      <c r="M56" s="12">
        <f>VLOOKUP(A:A,[1]TDSheet!$A:$M,13,0)</f>
        <v>1050</v>
      </c>
      <c r="N56" s="12">
        <f>VLOOKUP(A:A,[1]TDSheet!$A:$N,14,0)</f>
        <v>1400</v>
      </c>
      <c r="O56" s="12">
        <f>VLOOKUP(A:A,[1]TDSheet!$A:$X,24,0)</f>
        <v>1100</v>
      </c>
      <c r="P56" s="12">
        <f>VLOOKUP(A:A,[3]TDSheet!$A:$C,3,0)</f>
        <v>440</v>
      </c>
      <c r="Q56" s="12"/>
      <c r="R56" s="12"/>
      <c r="S56" s="12"/>
      <c r="T56" s="12"/>
      <c r="U56" s="13"/>
      <c r="V56" s="13"/>
      <c r="W56" s="12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>
        <f t="shared" si="15"/>
        <v>198</v>
      </c>
      <c r="AK56" s="12"/>
      <c r="AL56" s="12"/>
      <c r="AM56" s="12"/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8</v>
      </c>
      <c r="C57" s="8">
        <v>721.42100000000005</v>
      </c>
      <c r="D57" s="8">
        <v>1048.125</v>
      </c>
      <c r="E57" s="8">
        <v>496.16300000000001</v>
      </c>
      <c r="F57" s="8">
        <v>686.59199999999998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469.25400000000002</v>
      </c>
      <c r="K57" s="12">
        <f t="shared" si="14"/>
        <v>26.908999999999992</v>
      </c>
      <c r="L57" s="12">
        <f>VLOOKUP(A:A,[1]TDSheet!$A:$L,12,0)</f>
        <v>300</v>
      </c>
      <c r="M57" s="12">
        <f>VLOOKUP(A:A,[1]TDSheet!$A:$M,13,0)</f>
        <v>300</v>
      </c>
      <c r="N57" s="12">
        <f>VLOOKUP(A:A,[1]TDSheet!$A:$N,14,0)</f>
        <v>0</v>
      </c>
      <c r="O57" s="12">
        <f>VLOOKUP(A:A,[1]TDSheet!$A:$X,24,0)</f>
        <v>250</v>
      </c>
      <c r="P57" s="12">
        <f>VLOOKUP(A:A,[3]TDSheet!$A:$C,3,0)</f>
        <v>104</v>
      </c>
      <c r="Q57" s="12"/>
      <c r="R57" s="12"/>
      <c r="S57" s="12"/>
      <c r="T57" s="12"/>
      <c r="U57" s="13"/>
      <c r="V57" s="13"/>
      <c r="W57" s="12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>
        <f t="shared" si="15"/>
        <v>104</v>
      </c>
      <c r="AK57" s="12"/>
      <c r="AL57" s="12"/>
      <c r="AM57" s="12"/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14</v>
      </c>
      <c r="C58" s="8">
        <v>319</v>
      </c>
      <c r="D58" s="8">
        <v>516</v>
      </c>
      <c r="E58" s="8">
        <v>400</v>
      </c>
      <c r="F58" s="8">
        <v>427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408</v>
      </c>
      <c r="K58" s="12">
        <f t="shared" si="14"/>
        <v>-8</v>
      </c>
      <c r="L58" s="12">
        <f>VLOOKUP(A:A,[1]TDSheet!$A:$L,12,0)</f>
        <v>500</v>
      </c>
      <c r="M58" s="12">
        <f>VLOOKUP(A:A,[1]TDSheet!$A:$M,13,0)</f>
        <v>0</v>
      </c>
      <c r="N58" s="12">
        <f>VLOOKUP(A:A,[1]TDSheet!$A:$N,14,0)</f>
        <v>500</v>
      </c>
      <c r="O58" s="12">
        <f>VLOOKUP(A:A,[1]TDSheet!$A:$X,24,0)</f>
        <v>0</v>
      </c>
      <c r="P58" s="12">
        <f>VLOOKUP(A:A,[3]TDSheet!$A:$C,3,0)</f>
        <v>0</v>
      </c>
      <c r="Q58" s="12"/>
      <c r="R58" s="12"/>
      <c r="S58" s="12"/>
      <c r="T58" s="12"/>
      <c r="U58" s="13"/>
      <c r="V58" s="13"/>
      <c r="W58" s="12"/>
      <c r="X58" s="13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>
        <f t="shared" si="15"/>
        <v>0</v>
      </c>
      <c r="AK58" s="12"/>
      <c r="AL58" s="12"/>
      <c r="AM58" s="12"/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4</v>
      </c>
      <c r="D59" s="8">
        <v>188</v>
      </c>
      <c r="E59" s="8">
        <v>141</v>
      </c>
      <c r="F59" s="8">
        <v>49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146</v>
      </c>
      <c r="K59" s="12">
        <f t="shared" si="14"/>
        <v>-5</v>
      </c>
      <c r="L59" s="12">
        <f>VLOOKUP(A:A,[1]TDSheet!$A:$L,12,0)</f>
        <v>20</v>
      </c>
      <c r="M59" s="12">
        <f>VLOOKUP(A:A,[1]TDSheet!$A:$M,13,0)</f>
        <v>20</v>
      </c>
      <c r="N59" s="12">
        <f>VLOOKUP(A:A,[1]TDSheet!$A:$N,14,0)</f>
        <v>0</v>
      </c>
      <c r="O59" s="12">
        <f>VLOOKUP(A:A,[1]TDSheet!$A:$X,24,0)</f>
        <v>0</v>
      </c>
      <c r="P59" s="12">
        <f>VLOOKUP(A:A,[3]TDSheet!$A:$C,3,0)</f>
        <v>64</v>
      </c>
      <c r="Q59" s="12"/>
      <c r="R59" s="12"/>
      <c r="S59" s="12"/>
      <c r="T59" s="12"/>
      <c r="U59" s="13"/>
      <c r="V59" s="13"/>
      <c r="W59" s="12"/>
      <c r="X59" s="13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>
        <f t="shared" si="15"/>
        <v>25.6</v>
      </c>
      <c r="AK59" s="12"/>
      <c r="AL59" s="12"/>
      <c r="AM59" s="12"/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423</v>
      </c>
      <c r="D60" s="8">
        <v>1284</v>
      </c>
      <c r="E60" s="8">
        <v>1374</v>
      </c>
      <c r="F60" s="8">
        <v>299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1387</v>
      </c>
      <c r="K60" s="12">
        <f t="shared" si="14"/>
        <v>-13</v>
      </c>
      <c r="L60" s="12">
        <f>VLOOKUP(A:A,[1]TDSheet!$A:$L,12,0)</f>
        <v>320</v>
      </c>
      <c r="M60" s="12">
        <f>VLOOKUP(A:A,[1]TDSheet!$A:$M,13,0)</f>
        <v>350</v>
      </c>
      <c r="N60" s="12">
        <f>VLOOKUP(A:A,[1]TDSheet!$A:$N,14,0)</f>
        <v>400</v>
      </c>
      <c r="O60" s="12">
        <f>VLOOKUP(A:A,[1]TDSheet!$A:$X,24,0)</f>
        <v>370</v>
      </c>
      <c r="P60" s="12">
        <f>VLOOKUP(A:A,[3]TDSheet!$A:$C,3,0)</f>
        <v>234</v>
      </c>
      <c r="Q60" s="12"/>
      <c r="R60" s="12"/>
      <c r="S60" s="12"/>
      <c r="T60" s="12"/>
      <c r="U60" s="13"/>
      <c r="V60" s="13"/>
      <c r="W60" s="12"/>
      <c r="X60" s="13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>
        <f t="shared" si="15"/>
        <v>81.899999999999991</v>
      </c>
      <c r="AK60" s="12"/>
      <c r="AL60" s="12"/>
      <c r="AM60" s="12"/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73.634</v>
      </c>
      <c r="D61" s="8">
        <v>269.07900000000001</v>
      </c>
      <c r="E61" s="8">
        <v>278.15300000000002</v>
      </c>
      <c r="F61" s="8">
        <v>61.673999999999999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274.31299999999999</v>
      </c>
      <c r="K61" s="12">
        <f t="shared" si="14"/>
        <v>3.8400000000000318</v>
      </c>
      <c r="L61" s="12">
        <f>VLOOKUP(A:A,[1]TDSheet!$A:$L,12,0)</f>
        <v>50</v>
      </c>
      <c r="M61" s="12">
        <f>VLOOKUP(A:A,[1]TDSheet!$A:$M,13,0)</f>
        <v>50</v>
      </c>
      <c r="N61" s="12">
        <f>VLOOKUP(A:A,[1]TDSheet!$A:$N,14,0)</f>
        <v>50</v>
      </c>
      <c r="O61" s="12">
        <f>VLOOKUP(A:A,[1]TDSheet!$A:$X,24,0)</f>
        <v>50</v>
      </c>
      <c r="P61" s="12">
        <f>VLOOKUP(A:A,[3]TDSheet!$A:$C,3,0)</f>
        <v>0</v>
      </c>
      <c r="Q61" s="12"/>
      <c r="R61" s="12"/>
      <c r="S61" s="12"/>
      <c r="T61" s="12"/>
      <c r="U61" s="13"/>
      <c r="V61" s="13"/>
      <c r="W61" s="12"/>
      <c r="X61" s="13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>
        <f t="shared" si="15"/>
        <v>0</v>
      </c>
      <c r="AK61" s="12"/>
      <c r="AL61" s="12"/>
      <c r="AM61" s="12"/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1429</v>
      </c>
      <c r="D62" s="8">
        <v>4292</v>
      </c>
      <c r="E62" s="8">
        <v>2870</v>
      </c>
      <c r="F62" s="8">
        <v>515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2899</v>
      </c>
      <c r="K62" s="12">
        <f t="shared" si="14"/>
        <v>-29</v>
      </c>
      <c r="L62" s="12">
        <f>VLOOKUP(A:A,[1]TDSheet!$A:$L,12,0)</f>
        <v>800</v>
      </c>
      <c r="M62" s="12">
        <f>VLOOKUP(A:A,[1]TDSheet!$A:$M,13,0)</f>
        <v>700</v>
      </c>
      <c r="N62" s="12">
        <f>VLOOKUP(A:A,[1]TDSheet!$A:$N,14,0)</f>
        <v>900</v>
      </c>
      <c r="O62" s="12">
        <f>VLOOKUP(A:A,[1]TDSheet!$A:$X,24,0)</f>
        <v>800</v>
      </c>
      <c r="P62" s="12">
        <f>VLOOKUP(A:A,[3]TDSheet!$A:$C,3,0)</f>
        <v>436</v>
      </c>
      <c r="Q62" s="12"/>
      <c r="R62" s="12"/>
      <c r="S62" s="12"/>
      <c r="T62" s="12"/>
      <c r="U62" s="13"/>
      <c r="V62" s="13"/>
      <c r="W62" s="12"/>
      <c r="X62" s="13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>
        <f t="shared" si="15"/>
        <v>174.4</v>
      </c>
      <c r="AK62" s="12"/>
      <c r="AL62" s="12"/>
      <c r="AM62" s="12"/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678</v>
      </c>
      <c r="D63" s="8">
        <v>6646</v>
      </c>
      <c r="E63" s="8">
        <v>4012</v>
      </c>
      <c r="F63" s="8">
        <v>277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4067</v>
      </c>
      <c r="K63" s="12">
        <f t="shared" si="14"/>
        <v>-55</v>
      </c>
      <c r="L63" s="12">
        <f>VLOOKUP(A:A,[1]TDSheet!$A:$L,12,0)</f>
        <v>1000</v>
      </c>
      <c r="M63" s="12">
        <f>VLOOKUP(A:A,[1]TDSheet!$A:$M,13,0)</f>
        <v>1000</v>
      </c>
      <c r="N63" s="12">
        <f>VLOOKUP(A:A,[1]TDSheet!$A:$N,14,0)</f>
        <v>600</v>
      </c>
      <c r="O63" s="12">
        <f>VLOOKUP(A:A,[1]TDSheet!$A:$X,24,0)</f>
        <v>1000</v>
      </c>
      <c r="P63" s="12">
        <f>VLOOKUP(A:A,[3]TDSheet!$A:$C,3,0)</f>
        <v>690</v>
      </c>
      <c r="Q63" s="12"/>
      <c r="R63" s="12"/>
      <c r="S63" s="12"/>
      <c r="T63" s="12"/>
      <c r="U63" s="13"/>
      <c r="V63" s="13"/>
      <c r="W63" s="12"/>
      <c r="X63" s="13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>
        <f t="shared" si="15"/>
        <v>276</v>
      </c>
      <c r="AK63" s="12"/>
      <c r="AL63" s="12"/>
      <c r="AM63" s="12"/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38.103999999999999</v>
      </c>
      <c r="D64" s="8">
        <v>162.68700000000001</v>
      </c>
      <c r="E64" s="8">
        <v>176.78299999999999</v>
      </c>
      <c r="F64" s="8">
        <v>21.122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174.86</v>
      </c>
      <c r="K64" s="12">
        <f t="shared" si="14"/>
        <v>1.9229999999999734</v>
      </c>
      <c r="L64" s="12">
        <f>VLOOKUP(A:A,[1]TDSheet!$A:$L,12,0)</f>
        <v>40</v>
      </c>
      <c r="M64" s="12">
        <f>VLOOKUP(A:A,[1]TDSheet!$A:$M,13,0)</f>
        <v>30</v>
      </c>
      <c r="N64" s="12">
        <f>VLOOKUP(A:A,[1]TDSheet!$A:$N,14,0)</f>
        <v>20</v>
      </c>
      <c r="O64" s="12">
        <f>VLOOKUP(A:A,[1]TDSheet!$A:$X,24,0)</f>
        <v>20</v>
      </c>
      <c r="P64" s="12">
        <f>VLOOKUP(A:A,[3]TDSheet!$A:$C,3,0)</f>
        <v>0</v>
      </c>
      <c r="Q64" s="12"/>
      <c r="R64" s="12"/>
      <c r="S64" s="12"/>
      <c r="T64" s="12"/>
      <c r="U64" s="13"/>
      <c r="V64" s="13"/>
      <c r="W64" s="12"/>
      <c r="X64" s="13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>
        <f t="shared" si="15"/>
        <v>0</v>
      </c>
      <c r="AK64" s="12"/>
      <c r="AL64" s="12"/>
      <c r="AM64" s="12"/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541.524</v>
      </c>
      <c r="D65" s="8">
        <v>472.96</v>
      </c>
      <c r="E65" s="8">
        <v>181.441</v>
      </c>
      <c r="F65" s="8">
        <v>411.42099999999999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184.27199999999999</v>
      </c>
      <c r="K65" s="12">
        <f t="shared" si="14"/>
        <v>-2.8309999999999889</v>
      </c>
      <c r="L65" s="12">
        <f>VLOOKUP(A:A,[1]TDSheet!$A:$L,12,0)</f>
        <v>150</v>
      </c>
      <c r="M65" s="12">
        <f>VLOOKUP(A:A,[1]TDSheet!$A:$M,13,0)</f>
        <v>120</v>
      </c>
      <c r="N65" s="12">
        <f>VLOOKUP(A:A,[1]TDSheet!$A:$N,14,0)</f>
        <v>20</v>
      </c>
      <c r="O65" s="12">
        <f>VLOOKUP(A:A,[1]TDSheet!$A:$X,24,0)</f>
        <v>120</v>
      </c>
      <c r="P65" s="12">
        <f>VLOOKUP(A:A,[3]TDSheet!$A:$C,3,0)</f>
        <v>0</v>
      </c>
      <c r="Q65" s="12"/>
      <c r="R65" s="12"/>
      <c r="S65" s="12"/>
      <c r="T65" s="12"/>
      <c r="U65" s="13"/>
      <c r="V65" s="13"/>
      <c r="W65" s="12"/>
      <c r="X65" s="13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>
        <f t="shared" si="15"/>
        <v>0</v>
      </c>
      <c r="AK65" s="12"/>
      <c r="AL65" s="12"/>
      <c r="AM65" s="12"/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742</v>
      </c>
      <c r="D66" s="8">
        <v>1162</v>
      </c>
      <c r="E66" s="8">
        <v>1438</v>
      </c>
      <c r="F66" s="8">
        <v>432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1468</v>
      </c>
      <c r="K66" s="12">
        <f t="shared" si="14"/>
        <v>-30</v>
      </c>
      <c r="L66" s="12">
        <f>VLOOKUP(A:A,[1]TDSheet!$A:$L,12,0)</f>
        <v>450</v>
      </c>
      <c r="M66" s="12">
        <f>VLOOKUP(A:A,[1]TDSheet!$A:$M,13,0)</f>
        <v>400</v>
      </c>
      <c r="N66" s="12">
        <f>VLOOKUP(A:A,[1]TDSheet!$A:$N,14,0)</f>
        <v>250</v>
      </c>
      <c r="O66" s="12">
        <f>VLOOKUP(A:A,[1]TDSheet!$A:$X,24,0)</f>
        <v>400</v>
      </c>
      <c r="P66" s="12">
        <f>VLOOKUP(A:A,[3]TDSheet!$A:$C,3,0)</f>
        <v>340</v>
      </c>
      <c r="Q66" s="12"/>
      <c r="R66" s="12"/>
      <c r="S66" s="12"/>
      <c r="T66" s="12"/>
      <c r="U66" s="13"/>
      <c r="V66" s="13"/>
      <c r="W66" s="12"/>
      <c r="X66" s="13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>
        <f t="shared" si="15"/>
        <v>118.99999999999999</v>
      </c>
      <c r="AK66" s="12"/>
      <c r="AL66" s="12"/>
      <c r="AM66" s="12"/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541</v>
      </c>
      <c r="D67" s="8">
        <v>1868</v>
      </c>
      <c r="E67" s="8">
        <v>1896</v>
      </c>
      <c r="F67" s="8">
        <v>478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1906</v>
      </c>
      <c r="K67" s="12">
        <f t="shared" si="14"/>
        <v>-10</v>
      </c>
      <c r="L67" s="12">
        <f>VLOOKUP(A:A,[1]TDSheet!$A:$L,12,0)</f>
        <v>550</v>
      </c>
      <c r="M67" s="12">
        <f>VLOOKUP(A:A,[1]TDSheet!$A:$M,13,0)</f>
        <v>520</v>
      </c>
      <c r="N67" s="12">
        <f>VLOOKUP(A:A,[1]TDSheet!$A:$N,14,0)</f>
        <v>450</v>
      </c>
      <c r="O67" s="12">
        <f>VLOOKUP(A:A,[1]TDSheet!$A:$X,24,0)</f>
        <v>500</v>
      </c>
      <c r="P67" s="12">
        <f>VLOOKUP(A:A,[3]TDSheet!$A:$C,3,0)</f>
        <v>310</v>
      </c>
      <c r="Q67" s="12"/>
      <c r="R67" s="12"/>
      <c r="S67" s="12"/>
      <c r="T67" s="12"/>
      <c r="U67" s="13"/>
      <c r="V67" s="13"/>
      <c r="W67" s="12"/>
      <c r="X67" s="13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>
        <f t="shared" si="15"/>
        <v>108.5</v>
      </c>
      <c r="AK67" s="12"/>
      <c r="AL67" s="12"/>
      <c r="AM67" s="12"/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>
        <v>454</v>
      </c>
      <c r="D68" s="8">
        <v>760</v>
      </c>
      <c r="E68" s="8">
        <v>988</v>
      </c>
      <c r="F68" s="8">
        <v>203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1033</v>
      </c>
      <c r="K68" s="12">
        <f t="shared" si="14"/>
        <v>-45</v>
      </c>
      <c r="L68" s="12">
        <f>VLOOKUP(A:A,[1]TDSheet!$A:$L,12,0)</f>
        <v>180</v>
      </c>
      <c r="M68" s="12">
        <f>VLOOKUP(A:A,[1]TDSheet!$A:$M,13,0)</f>
        <v>250</v>
      </c>
      <c r="N68" s="12">
        <f>VLOOKUP(A:A,[1]TDSheet!$A:$N,14,0)</f>
        <v>250</v>
      </c>
      <c r="O68" s="12">
        <f>VLOOKUP(A:A,[1]TDSheet!$A:$X,24,0)</f>
        <v>240</v>
      </c>
      <c r="P68" s="12">
        <f>VLOOKUP(A:A,[3]TDSheet!$A:$C,3,0)</f>
        <v>66</v>
      </c>
      <c r="Q68" s="12"/>
      <c r="R68" s="12"/>
      <c r="S68" s="12"/>
      <c r="T68" s="12"/>
      <c r="U68" s="13"/>
      <c r="V68" s="13"/>
      <c r="W68" s="12"/>
      <c r="X68" s="13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>
        <f t="shared" si="15"/>
        <v>26.400000000000002</v>
      </c>
      <c r="AK68" s="12"/>
      <c r="AL68" s="12"/>
      <c r="AM68" s="12"/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101.44499999999999</v>
      </c>
      <c r="D69" s="8">
        <v>293.29599999999999</v>
      </c>
      <c r="E69" s="8">
        <v>377.64600000000002</v>
      </c>
      <c r="F69" s="8">
        <v>15.755000000000001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375.548</v>
      </c>
      <c r="K69" s="12">
        <f t="shared" si="14"/>
        <v>2.0980000000000132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VLOOKUP(A:A,[1]TDSheet!$A:$N,14,0)</f>
        <v>120</v>
      </c>
      <c r="O69" s="12">
        <f>VLOOKUP(A:A,[1]TDSheet!$A:$X,24,0)</f>
        <v>60</v>
      </c>
      <c r="P69" s="12">
        <f>VLOOKUP(A:A,[3]TDSheet!$A:$C,3,0)</f>
        <v>92</v>
      </c>
      <c r="Q69" s="12"/>
      <c r="R69" s="12"/>
      <c r="S69" s="12"/>
      <c r="T69" s="12"/>
      <c r="U69" s="13"/>
      <c r="V69" s="13"/>
      <c r="W69" s="12"/>
      <c r="X69" s="13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>
        <f t="shared" si="15"/>
        <v>92</v>
      </c>
      <c r="AK69" s="12"/>
      <c r="AL69" s="12"/>
      <c r="AM69" s="12"/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810.75699999999995</v>
      </c>
      <c r="D70" s="8">
        <v>635.23699999999997</v>
      </c>
      <c r="E70" s="8">
        <v>1129.8720000000001</v>
      </c>
      <c r="F70" s="8">
        <v>291.87900000000002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1113.0940000000001</v>
      </c>
      <c r="K70" s="12">
        <f t="shared" si="14"/>
        <v>16.77800000000002</v>
      </c>
      <c r="L70" s="12">
        <f>VLOOKUP(A:A,[1]TDSheet!$A:$L,12,0)</f>
        <v>200</v>
      </c>
      <c r="M70" s="12">
        <f>VLOOKUP(A:A,[1]TDSheet!$A:$M,13,0)</f>
        <v>200</v>
      </c>
      <c r="N70" s="12">
        <f>VLOOKUP(A:A,[1]TDSheet!$A:$N,14,0)</f>
        <v>250</v>
      </c>
      <c r="O70" s="12">
        <f>VLOOKUP(A:A,[1]TDSheet!$A:$X,24,0)</f>
        <v>300</v>
      </c>
      <c r="P70" s="12">
        <f>VLOOKUP(A:A,[3]TDSheet!$A:$C,3,0)</f>
        <v>171</v>
      </c>
      <c r="Q70" s="12"/>
      <c r="R70" s="12"/>
      <c r="S70" s="12"/>
      <c r="T70" s="12"/>
      <c r="U70" s="13"/>
      <c r="V70" s="13"/>
      <c r="W70" s="12"/>
      <c r="X70" s="13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>
        <f t="shared" si="15"/>
        <v>171</v>
      </c>
      <c r="AK70" s="12"/>
      <c r="AL70" s="12"/>
      <c r="AM70" s="12"/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139.42599999999999</v>
      </c>
      <c r="D71" s="8">
        <v>4.49</v>
      </c>
      <c r="E71" s="8">
        <v>99.058999999999997</v>
      </c>
      <c r="F71" s="8">
        <v>43.366999999999997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97.224000000000004</v>
      </c>
      <c r="K71" s="12">
        <f t="shared" si="14"/>
        <v>1.8349999999999937</v>
      </c>
      <c r="L71" s="12">
        <f>VLOOKUP(A:A,[1]TDSheet!$A:$L,12,0)</f>
        <v>50</v>
      </c>
      <c r="M71" s="12">
        <f>VLOOKUP(A:A,[1]TDSheet!$A:$M,13,0)</f>
        <v>30</v>
      </c>
      <c r="N71" s="12">
        <f>VLOOKUP(A:A,[1]TDSheet!$A:$N,14,0)</f>
        <v>20</v>
      </c>
      <c r="O71" s="12">
        <f>VLOOKUP(A:A,[1]TDSheet!$A:$X,24,0)</f>
        <v>20</v>
      </c>
      <c r="P71" s="12">
        <f>VLOOKUP(A:A,[3]TDSheet!$A:$C,3,0)</f>
        <v>90</v>
      </c>
      <c r="Q71" s="12"/>
      <c r="R71" s="12"/>
      <c r="S71" s="12"/>
      <c r="T71" s="12"/>
      <c r="U71" s="13"/>
      <c r="V71" s="13"/>
      <c r="W71" s="12"/>
      <c r="X71" s="13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>
        <f t="shared" si="15"/>
        <v>90</v>
      </c>
      <c r="AK71" s="12"/>
      <c r="AL71" s="12"/>
      <c r="AM71" s="12"/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1457.6690000000001</v>
      </c>
      <c r="D72" s="8">
        <v>3031.3009999999999</v>
      </c>
      <c r="E72" s="8">
        <v>2621.2759999999998</v>
      </c>
      <c r="F72" s="8">
        <v>432.69499999999999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2567.7159999999999</v>
      </c>
      <c r="K72" s="12">
        <f t="shared" ref="K72:K119" si="16">E72-J72</f>
        <v>53.559999999999945</v>
      </c>
      <c r="L72" s="12">
        <f>VLOOKUP(A:A,[1]TDSheet!$A:$L,12,0)</f>
        <v>600</v>
      </c>
      <c r="M72" s="12">
        <f>VLOOKUP(A:A,[1]TDSheet!$A:$M,13,0)</f>
        <v>550</v>
      </c>
      <c r="N72" s="12">
        <f>VLOOKUP(A:A,[1]TDSheet!$A:$N,14,0)</f>
        <v>350</v>
      </c>
      <c r="O72" s="12">
        <f>VLOOKUP(A:A,[1]TDSheet!$A:$X,24,0)</f>
        <v>500</v>
      </c>
      <c r="P72" s="12">
        <f>VLOOKUP(A:A,[3]TDSheet!$A:$C,3,0)</f>
        <v>770</v>
      </c>
      <c r="Q72" s="12"/>
      <c r="R72" s="12"/>
      <c r="S72" s="12"/>
      <c r="T72" s="12"/>
      <c r="U72" s="13"/>
      <c r="V72" s="13"/>
      <c r="W72" s="12"/>
      <c r="X72" s="13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>
        <f t="shared" ref="AJ72:AJ119" si="17">P72*H72</f>
        <v>770</v>
      </c>
      <c r="AK72" s="12"/>
      <c r="AL72" s="12"/>
      <c r="AM72" s="12"/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3096</v>
      </c>
      <c r="D73" s="8">
        <v>8730</v>
      </c>
      <c r="E73" s="8">
        <v>6320</v>
      </c>
      <c r="F73" s="8">
        <v>1042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6325</v>
      </c>
      <c r="K73" s="12">
        <f t="shared" si="16"/>
        <v>-5</v>
      </c>
      <c r="L73" s="12">
        <f>VLOOKUP(A:A,[1]TDSheet!$A:$L,12,0)</f>
        <v>500</v>
      </c>
      <c r="M73" s="12">
        <f>VLOOKUP(A:A,[1]TDSheet!$A:$M,13,0)</f>
        <v>1000</v>
      </c>
      <c r="N73" s="12">
        <f>VLOOKUP(A:A,[1]TDSheet!$A:$N,14,0)</f>
        <v>900</v>
      </c>
      <c r="O73" s="12">
        <f>VLOOKUP(A:A,[1]TDSheet!$A:$X,24,0)</f>
        <v>700</v>
      </c>
      <c r="P73" s="12">
        <f>VLOOKUP(A:A,[3]TDSheet!$A:$C,3,0)</f>
        <v>520</v>
      </c>
      <c r="Q73" s="12"/>
      <c r="R73" s="12"/>
      <c r="S73" s="12"/>
      <c r="T73" s="12"/>
      <c r="U73" s="13"/>
      <c r="V73" s="13"/>
      <c r="W73" s="12"/>
      <c r="X73" s="13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>
        <f t="shared" si="17"/>
        <v>234</v>
      </c>
      <c r="AK73" s="12"/>
      <c r="AL73" s="12"/>
      <c r="AM73" s="12"/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3200</v>
      </c>
      <c r="D74" s="8">
        <v>4874</v>
      </c>
      <c r="E74" s="8">
        <v>4435</v>
      </c>
      <c r="F74" s="8">
        <v>1694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4444</v>
      </c>
      <c r="K74" s="12">
        <f t="shared" si="16"/>
        <v>-9</v>
      </c>
      <c r="L74" s="12">
        <f>VLOOKUP(A:A,[1]TDSheet!$A:$L,12,0)</f>
        <v>500</v>
      </c>
      <c r="M74" s="12">
        <f>VLOOKUP(A:A,[1]TDSheet!$A:$M,13,0)</f>
        <v>500</v>
      </c>
      <c r="N74" s="12">
        <f>VLOOKUP(A:A,[1]TDSheet!$A:$N,14,0)</f>
        <v>500</v>
      </c>
      <c r="O74" s="12">
        <f>VLOOKUP(A:A,[1]TDSheet!$A:$X,24,0)</f>
        <v>600</v>
      </c>
      <c r="P74" s="12">
        <f>VLOOKUP(A:A,[3]TDSheet!$A:$C,3,0)</f>
        <v>580</v>
      </c>
      <c r="Q74" s="12"/>
      <c r="R74" s="12"/>
      <c r="S74" s="12"/>
      <c r="T74" s="12"/>
      <c r="U74" s="13"/>
      <c r="V74" s="13"/>
      <c r="W74" s="12"/>
      <c r="X74" s="13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>
        <f t="shared" si="17"/>
        <v>261</v>
      </c>
      <c r="AK74" s="12"/>
      <c r="AL74" s="12"/>
      <c r="AM74" s="12"/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311</v>
      </c>
      <c r="D75" s="8">
        <v>1249</v>
      </c>
      <c r="E75" s="8">
        <v>1329</v>
      </c>
      <c r="F75" s="8">
        <v>215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1318</v>
      </c>
      <c r="K75" s="12">
        <f t="shared" si="16"/>
        <v>11</v>
      </c>
      <c r="L75" s="12">
        <f>VLOOKUP(A:A,[1]TDSheet!$A:$L,12,0)</f>
        <v>400</v>
      </c>
      <c r="M75" s="12">
        <f>VLOOKUP(A:A,[1]TDSheet!$A:$M,13,0)</f>
        <v>350</v>
      </c>
      <c r="N75" s="12">
        <f>VLOOKUP(A:A,[1]TDSheet!$A:$N,14,0)</f>
        <v>400</v>
      </c>
      <c r="O75" s="12">
        <f>VLOOKUP(A:A,[1]TDSheet!$A:$X,24,0)</f>
        <v>350</v>
      </c>
      <c r="P75" s="12">
        <f>VLOOKUP(A:A,[3]TDSheet!$A:$C,3,0)</f>
        <v>140</v>
      </c>
      <c r="Q75" s="12"/>
      <c r="R75" s="12"/>
      <c r="S75" s="12"/>
      <c r="T75" s="12"/>
      <c r="U75" s="13"/>
      <c r="V75" s="13"/>
      <c r="W75" s="12"/>
      <c r="X75" s="13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>
        <f t="shared" si="17"/>
        <v>63</v>
      </c>
      <c r="AK75" s="12"/>
      <c r="AL75" s="12"/>
      <c r="AM75" s="12"/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156</v>
      </c>
      <c r="D76" s="8">
        <v>382</v>
      </c>
      <c r="E76" s="8">
        <v>476</v>
      </c>
      <c r="F76" s="8">
        <v>51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522</v>
      </c>
      <c r="K76" s="12">
        <f t="shared" si="16"/>
        <v>-46</v>
      </c>
      <c r="L76" s="12">
        <f>VLOOKUP(A:A,[1]TDSheet!$A:$L,12,0)</f>
        <v>110</v>
      </c>
      <c r="M76" s="12">
        <f>VLOOKUP(A:A,[1]TDSheet!$A:$M,13,0)</f>
        <v>100</v>
      </c>
      <c r="N76" s="12">
        <f>VLOOKUP(A:A,[1]TDSheet!$A:$N,14,0)</f>
        <v>150</v>
      </c>
      <c r="O76" s="12">
        <f>VLOOKUP(A:A,[1]TDSheet!$A:$X,24,0)</f>
        <v>120</v>
      </c>
      <c r="P76" s="12">
        <f>VLOOKUP(A:A,[3]TDSheet!$A:$C,3,0)</f>
        <v>210</v>
      </c>
      <c r="Q76" s="12"/>
      <c r="R76" s="12"/>
      <c r="S76" s="12"/>
      <c r="T76" s="12"/>
      <c r="U76" s="13"/>
      <c r="V76" s="13"/>
      <c r="W76" s="12"/>
      <c r="X76" s="13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>
        <f t="shared" si="17"/>
        <v>84</v>
      </c>
      <c r="AK76" s="12"/>
      <c r="AL76" s="12"/>
      <c r="AM76" s="12"/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167</v>
      </c>
      <c r="D77" s="8">
        <v>457</v>
      </c>
      <c r="E77" s="8">
        <v>488</v>
      </c>
      <c r="F77" s="8">
        <v>123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504</v>
      </c>
      <c r="K77" s="12">
        <f t="shared" si="16"/>
        <v>-16</v>
      </c>
      <c r="L77" s="12">
        <f>VLOOKUP(A:A,[1]TDSheet!$A:$L,12,0)</f>
        <v>80</v>
      </c>
      <c r="M77" s="12">
        <f>VLOOKUP(A:A,[1]TDSheet!$A:$M,13,0)</f>
        <v>100</v>
      </c>
      <c r="N77" s="12">
        <f>VLOOKUP(A:A,[1]TDSheet!$A:$N,14,0)</f>
        <v>100</v>
      </c>
      <c r="O77" s="12">
        <f>VLOOKUP(A:A,[1]TDSheet!$A:$X,24,0)</f>
        <v>130</v>
      </c>
      <c r="P77" s="12">
        <f>VLOOKUP(A:A,[3]TDSheet!$A:$C,3,0)</f>
        <v>200</v>
      </c>
      <c r="Q77" s="12"/>
      <c r="R77" s="12"/>
      <c r="S77" s="12"/>
      <c r="T77" s="12"/>
      <c r="U77" s="13"/>
      <c r="V77" s="13"/>
      <c r="W77" s="12"/>
      <c r="X77" s="13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>
        <f t="shared" si="17"/>
        <v>80</v>
      </c>
      <c r="AK77" s="12"/>
      <c r="AL77" s="12"/>
      <c r="AM77" s="12"/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8</v>
      </c>
      <c r="C78" s="8">
        <v>922.17100000000005</v>
      </c>
      <c r="D78" s="8">
        <v>413.81799999999998</v>
      </c>
      <c r="E78" s="8">
        <v>1079.5619999999999</v>
      </c>
      <c r="F78" s="8">
        <v>239.93199999999999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1047.739</v>
      </c>
      <c r="K78" s="12">
        <f t="shared" si="16"/>
        <v>31.822999999999865</v>
      </c>
      <c r="L78" s="12">
        <f>VLOOKUP(A:A,[1]TDSheet!$A:$L,12,0)</f>
        <v>250</v>
      </c>
      <c r="M78" s="12">
        <f>VLOOKUP(A:A,[1]TDSheet!$A:$M,13,0)</f>
        <v>250</v>
      </c>
      <c r="N78" s="12">
        <f>VLOOKUP(A:A,[1]TDSheet!$A:$N,14,0)</f>
        <v>220</v>
      </c>
      <c r="O78" s="12">
        <f>VLOOKUP(A:A,[1]TDSheet!$A:$X,24,0)</f>
        <v>300</v>
      </c>
      <c r="P78" s="12">
        <f>VLOOKUP(A:A,[3]TDSheet!$A:$C,3,0)</f>
        <v>310</v>
      </c>
      <c r="Q78" s="12"/>
      <c r="R78" s="12"/>
      <c r="S78" s="12"/>
      <c r="T78" s="12"/>
      <c r="U78" s="13"/>
      <c r="V78" s="13"/>
      <c r="W78" s="12"/>
      <c r="X78" s="13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>
        <f t="shared" si="17"/>
        <v>310</v>
      </c>
      <c r="AK78" s="12"/>
      <c r="AL78" s="12"/>
      <c r="AM78" s="12"/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14</v>
      </c>
      <c r="C79" s="8">
        <v>474</v>
      </c>
      <c r="D79" s="8">
        <v>309</v>
      </c>
      <c r="E79" s="8">
        <v>310</v>
      </c>
      <c r="F79" s="8">
        <v>468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315</v>
      </c>
      <c r="K79" s="12">
        <f t="shared" si="16"/>
        <v>-5</v>
      </c>
      <c r="L79" s="12">
        <f>VLOOKUP(A:A,[1]TDSheet!$A:$L,12,0)</f>
        <v>300</v>
      </c>
      <c r="M79" s="12">
        <f>VLOOKUP(A:A,[1]TDSheet!$A:$M,13,0)</f>
        <v>0</v>
      </c>
      <c r="N79" s="12">
        <f>VLOOKUP(A:A,[1]TDSheet!$A:$N,14,0)</f>
        <v>500</v>
      </c>
      <c r="O79" s="12">
        <f>VLOOKUP(A:A,[1]TDSheet!$A:$X,24,0)</f>
        <v>0</v>
      </c>
      <c r="P79" s="12">
        <f>VLOOKUP(A:A,[3]TDSheet!$A:$C,3,0)</f>
        <v>0</v>
      </c>
      <c r="Q79" s="12"/>
      <c r="R79" s="12"/>
      <c r="S79" s="12"/>
      <c r="T79" s="12"/>
      <c r="U79" s="13"/>
      <c r="V79" s="13"/>
      <c r="W79" s="12"/>
      <c r="X79" s="13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>
        <f t="shared" si="17"/>
        <v>0</v>
      </c>
      <c r="AK79" s="12"/>
      <c r="AL79" s="12"/>
      <c r="AM79" s="12"/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115.405</v>
      </c>
      <c r="D80" s="8">
        <v>93.506</v>
      </c>
      <c r="E80" s="8">
        <v>165.89500000000001</v>
      </c>
      <c r="F80" s="8">
        <v>41.662999999999997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157.46</v>
      </c>
      <c r="K80" s="12">
        <f t="shared" si="16"/>
        <v>8.4350000000000023</v>
      </c>
      <c r="L80" s="12">
        <f>VLOOKUP(A:A,[1]TDSheet!$A:$L,12,0)</f>
        <v>40</v>
      </c>
      <c r="M80" s="12">
        <f>VLOOKUP(A:A,[1]TDSheet!$A:$M,13,0)</f>
        <v>30</v>
      </c>
      <c r="N80" s="12">
        <f>VLOOKUP(A:A,[1]TDSheet!$A:$N,14,0)</f>
        <v>40</v>
      </c>
      <c r="O80" s="12">
        <f>VLOOKUP(A:A,[1]TDSheet!$A:$X,24,0)</f>
        <v>50</v>
      </c>
      <c r="P80" s="12">
        <f>VLOOKUP(A:A,[3]TDSheet!$A:$C,3,0)</f>
        <v>80</v>
      </c>
      <c r="Q80" s="12"/>
      <c r="R80" s="12"/>
      <c r="S80" s="12"/>
      <c r="T80" s="12"/>
      <c r="U80" s="13"/>
      <c r="V80" s="13"/>
      <c r="W80" s="12"/>
      <c r="X80" s="13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>
        <f t="shared" si="17"/>
        <v>80</v>
      </c>
      <c r="AK80" s="12"/>
      <c r="AL80" s="12"/>
      <c r="AM80" s="12"/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1264</v>
      </c>
      <c r="D81" s="8">
        <v>2638</v>
      </c>
      <c r="E81" s="8">
        <v>3531</v>
      </c>
      <c r="F81" s="8">
        <v>338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3517</v>
      </c>
      <c r="K81" s="12">
        <f t="shared" si="16"/>
        <v>14</v>
      </c>
      <c r="L81" s="12">
        <f>VLOOKUP(A:A,[1]TDSheet!$A:$L,12,0)</f>
        <v>900</v>
      </c>
      <c r="M81" s="12">
        <f>VLOOKUP(A:A,[1]TDSheet!$A:$M,13,0)</f>
        <v>750</v>
      </c>
      <c r="N81" s="12">
        <f>VLOOKUP(A:A,[1]TDSheet!$A:$N,14,0)</f>
        <v>500</v>
      </c>
      <c r="O81" s="12">
        <f>VLOOKUP(A:A,[1]TDSheet!$A:$X,24,0)</f>
        <v>800</v>
      </c>
      <c r="P81" s="12">
        <f>VLOOKUP(A:A,[3]TDSheet!$A:$C,3,0)</f>
        <v>680</v>
      </c>
      <c r="Q81" s="12"/>
      <c r="R81" s="12"/>
      <c r="S81" s="12"/>
      <c r="T81" s="12"/>
      <c r="U81" s="13"/>
      <c r="V81" s="13"/>
      <c r="W81" s="12"/>
      <c r="X81" s="13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>
        <f t="shared" si="17"/>
        <v>272</v>
      </c>
      <c r="AK81" s="12"/>
      <c r="AL81" s="12"/>
      <c r="AM81" s="12"/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14</v>
      </c>
      <c r="C82" s="8">
        <v>714</v>
      </c>
      <c r="D82" s="8">
        <v>1871</v>
      </c>
      <c r="E82" s="8">
        <v>2339</v>
      </c>
      <c r="F82" s="8">
        <v>224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2326</v>
      </c>
      <c r="K82" s="12">
        <f t="shared" si="16"/>
        <v>13</v>
      </c>
      <c r="L82" s="12">
        <f>VLOOKUP(A:A,[1]TDSheet!$A:$L,12,0)</f>
        <v>700</v>
      </c>
      <c r="M82" s="12">
        <f>VLOOKUP(A:A,[1]TDSheet!$A:$M,13,0)</f>
        <v>500</v>
      </c>
      <c r="N82" s="12">
        <f>VLOOKUP(A:A,[1]TDSheet!$A:$N,14,0)</f>
        <v>600</v>
      </c>
      <c r="O82" s="12">
        <f>VLOOKUP(A:A,[1]TDSheet!$A:$X,24,0)</f>
        <v>600</v>
      </c>
      <c r="P82" s="12">
        <f>VLOOKUP(A:A,[3]TDSheet!$A:$C,3,0)</f>
        <v>680</v>
      </c>
      <c r="Q82" s="12"/>
      <c r="R82" s="12"/>
      <c r="S82" s="12"/>
      <c r="T82" s="12"/>
      <c r="U82" s="13"/>
      <c r="V82" s="13"/>
      <c r="W82" s="12"/>
      <c r="X82" s="13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>
        <f t="shared" si="17"/>
        <v>272</v>
      </c>
      <c r="AK82" s="12"/>
      <c r="AL82" s="12"/>
      <c r="AM82" s="12"/>
      <c r="AN82" s="12"/>
      <c r="AO82" s="12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108.086</v>
      </c>
      <c r="D83" s="8">
        <v>1095.3520000000001</v>
      </c>
      <c r="E83" s="8">
        <v>637.84799999999996</v>
      </c>
      <c r="F83" s="8">
        <v>159.03700000000001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633.81600000000003</v>
      </c>
      <c r="K83" s="12">
        <f t="shared" si="16"/>
        <v>4.0319999999999254</v>
      </c>
      <c r="L83" s="12">
        <f>VLOOKUP(A:A,[1]TDSheet!$A:$L,12,0)</f>
        <v>110</v>
      </c>
      <c r="M83" s="12">
        <f>VLOOKUP(A:A,[1]TDSheet!$A:$M,13,0)</f>
        <v>150</v>
      </c>
      <c r="N83" s="12">
        <f>VLOOKUP(A:A,[1]TDSheet!$A:$N,14,0)</f>
        <v>90</v>
      </c>
      <c r="O83" s="12">
        <f>VLOOKUP(A:A,[1]TDSheet!$A:$X,24,0)</f>
        <v>150</v>
      </c>
      <c r="P83" s="12">
        <f>VLOOKUP(A:A,[3]TDSheet!$A:$C,3,0)</f>
        <v>130</v>
      </c>
      <c r="Q83" s="12"/>
      <c r="R83" s="12"/>
      <c r="S83" s="12"/>
      <c r="T83" s="12"/>
      <c r="U83" s="13"/>
      <c r="V83" s="13"/>
      <c r="W83" s="12"/>
      <c r="X83" s="13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>
        <f t="shared" si="17"/>
        <v>130</v>
      </c>
      <c r="AK83" s="12"/>
      <c r="AL83" s="12"/>
      <c r="AM83" s="12"/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8</v>
      </c>
      <c r="C84" s="8">
        <v>119.46599999999999</v>
      </c>
      <c r="D84" s="8">
        <v>674.70399999999995</v>
      </c>
      <c r="E84" s="8">
        <v>590.09900000000005</v>
      </c>
      <c r="F84" s="8">
        <v>200.821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591.44899999999996</v>
      </c>
      <c r="K84" s="12">
        <f t="shared" si="16"/>
        <v>-1.3499999999999091</v>
      </c>
      <c r="L84" s="12">
        <f>VLOOKUP(A:A,[1]TDSheet!$A:$L,12,0)</f>
        <v>110</v>
      </c>
      <c r="M84" s="12">
        <f>VLOOKUP(A:A,[1]TDSheet!$A:$M,13,0)</f>
        <v>100</v>
      </c>
      <c r="N84" s="12">
        <f>VLOOKUP(A:A,[1]TDSheet!$A:$N,14,0)</f>
        <v>0</v>
      </c>
      <c r="O84" s="12">
        <f>VLOOKUP(A:A,[1]TDSheet!$A:$X,24,0)</f>
        <v>0</v>
      </c>
      <c r="P84" s="12">
        <f>VLOOKUP(A:A,[3]TDSheet!$A:$C,3,0)</f>
        <v>116</v>
      </c>
      <c r="Q84" s="12"/>
      <c r="R84" s="12"/>
      <c r="S84" s="12"/>
      <c r="T84" s="12"/>
      <c r="U84" s="13"/>
      <c r="V84" s="13"/>
      <c r="W84" s="12"/>
      <c r="X84" s="13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>
        <f t="shared" si="17"/>
        <v>116</v>
      </c>
      <c r="AK84" s="12"/>
      <c r="AL84" s="12"/>
      <c r="AM84" s="12"/>
      <c r="AN84" s="12"/>
      <c r="AO84" s="12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103.002</v>
      </c>
      <c r="D85" s="8">
        <v>1212.3230000000001</v>
      </c>
      <c r="E85" s="8">
        <v>869.005</v>
      </c>
      <c r="F85" s="8">
        <v>261.12900000000002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867.79899999999998</v>
      </c>
      <c r="K85" s="12">
        <f t="shared" si="16"/>
        <v>1.2060000000000173</v>
      </c>
      <c r="L85" s="12">
        <f>VLOOKUP(A:A,[1]TDSheet!$A:$L,12,0)</f>
        <v>200</v>
      </c>
      <c r="M85" s="12">
        <f>VLOOKUP(A:A,[1]TDSheet!$A:$M,13,0)</f>
        <v>200</v>
      </c>
      <c r="N85" s="12">
        <f>VLOOKUP(A:A,[1]TDSheet!$A:$N,14,0)</f>
        <v>0</v>
      </c>
      <c r="O85" s="12">
        <f>VLOOKUP(A:A,[1]TDSheet!$A:$X,24,0)</f>
        <v>160</v>
      </c>
      <c r="P85" s="12">
        <f>VLOOKUP(A:A,[3]TDSheet!$A:$C,3,0)</f>
        <v>190</v>
      </c>
      <c r="Q85" s="12"/>
      <c r="R85" s="12"/>
      <c r="S85" s="12"/>
      <c r="T85" s="12"/>
      <c r="U85" s="13"/>
      <c r="V85" s="13"/>
      <c r="W85" s="12"/>
      <c r="X85" s="13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>
        <f t="shared" si="17"/>
        <v>190</v>
      </c>
      <c r="AK85" s="12"/>
      <c r="AL85" s="12"/>
      <c r="AM85" s="12"/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151.52699999999999</v>
      </c>
      <c r="D86" s="8">
        <v>1099.3330000000001</v>
      </c>
      <c r="E86" s="8">
        <v>795.65099999999995</v>
      </c>
      <c r="F86" s="8">
        <v>212.88499999999999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813.77</v>
      </c>
      <c r="K86" s="12">
        <f t="shared" si="16"/>
        <v>-18.119000000000028</v>
      </c>
      <c r="L86" s="12">
        <f>VLOOKUP(A:A,[1]TDSheet!$A:$L,12,0)</f>
        <v>120</v>
      </c>
      <c r="M86" s="12">
        <f>VLOOKUP(A:A,[1]TDSheet!$A:$M,13,0)</f>
        <v>150</v>
      </c>
      <c r="N86" s="12">
        <f>VLOOKUP(A:A,[1]TDSheet!$A:$N,14,0)</f>
        <v>0</v>
      </c>
      <c r="O86" s="12">
        <f>VLOOKUP(A:A,[1]TDSheet!$A:$X,24,0)</f>
        <v>100</v>
      </c>
      <c r="P86" s="12">
        <f>VLOOKUP(A:A,[3]TDSheet!$A:$C,3,0)</f>
        <v>167</v>
      </c>
      <c r="Q86" s="12"/>
      <c r="R86" s="12"/>
      <c r="S86" s="12"/>
      <c r="T86" s="12"/>
      <c r="U86" s="13"/>
      <c r="V86" s="13"/>
      <c r="W86" s="12"/>
      <c r="X86" s="13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>
        <f t="shared" si="17"/>
        <v>167</v>
      </c>
      <c r="AK86" s="12"/>
      <c r="AL86" s="12"/>
      <c r="AM86" s="12"/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36</v>
      </c>
      <c r="D87" s="8">
        <v>95</v>
      </c>
      <c r="E87" s="8">
        <v>102</v>
      </c>
      <c r="F87" s="8">
        <v>27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116</v>
      </c>
      <c r="K87" s="12">
        <f t="shared" si="16"/>
        <v>-14</v>
      </c>
      <c r="L87" s="12">
        <f>VLOOKUP(A:A,[1]TDSheet!$A:$L,12,0)</f>
        <v>0</v>
      </c>
      <c r="M87" s="12">
        <f>VLOOKUP(A:A,[1]TDSheet!$A:$M,13,0)</f>
        <v>30</v>
      </c>
      <c r="N87" s="12">
        <f>VLOOKUP(A:A,[1]TDSheet!$A:$N,14,0)</f>
        <v>0</v>
      </c>
      <c r="O87" s="12">
        <f>VLOOKUP(A:A,[1]TDSheet!$A:$X,24,0)</f>
        <v>20</v>
      </c>
      <c r="P87" s="12">
        <f>VLOOKUP(A:A,[3]TDSheet!$A:$C,3,0)</f>
        <v>108</v>
      </c>
      <c r="Q87" s="12"/>
      <c r="R87" s="12"/>
      <c r="S87" s="12"/>
      <c r="T87" s="12"/>
      <c r="U87" s="13"/>
      <c r="V87" s="13"/>
      <c r="W87" s="12"/>
      <c r="X87" s="13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>
        <f t="shared" si="17"/>
        <v>64.8</v>
      </c>
      <c r="AK87" s="12"/>
      <c r="AL87" s="12"/>
      <c r="AM87" s="12"/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14</v>
      </c>
      <c r="C88" s="8">
        <v>241</v>
      </c>
      <c r="D88" s="8">
        <v>37</v>
      </c>
      <c r="E88" s="8">
        <v>169</v>
      </c>
      <c r="F88" s="8">
        <v>108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169</v>
      </c>
      <c r="K88" s="12">
        <f t="shared" si="16"/>
        <v>0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VLOOKUP(A:A,[1]TDSheet!$A:$N,14,0)</f>
        <v>30</v>
      </c>
      <c r="O88" s="12">
        <f>VLOOKUP(A:A,[1]TDSheet!$A:$X,24,0)</f>
        <v>40</v>
      </c>
      <c r="P88" s="12">
        <f>VLOOKUP(A:A,[3]TDSheet!$A:$C,3,0)</f>
        <v>108</v>
      </c>
      <c r="Q88" s="12"/>
      <c r="R88" s="12"/>
      <c r="S88" s="12"/>
      <c r="T88" s="12"/>
      <c r="U88" s="13"/>
      <c r="V88" s="13"/>
      <c r="W88" s="12"/>
      <c r="X88" s="13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>
        <f t="shared" si="17"/>
        <v>64.8</v>
      </c>
      <c r="AK88" s="12"/>
      <c r="AL88" s="12"/>
      <c r="AM88" s="12"/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399</v>
      </c>
      <c r="D89" s="8">
        <v>50</v>
      </c>
      <c r="E89" s="8">
        <v>241</v>
      </c>
      <c r="F89" s="8">
        <v>202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248</v>
      </c>
      <c r="K89" s="12">
        <f t="shared" si="16"/>
        <v>-7</v>
      </c>
      <c r="L89" s="12">
        <f>VLOOKUP(A:A,[1]TDSheet!$A:$L,12,0)</f>
        <v>0</v>
      </c>
      <c r="M89" s="12">
        <f>VLOOKUP(A:A,[1]TDSheet!$A:$M,13,0)</f>
        <v>0</v>
      </c>
      <c r="N89" s="12">
        <f>VLOOKUP(A:A,[1]TDSheet!$A:$N,14,0)</f>
        <v>0</v>
      </c>
      <c r="O89" s="12">
        <f>VLOOKUP(A:A,[1]TDSheet!$A:$X,24,0)</f>
        <v>0</v>
      </c>
      <c r="P89" s="12">
        <f>VLOOKUP(A:A,[3]TDSheet!$A:$C,3,0)</f>
        <v>108</v>
      </c>
      <c r="Q89" s="12"/>
      <c r="R89" s="12"/>
      <c r="S89" s="12"/>
      <c r="T89" s="12"/>
      <c r="U89" s="13"/>
      <c r="V89" s="13"/>
      <c r="W89" s="12"/>
      <c r="X89" s="13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>
        <f t="shared" si="17"/>
        <v>64.8</v>
      </c>
      <c r="AK89" s="12"/>
      <c r="AL89" s="12"/>
      <c r="AM89" s="12"/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142.529</v>
      </c>
      <c r="D90" s="8">
        <v>238.852</v>
      </c>
      <c r="E90" s="8">
        <v>321.923</v>
      </c>
      <c r="F90" s="8">
        <v>55.424999999999997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318.62599999999998</v>
      </c>
      <c r="K90" s="12">
        <f t="shared" si="16"/>
        <v>3.2970000000000255</v>
      </c>
      <c r="L90" s="12">
        <f>VLOOKUP(A:A,[1]TDSheet!$A:$L,12,0)</f>
        <v>70</v>
      </c>
      <c r="M90" s="12">
        <f>VLOOKUP(A:A,[1]TDSheet!$A:$M,13,0)</f>
        <v>80</v>
      </c>
      <c r="N90" s="12">
        <f>VLOOKUP(A:A,[1]TDSheet!$A:$N,14,0)</f>
        <v>0</v>
      </c>
      <c r="O90" s="12">
        <f>VLOOKUP(A:A,[1]TDSheet!$A:$X,24,0)</f>
        <v>30</v>
      </c>
      <c r="P90" s="12">
        <f>VLOOKUP(A:A,[3]TDSheet!$A:$C,3,0)</f>
        <v>150</v>
      </c>
      <c r="Q90" s="12"/>
      <c r="R90" s="12"/>
      <c r="S90" s="12"/>
      <c r="T90" s="12"/>
      <c r="U90" s="13"/>
      <c r="V90" s="13"/>
      <c r="W90" s="12"/>
      <c r="X90" s="13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>
        <f t="shared" si="17"/>
        <v>150</v>
      </c>
      <c r="AK90" s="12"/>
      <c r="AL90" s="12"/>
      <c r="AM90" s="12"/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105.16800000000001</v>
      </c>
      <c r="D91" s="8">
        <v>1.3480000000000001</v>
      </c>
      <c r="E91" s="8">
        <v>71.302999999999997</v>
      </c>
      <c r="F91" s="8">
        <v>33.865000000000002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70.2</v>
      </c>
      <c r="K91" s="12">
        <f t="shared" si="16"/>
        <v>1.1029999999999944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0</v>
      </c>
      <c r="O91" s="12">
        <f>VLOOKUP(A:A,[1]TDSheet!$A:$X,24,0)</f>
        <v>0</v>
      </c>
      <c r="P91" s="12">
        <f>VLOOKUP(A:A,[3]TDSheet!$A:$C,3,0)</f>
        <v>0</v>
      </c>
      <c r="Q91" s="12"/>
      <c r="R91" s="12"/>
      <c r="S91" s="12"/>
      <c r="T91" s="12"/>
      <c r="U91" s="13"/>
      <c r="V91" s="13"/>
      <c r="W91" s="12"/>
      <c r="X91" s="13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>
        <f t="shared" si="17"/>
        <v>0</v>
      </c>
      <c r="AK91" s="12"/>
      <c r="AL91" s="12"/>
      <c r="AM91" s="12"/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14</v>
      </c>
      <c r="C92" s="8">
        <v>439</v>
      </c>
      <c r="D92" s="8">
        <v>128</v>
      </c>
      <c r="E92" s="8">
        <v>444</v>
      </c>
      <c r="F92" s="8">
        <v>117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510</v>
      </c>
      <c r="K92" s="12">
        <f t="shared" si="16"/>
        <v>-66</v>
      </c>
      <c r="L92" s="12">
        <f>VLOOKUP(A:A,[1]TDSheet!$A:$L,12,0)</f>
        <v>110</v>
      </c>
      <c r="M92" s="12">
        <f>VLOOKUP(A:A,[1]TDSheet!$A:$M,13,0)</f>
        <v>120</v>
      </c>
      <c r="N92" s="12">
        <f>VLOOKUP(A:A,[1]TDSheet!$A:$N,14,0)</f>
        <v>190</v>
      </c>
      <c r="O92" s="12">
        <f>VLOOKUP(A:A,[1]TDSheet!$A:$X,24,0)</f>
        <v>140</v>
      </c>
      <c r="P92" s="12">
        <f>VLOOKUP(A:A,[3]TDSheet!$A:$C,3,0)</f>
        <v>132</v>
      </c>
      <c r="Q92" s="12"/>
      <c r="R92" s="12"/>
      <c r="S92" s="12"/>
      <c r="T92" s="12"/>
      <c r="U92" s="13"/>
      <c r="V92" s="13"/>
      <c r="W92" s="12"/>
      <c r="X92" s="13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>
        <f t="shared" si="17"/>
        <v>79.2</v>
      </c>
      <c r="AK92" s="12"/>
      <c r="AL92" s="12"/>
      <c r="AM92" s="12"/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259</v>
      </c>
      <c r="D93" s="8">
        <v>337</v>
      </c>
      <c r="E93" s="8">
        <v>518</v>
      </c>
      <c r="F93" s="8">
        <v>71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517</v>
      </c>
      <c r="K93" s="12">
        <f t="shared" si="16"/>
        <v>1</v>
      </c>
      <c r="L93" s="12">
        <f>VLOOKUP(A:A,[1]TDSheet!$A:$L,12,0)</f>
        <v>100</v>
      </c>
      <c r="M93" s="12">
        <f>VLOOKUP(A:A,[1]TDSheet!$A:$M,13,0)</f>
        <v>120</v>
      </c>
      <c r="N93" s="12">
        <f>VLOOKUP(A:A,[1]TDSheet!$A:$N,14,0)</f>
        <v>180</v>
      </c>
      <c r="O93" s="12">
        <f>VLOOKUP(A:A,[1]TDSheet!$A:$X,24,0)</f>
        <v>140</v>
      </c>
      <c r="P93" s="12">
        <f>VLOOKUP(A:A,[3]TDSheet!$A:$C,3,0)</f>
        <v>132</v>
      </c>
      <c r="Q93" s="12"/>
      <c r="R93" s="12"/>
      <c r="S93" s="12"/>
      <c r="T93" s="12"/>
      <c r="U93" s="13"/>
      <c r="V93" s="13"/>
      <c r="W93" s="12"/>
      <c r="X93" s="13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>
        <f t="shared" si="17"/>
        <v>79.2</v>
      </c>
      <c r="AK93" s="12"/>
      <c r="AL93" s="12"/>
      <c r="AM93" s="12"/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14</v>
      </c>
      <c r="C94" s="8">
        <v>489</v>
      </c>
      <c r="D94" s="8">
        <v>3306</v>
      </c>
      <c r="E94" s="8">
        <v>2244</v>
      </c>
      <c r="F94" s="8">
        <v>339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2271</v>
      </c>
      <c r="K94" s="12">
        <f t="shared" si="16"/>
        <v>-27</v>
      </c>
      <c r="L94" s="12">
        <f>VLOOKUP(A:A,[1]TDSheet!$A:$L,12,0)</f>
        <v>200</v>
      </c>
      <c r="M94" s="12">
        <f>VLOOKUP(A:A,[1]TDSheet!$A:$M,13,0)</f>
        <v>500</v>
      </c>
      <c r="N94" s="12">
        <f>VLOOKUP(A:A,[1]TDSheet!$A:$N,14,0)</f>
        <v>0</v>
      </c>
      <c r="O94" s="12">
        <f>VLOOKUP(A:A,[1]TDSheet!$A:$X,24,0)</f>
        <v>400</v>
      </c>
      <c r="P94" s="12">
        <f>VLOOKUP(A:A,[3]TDSheet!$A:$C,3,0)</f>
        <v>800</v>
      </c>
      <c r="Q94" s="12"/>
      <c r="R94" s="12"/>
      <c r="S94" s="12"/>
      <c r="T94" s="12"/>
      <c r="U94" s="13"/>
      <c r="V94" s="13"/>
      <c r="W94" s="12"/>
      <c r="X94" s="13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>
        <f t="shared" si="17"/>
        <v>224.00000000000003</v>
      </c>
      <c r="AK94" s="12"/>
      <c r="AL94" s="12"/>
      <c r="AM94" s="12"/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-4</v>
      </c>
      <c r="D95" s="8">
        <v>509</v>
      </c>
      <c r="E95" s="8">
        <v>380</v>
      </c>
      <c r="F95" s="8">
        <v>71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429</v>
      </c>
      <c r="K95" s="12">
        <f t="shared" si="16"/>
        <v>-49</v>
      </c>
      <c r="L95" s="12">
        <f>VLOOKUP(A:A,[1]TDSheet!$A:$L,12,0)</f>
        <v>100</v>
      </c>
      <c r="M95" s="12">
        <f>VLOOKUP(A:A,[1]TDSheet!$A:$M,13,0)</f>
        <v>80</v>
      </c>
      <c r="N95" s="12">
        <f>VLOOKUP(A:A,[1]TDSheet!$A:$N,14,0)</f>
        <v>60</v>
      </c>
      <c r="O95" s="12">
        <f>VLOOKUP(A:A,[1]TDSheet!$A:$X,24,0)</f>
        <v>0</v>
      </c>
      <c r="P95" s="12">
        <f>VLOOKUP(A:A,[3]TDSheet!$A:$C,3,0)</f>
        <v>126</v>
      </c>
      <c r="Q95" s="12"/>
      <c r="R95" s="12"/>
      <c r="S95" s="12"/>
      <c r="T95" s="12"/>
      <c r="U95" s="13"/>
      <c r="V95" s="13"/>
      <c r="W95" s="12"/>
      <c r="X95" s="13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>
        <f t="shared" si="17"/>
        <v>50.400000000000006</v>
      </c>
      <c r="AK95" s="12"/>
      <c r="AL95" s="12"/>
      <c r="AM95" s="12"/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263</v>
      </c>
      <c r="D96" s="8">
        <v>408</v>
      </c>
      <c r="E96" s="8">
        <v>568</v>
      </c>
      <c r="F96" s="8">
        <v>85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580</v>
      </c>
      <c r="K96" s="12">
        <f t="shared" si="16"/>
        <v>-12</v>
      </c>
      <c r="L96" s="12">
        <f>VLOOKUP(A:A,[1]TDSheet!$A:$L,12,0)</f>
        <v>50</v>
      </c>
      <c r="M96" s="12">
        <f>VLOOKUP(A:A,[1]TDSheet!$A:$M,13,0)</f>
        <v>130</v>
      </c>
      <c r="N96" s="12">
        <f>VLOOKUP(A:A,[1]TDSheet!$A:$N,14,0)</f>
        <v>160</v>
      </c>
      <c r="O96" s="12">
        <f>VLOOKUP(A:A,[1]TDSheet!$A:$X,24,0)</f>
        <v>100</v>
      </c>
      <c r="P96" s="12">
        <f>VLOOKUP(A:A,[3]TDSheet!$A:$C,3,0)</f>
        <v>76</v>
      </c>
      <c r="Q96" s="12"/>
      <c r="R96" s="12"/>
      <c r="S96" s="12"/>
      <c r="T96" s="12"/>
      <c r="U96" s="13"/>
      <c r="V96" s="13"/>
      <c r="W96" s="12"/>
      <c r="X96" s="13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>
        <f t="shared" si="17"/>
        <v>25.080000000000002</v>
      </c>
      <c r="AK96" s="12"/>
      <c r="AL96" s="12"/>
      <c r="AM96" s="12"/>
      <c r="AN96" s="12"/>
      <c r="AO96" s="12"/>
    </row>
    <row r="97" spans="1:41" s="1" customFormat="1" ht="21.95" customHeight="1" outlineLevel="1" x14ac:dyDescent="0.2">
      <c r="A97" s="7" t="s">
        <v>100</v>
      </c>
      <c r="B97" s="7" t="s">
        <v>14</v>
      </c>
      <c r="C97" s="8">
        <v>152</v>
      </c>
      <c r="D97" s="8">
        <v>227</v>
      </c>
      <c r="E97" s="8">
        <v>336</v>
      </c>
      <c r="F97" s="8">
        <v>37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377</v>
      </c>
      <c r="K97" s="12">
        <f t="shared" si="16"/>
        <v>-41</v>
      </c>
      <c r="L97" s="12">
        <f>VLOOKUP(A:A,[1]TDSheet!$A:$L,12,0)</f>
        <v>50</v>
      </c>
      <c r="M97" s="12">
        <f>VLOOKUP(A:A,[1]TDSheet!$A:$M,13,0)</f>
        <v>40</v>
      </c>
      <c r="N97" s="12">
        <f>VLOOKUP(A:A,[1]TDSheet!$A:$N,14,0)</f>
        <v>50</v>
      </c>
      <c r="O97" s="12">
        <f>VLOOKUP(A:A,[1]TDSheet!$A:$X,24,0)</f>
        <v>50</v>
      </c>
      <c r="P97" s="12">
        <f>VLOOKUP(A:A,[3]TDSheet!$A:$C,3,0)</f>
        <v>80</v>
      </c>
      <c r="Q97" s="12"/>
      <c r="R97" s="12"/>
      <c r="S97" s="12"/>
      <c r="T97" s="12"/>
      <c r="U97" s="13"/>
      <c r="V97" s="13"/>
      <c r="W97" s="12"/>
      <c r="X97" s="13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>
        <f t="shared" si="17"/>
        <v>28</v>
      </c>
      <c r="AK97" s="12"/>
      <c r="AL97" s="12"/>
      <c r="AM97" s="12"/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231</v>
      </c>
      <c r="D98" s="8">
        <v>85</v>
      </c>
      <c r="E98" s="8">
        <v>300</v>
      </c>
      <c r="F98" s="8">
        <v>13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316</v>
      </c>
      <c r="K98" s="12">
        <f t="shared" si="16"/>
        <v>-16</v>
      </c>
      <c r="L98" s="12">
        <f>VLOOKUP(A:A,[1]TDSheet!$A:$L,12,0)</f>
        <v>40</v>
      </c>
      <c r="M98" s="12">
        <f>VLOOKUP(A:A,[1]TDSheet!$A:$M,13,0)</f>
        <v>70</v>
      </c>
      <c r="N98" s="12">
        <f>VLOOKUP(A:A,[1]TDSheet!$A:$N,14,0)</f>
        <v>130</v>
      </c>
      <c r="O98" s="12">
        <f>VLOOKUP(A:A,[1]TDSheet!$A:$X,24,0)</f>
        <v>70</v>
      </c>
      <c r="P98" s="12">
        <f>VLOOKUP(A:A,[3]TDSheet!$A:$C,3,0)</f>
        <v>30</v>
      </c>
      <c r="Q98" s="12"/>
      <c r="R98" s="12"/>
      <c r="S98" s="12"/>
      <c r="T98" s="12"/>
      <c r="U98" s="13"/>
      <c r="V98" s="13"/>
      <c r="W98" s="12"/>
      <c r="X98" s="13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>
        <f t="shared" si="17"/>
        <v>9.9</v>
      </c>
      <c r="AK98" s="12"/>
      <c r="AL98" s="12"/>
      <c r="AM98" s="12"/>
      <c r="AN98" s="12"/>
      <c r="AO98" s="12"/>
    </row>
    <row r="99" spans="1:41" s="1" customFormat="1" ht="11.1" customHeight="1" outlineLevel="1" x14ac:dyDescent="0.2">
      <c r="A99" s="7" t="s">
        <v>102</v>
      </c>
      <c r="B99" s="7" t="s">
        <v>14</v>
      </c>
      <c r="C99" s="8">
        <v>913</v>
      </c>
      <c r="D99" s="8">
        <v>10735</v>
      </c>
      <c r="E99" s="8">
        <v>6308</v>
      </c>
      <c r="F99" s="8">
        <v>171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6377</v>
      </c>
      <c r="K99" s="12">
        <f t="shared" si="16"/>
        <v>-69</v>
      </c>
      <c r="L99" s="12">
        <f>VLOOKUP(A:A,[1]TDSheet!$A:$L,12,0)</f>
        <v>1000</v>
      </c>
      <c r="M99" s="12">
        <f>VLOOKUP(A:A,[1]TDSheet!$A:$M,13,0)</f>
        <v>1000</v>
      </c>
      <c r="N99" s="12">
        <f>VLOOKUP(A:A,[1]TDSheet!$A:$N,14,0)</f>
        <v>900</v>
      </c>
      <c r="O99" s="12">
        <f>VLOOKUP(A:A,[1]TDSheet!$A:$X,24,0)</f>
        <v>1000</v>
      </c>
      <c r="P99" s="12">
        <f>VLOOKUP(A:A,[3]TDSheet!$A:$C,3,0)</f>
        <v>1580</v>
      </c>
      <c r="Q99" s="12"/>
      <c r="R99" s="12"/>
      <c r="S99" s="12"/>
      <c r="T99" s="12"/>
      <c r="U99" s="13"/>
      <c r="V99" s="13"/>
      <c r="W99" s="12"/>
      <c r="X99" s="13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>
        <f t="shared" si="17"/>
        <v>553</v>
      </c>
      <c r="AK99" s="12"/>
      <c r="AL99" s="12"/>
      <c r="AM99" s="12"/>
      <c r="AN99" s="12"/>
      <c r="AO99" s="12"/>
    </row>
    <row r="100" spans="1:41" s="1" customFormat="1" ht="11.1" customHeight="1" outlineLevel="1" x14ac:dyDescent="0.2">
      <c r="A100" s="7" t="s">
        <v>103</v>
      </c>
      <c r="B100" s="7" t="s">
        <v>14</v>
      </c>
      <c r="C100" s="8">
        <v>3566</v>
      </c>
      <c r="D100" s="8">
        <v>24397</v>
      </c>
      <c r="E100" s="8">
        <v>12234</v>
      </c>
      <c r="F100" s="8">
        <v>1587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12237</v>
      </c>
      <c r="K100" s="12">
        <f t="shared" si="16"/>
        <v>-3</v>
      </c>
      <c r="L100" s="12">
        <f>VLOOKUP(A:A,[1]TDSheet!$A:$L,12,0)</f>
        <v>2400</v>
      </c>
      <c r="M100" s="12">
        <f>VLOOKUP(A:A,[1]TDSheet!$A:$M,13,0)</f>
        <v>2400</v>
      </c>
      <c r="N100" s="12">
        <f>VLOOKUP(A:A,[1]TDSheet!$A:$N,14,0)</f>
        <v>1100</v>
      </c>
      <c r="O100" s="12">
        <f>VLOOKUP(A:A,[1]TDSheet!$A:$X,24,0)</f>
        <v>2400</v>
      </c>
      <c r="P100" s="12">
        <f>VLOOKUP(A:A,[3]TDSheet!$A:$C,3,0)</f>
        <v>2500</v>
      </c>
      <c r="Q100" s="12"/>
      <c r="R100" s="12"/>
      <c r="S100" s="12"/>
      <c r="T100" s="12"/>
      <c r="U100" s="13"/>
      <c r="V100" s="13"/>
      <c r="W100" s="12"/>
      <c r="X100" s="13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>
        <f t="shared" si="17"/>
        <v>875</v>
      </c>
      <c r="AK100" s="12"/>
      <c r="AL100" s="12"/>
      <c r="AM100" s="12"/>
      <c r="AN100" s="12"/>
      <c r="AO100" s="12"/>
    </row>
    <row r="101" spans="1:41" s="1" customFormat="1" ht="11.1" customHeight="1" outlineLevel="1" x14ac:dyDescent="0.2">
      <c r="A101" s="7" t="s">
        <v>104</v>
      </c>
      <c r="B101" s="7" t="s">
        <v>14</v>
      </c>
      <c r="C101" s="8">
        <v>269</v>
      </c>
      <c r="D101" s="8">
        <v>45</v>
      </c>
      <c r="E101" s="8">
        <v>192</v>
      </c>
      <c r="F101" s="8">
        <v>96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208</v>
      </c>
      <c r="K101" s="12">
        <f t="shared" si="16"/>
        <v>-16</v>
      </c>
      <c r="L101" s="12">
        <f>VLOOKUP(A:A,[1]TDSheet!$A:$L,12,0)</f>
        <v>100</v>
      </c>
      <c r="M101" s="12">
        <f>VLOOKUP(A:A,[1]TDSheet!$A:$M,13,0)</f>
        <v>0</v>
      </c>
      <c r="N101" s="12">
        <f>VLOOKUP(A:A,[1]TDSheet!$A:$N,14,0)</f>
        <v>0</v>
      </c>
      <c r="O101" s="12">
        <f>VLOOKUP(A:A,[1]TDSheet!$A:$X,24,0)</f>
        <v>50</v>
      </c>
      <c r="P101" s="12">
        <f>VLOOKUP(A:A,[3]TDSheet!$A:$C,3,0)</f>
        <v>0</v>
      </c>
      <c r="Q101" s="12"/>
      <c r="R101" s="12"/>
      <c r="S101" s="12"/>
      <c r="T101" s="12"/>
      <c r="U101" s="13"/>
      <c r="V101" s="13"/>
      <c r="W101" s="12"/>
      <c r="X101" s="13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>
        <f t="shared" si="17"/>
        <v>0</v>
      </c>
      <c r="AK101" s="12"/>
      <c r="AL101" s="12"/>
      <c r="AM101" s="12"/>
      <c r="AN101" s="12"/>
      <c r="AO101" s="12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266</v>
      </c>
      <c r="D102" s="8">
        <v>172</v>
      </c>
      <c r="E102" s="8">
        <v>322</v>
      </c>
      <c r="F102" s="8">
        <v>86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355</v>
      </c>
      <c r="K102" s="12">
        <f t="shared" si="16"/>
        <v>-33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VLOOKUP(A:A,[1]TDSheet!$A:$N,14,0)</f>
        <v>150</v>
      </c>
      <c r="O102" s="12">
        <f>VLOOKUP(A:A,[1]TDSheet!$A:$X,24,0)</f>
        <v>100</v>
      </c>
      <c r="P102" s="12">
        <f>VLOOKUP(A:A,[3]TDSheet!$A:$C,3,0)</f>
        <v>0</v>
      </c>
      <c r="Q102" s="12"/>
      <c r="R102" s="12"/>
      <c r="S102" s="12"/>
      <c r="T102" s="12"/>
      <c r="U102" s="13"/>
      <c r="V102" s="13"/>
      <c r="W102" s="12"/>
      <c r="X102" s="13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>
        <f t="shared" si="17"/>
        <v>0</v>
      </c>
      <c r="AK102" s="12"/>
      <c r="AL102" s="12"/>
      <c r="AM102" s="12"/>
      <c r="AN102" s="12"/>
      <c r="AO102" s="12"/>
    </row>
    <row r="103" spans="1:41" s="1" customFormat="1" ht="21.95" customHeight="1" outlineLevel="1" x14ac:dyDescent="0.2">
      <c r="A103" s="7" t="s">
        <v>106</v>
      </c>
      <c r="B103" s="7" t="s">
        <v>14</v>
      </c>
      <c r="C103" s="8">
        <v>150</v>
      </c>
      <c r="D103" s="8">
        <v>552</v>
      </c>
      <c r="E103" s="8">
        <v>655</v>
      </c>
      <c r="F103" s="8">
        <v>-7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868</v>
      </c>
      <c r="K103" s="12">
        <f t="shared" si="16"/>
        <v>-213</v>
      </c>
      <c r="L103" s="12">
        <f>VLOOKUP(A:A,[1]TDSheet!$A:$L,12,0)</f>
        <v>0</v>
      </c>
      <c r="M103" s="12">
        <f>VLOOKUP(A:A,[1]TDSheet!$A:$M,13,0)</f>
        <v>0</v>
      </c>
      <c r="N103" s="12">
        <f>VLOOKUP(A:A,[1]TDSheet!$A:$N,14,0)</f>
        <v>500</v>
      </c>
      <c r="O103" s="12">
        <f>VLOOKUP(A:A,[1]TDSheet!$A:$X,24,0)</f>
        <v>200</v>
      </c>
      <c r="P103" s="12">
        <f>VLOOKUP(A:A,[3]TDSheet!$A:$C,3,0)</f>
        <v>0</v>
      </c>
      <c r="Q103" s="12"/>
      <c r="R103" s="12"/>
      <c r="S103" s="12"/>
      <c r="T103" s="12"/>
      <c r="U103" s="13"/>
      <c r="V103" s="13"/>
      <c r="W103" s="12"/>
      <c r="X103" s="13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>
        <f t="shared" si="17"/>
        <v>0</v>
      </c>
      <c r="AK103" s="12"/>
      <c r="AL103" s="12"/>
      <c r="AM103" s="12"/>
      <c r="AN103" s="12"/>
      <c r="AO103" s="12"/>
    </row>
    <row r="104" spans="1:41" s="1" customFormat="1" ht="21.95" customHeight="1" outlineLevel="1" x14ac:dyDescent="0.2">
      <c r="A104" s="7" t="s">
        <v>143</v>
      </c>
      <c r="B104" s="7"/>
      <c r="C104" s="8"/>
      <c r="D104" s="8"/>
      <c r="E104" s="8"/>
      <c r="F104" s="8">
        <v>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76</v>
      </c>
      <c r="K104" s="12">
        <f t="shared" si="16"/>
        <v>-76</v>
      </c>
      <c r="L104" s="12">
        <f>VLOOKUP(A:A,[1]TDSheet!$A:$L,12,0)</f>
        <v>100</v>
      </c>
      <c r="M104" s="12">
        <f>VLOOKUP(A:A,[1]TDSheet!$A:$M,13,0)</f>
        <v>100</v>
      </c>
      <c r="N104" s="12">
        <f>VLOOKUP(A:A,[1]TDSheet!$A:$N,14,0)</f>
        <v>200</v>
      </c>
      <c r="O104" s="12">
        <f>VLOOKUP(A:A,[1]TDSheet!$A:$X,24,0)</f>
        <v>100</v>
      </c>
      <c r="P104" s="12">
        <f>VLOOKUP(A:A,[3]TDSheet!$A:$C,3,0)</f>
        <v>0</v>
      </c>
      <c r="Q104" s="12"/>
      <c r="R104" s="12"/>
      <c r="S104" s="12"/>
      <c r="T104" s="12"/>
      <c r="U104" s="13"/>
      <c r="V104" s="13"/>
      <c r="W104" s="12"/>
      <c r="X104" s="13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>
        <f t="shared" si="17"/>
        <v>0</v>
      </c>
      <c r="AK104" s="12"/>
      <c r="AL104" s="12"/>
      <c r="AM104" s="12"/>
      <c r="AN104" s="12"/>
      <c r="AO104" s="12"/>
    </row>
    <row r="105" spans="1:41" s="1" customFormat="1" ht="11.1" customHeight="1" outlineLevel="1" x14ac:dyDescent="0.2">
      <c r="A105" s="7" t="s">
        <v>107</v>
      </c>
      <c r="B105" s="7" t="s">
        <v>14</v>
      </c>
      <c r="C105" s="8"/>
      <c r="D105" s="8">
        <v>6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107</v>
      </c>
      <c r="K105" s="12">
        <f t="shared" si="16"/>
        <v>-105</v>
      </c>
      <c r="L105" s="12">
        <f>VLOOKUP(A:A,[1]TDSheet!$A:$L,12,0)</f>
        <v>100</v>
      </c>
      <c r="M105" s="12">
        <f>VLOOKUP(A:A,[1]TDSheet!$A:$M,13,0)</f>
        <v>100</v>
      </c>
      <c r="N105" s="12">
        <f>VLOOKUP(A:A,[1]TDSheet!$A:$N,14,0)</f>
        <v>200</v>
      </c>
      <c r="O105" s="12">
        <f>VLOOKUP(A:A,[1]TDSheet!$A:$X,24,0)</f>
        <v>100</v>
      </c>
      <c r="P105" s="12">
        <f>VLOOKUP(A:A,[3]TDSheet!$A:$C,3,0)</f>
        <v>0</v>
      </c>
      <c r="Q105" s="12"/>
      <c r="R105" s="12"/>
      <c r="S105" s="12"/>
      <c r="T105" s="12"/>
      <c r="U105" s="13"/>
      <c r="V105" s="13"/>
      <c r="W105" s="12"/>
      <c r="X105" s="13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>
        <f t="shared" si="17"/>
        <v>0</v>
      </c>
      <c r="AK105" s="12"/>
      <c r="AL105" s="12"/>
      <c r="AM105" s="12"/>
      <c r="AN105" s="12"/>
      <c r="AO105" s="12"/>
    </row>
    <row r="106" spans="1:41" s="1" customFormat="1" ht="11.1" customHeight="1" outlineLevel="1" x14ac:dyDescent="0.2">
      <c r="A106" s="7" t="s">
        <v>108</v>
      </c>
      <c r="B106" s="7" t="s">
        <v>14</v>
      </c>
      <c r="C106" s="8">
        <v>39</v>
      </c>
      <c r="D106" s="8">
        <v>67</v>
      </c>
      <c r="E106" s="8">
        <v>77</v>
      </c>
      <c r="F106" s="8">
        <v>26</v>
      </c>
      <c r="G106" s="1" t="str">
        <f>VLOOKUP(A:A,[1]TDSheet!$A:$G,7,0)</f>
        <v>вывод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98</v>
      </c>
      <c r="K106" s="12">
        <f t="shared" si="16"/>
        <v>-21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VLOOKUP(A:A,[1]TDSheet!$A:$N,14,0)</f>
        <v>0</v>
      </c>
      <c r="O106" s="12">
        <f>VLOOKUP(A:A,[1]TDSheet!$A:$X,24,0)</f>
        <v>0</v>
      </c>
      <c r="P106" s="12">
        <f>VLOOKUP(A:A,[3]TDSheet!$A:$C,3,0)</f>
        <v>0</v>
      </c>
      <c r="Q106" s="12"/>
      <c r="R106" s="12"/>
      <c r="S106" s="12"/>
      <c r="T106" s="12"/>
      <c r="U106" s="13"/>
      <c r="V106" s="13"/>
      <c r="W106" s="12"/>
      <c r="X106" s="13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>
        <f t="shared" si="17"/>
        <v>0</v>
      </c>
      <c r="AK106" s="12"/>
      <c r="AL106" s="12"/>
      <c r="AM106" s="12"/>
      <c r="AN106" s="12"/>
      <c r="AO106" s="12"/>
    </row>
    <row r="107" spans="1:41" s="1" customFormat="1" ht="11.1" customHeight="1" outlineLevel="1" x14ac:dyDescent="0.2">
      <c r="A107" s="7" t="s">
        <v>109</v>
      </c>
      <c r="B107" s="7" t="s">
        <v>14</v>
      </c>
      <c r="C107" s="8">
        <v>394</v>
      </c>
      <c r="D107" s="8">
        <v>340</v>
      </c>
      <c r="E107" s="8">
        <v>623</v>
      </c>
      <c r="F107" s="8">
        <v>92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652</v>
      </c>
      <c r="K107" s="12">
        <f t="shared" si="16"/>
        <v>-29</v>
      </c>
      <c r="L107" s="12">
        <f>VLOOKUP(A:A,[1]TDSheet!$A:$L,12,0)</f>
        <v>140</v>
      </c>
      <c r="M107" s="12">
        <f>VLOOKUP(A:A,[1]TDSheet!$A:$M,13,0)</f>
        <v>150</v>
      </c>
      <c r="N107" s="12">
        <f>VLOOKUP(A:A,[1]TDSheet!$A:$N,14,0)</f>
        <v>100</v>
      </c>
      <c r="O107" s="12">
        <f>VLOOKUP(A:A,[1]TDSheet!$A:$X,24,0)</f>
        <v>120</v>
      </c>
      <c r="P107" s="12">
        <f>VLOOKUP(A:A,[3]TDSheet!$A:$C,3,0)</f>
        <v>45</v>
      </c>
      <c r="Q107" s="12"/>
      <c r="R107" s="12"/>
      <c r="S107" s="12"/>
      <c r="T107" s="12"/>
      <c r="U107" s="13"/>
      <c r="V107" s="13"/>
      <c r="W107" s="12"/>
      <c r="X107" s="13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>
        <f t="shared" si="17"/>
        <v>14.850000000000001</v>
      </c>
      <c r="AK107" s="12"/>
      <c r="AL107" s="12"/>
      <c r="AM107" s="12"/>
      <c r="AN107" s="12"/>
      <c r="AO107" s="12"/>
    </row>
    <row r="108" spans="1:41" s="1" customFormat="1" ht="11.1" customHeight="1" outlineLevel="1" x14ac:dyDescent="0.2">
      <c r="A108" s="7" t="s">
        <v>110</v>
      </c>
      <c r="B108" s="7" t="s">
        <v>14</v>
      </c>
      <c r="C108" s="8">
        <v>211</v>
      </c>
      <c r="D108" s="8">
        <v>20</v>
      </c>
      <c r="E108" s="8">
        <v>166</v>
      </c>
      <c r="F108" s="8">
        <v>44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284</v>
      </c>
      <c r="K108" s="12">
        <f t="shared" si="16"/>
        <v>-118</v>
      </c>
      <c r="L108" s="12">
        <f>VLOOKUP(A:A,[1]TDSheet!$A:$L,12,0)</f>
        <v>0</v>
      </c>
      <c r="M108" s="12">
        <f>VLOOKUP(A:A,[1]TDSheet!$A:$M,13,0)</f>
        <v>60</v>
      </c>
      <c r="N108" s="12">
        <f>VLOOKUP(A:A,[1]TDSheet!$A:$N,14,0)</f>
        <v>200</v>
      </c>
      <c r="O108" s="12">
        <f>VLOOKUP(A:A,[1]TDSheet!$A:$X,24,0)</f>
        <v>100</v>
      </c>
      <c r="P108" s="12">
        <v>0</v>
      </c>
      <c r="Q108" s="12"/>
      <c r="R108" s="12"/>
      <c r="S108" s="12"/>
      <c r="T108" s="12"/>
      <c r="U108" s="13"/>
      <c r="V108" s="13"/>
      <c r="W108" s="12"/>
      <c r="X108" s="13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>
        <f t="shared" si="17"/>
        <v>0</v>
      </c>
      <c r="AK108" s="12"/>
      <c r="AL108" s="12"/>
      <c r="AM108" s="12"/>
      <c r="AN108" s="12"/>
      <c r="AO108" s="12"/>
    </row>
    <row r="109" spans="1:41" s="1" customFormat="1" ht="21.95" customHeight="1" outlineLevel="1" x14ac:dyDescent="0.2">
      <c r="A109" s="7" t="s">
        <v>111</v>
      </c>
      <c r="B109" s="7" t="s">
        <v>14</v>
      </c>
      <c r="C109" s="8">
        <v>380</v>
      </c>
      <c r="D109" s="8">
        <v>89</v>
      </c>
      <c r="E109" s="8">
        <v>307</v>
      </c>
      <c r="F109" s="8">
        <v>151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332</v>
      </c>
      <c r="K109" s="12">
        <f t="shared" si="16"/>
        <v>-25</v>
      </c>
      <c r="L109" s="12">
        <f>VLOOKUP(A:A,[1]TDSheet!$A:$L,12,0)</f>
        <v>50</v>
      </c>
      <c r="M109" s="12">
        <f>VLOOKUP(A:A,[1]TDSheet!$A:$M,13,0)</f>
        <v>0</v>
      </c>
      <c r="N109" s="12">
        <f>VLOOKUP(A:A,[1]TDSheet!$A:$N,14,0)</f>
        <v>30</v>
      </c>
      <c r="O109" s="12">
        <f>VLOOKUP(A:A,[1]TDSheet!$A:$X,24,0)</f>
        <v>60</v>
      </c>
      <c r="P109" s="12">
        <f>VLOOKUP(A:A,[3]TDSheet!$A:$C,3,0)</f>
        <v>60</v>
      </c>
      <c r="Q109" s="12"/>
      <c r="R109" s="12"/>
      <c r="S109" s="12"/>
      <c r="T109" s="12"/>
      <c r="U109" s="13"/>
      <c r="V109" s="13"/>
      <c r="W109" s="12"/>
      <c r="X109" s="13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>
        <f t="shared" si="17"/>
        <v>16.8</v>
      </c>
      <c r="AK109" s="12"/>
      <c r="AL109" s="12"/>
      <c r="AM109" s="12"/>
      <c r="AN109" s="12"/>
      <c r="AO109" s="12"/>
    </row>
    <row r="110" spans="1:41" s="1" customFormat="1" ht="11.1" customHeight="1" outlineLevel="1" x14ac:dyDescent="0.2">
      <c r="A110" s="7" t="s">
        <v>117</v>
      </c>
      <c r="B110" s="7" t="s">
        <v>8</v>
      </c>
      <c r="C110" s="8">
        <v>16.242000000000001</v>
      </c>
      <c r="D110" s="8">
        <v>31.853999999999999</v>
      </c>
      <c r="E110" s="8">
        <v>45.857999999999997</v>
      </c>
      <c r="F110" s="8">
        <v>-2.4500000000000002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65</v>
      </c>
      <c r="K110" s="12">
        <f t="shared" si="16"/>
        <v>-19.142000000000003</v>
      </c>
      <c r="L110" s="12">
        <f>VLOOKUP(A:A,[1]TDSheet!$A:$L,12,0)</f>
        <v>100</v>
      </c>
      <c r="M110" s="12">
        <f>VLOOKUP(A:A,[1]TDSheet!$A:$M,13,0)</f>
        <v>80</v>
      </c>
      <c r="N110" s="12">
        <f>VLOOKUP(A:A,[1]TDSheet!$A:$N,14,0)</f>
        <v>0</v>
      </c>
      <c r="O110" s="12">
        <f>VLOOKUP(A:A,[1]TDSheet!$A:$X,24,0)</f>
        <v>50</v>
      </c>
      <c r="P110" s="12">
        <v>0</v>
      </c>
      <c r="Q110" s="12"/>
      <c r="R110" s="12"/>
      <c r="S110" s="12"/>
      <c r="T110" s="12"/>
      <c r="U110" s="13"/>
      <c r="V110" s="13"/>
      <c r="W110" s="12"/>
      <c r="X110" s="13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>
        <f t="shared" si="17"/>
        <v>0</v>
      </c>
      <c r="AK110" s="12"/>
      <c r="AL110" s="12"/>
      <c r="AM110" s="12"/>
      <c r="AN110" s="12"/>
      <c r="AO110" s="12"/>
    </row>
    <row r="111" spans="1:41" s="1" customFormat="1" ht="11.1" customHeight="1" outlineLevel="1" x14ac:dyDescent="0.2">
      <c r="A111" s="7" t="s">
        <v>112</v>
      </c>
      <c r="B111" s="7" t="s">
        <v>14</v>
      </c>
      <c r="C111" s="8">
        <v>-1</v>
      </c>
      <c r="D111" s="8">
        <v>514</v>
      </c>
      <c r="E111" s="8">
        <v>312</v>
      </c>
      <c r="F111" s="8">
        <v>143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336</v>
      </c>
      <c r="K111" s="12">
        <f t="shared" si="16"/>
        <v>-24</v>
      </c>
      <c r="L111" s="12">
        <f>VLOOKUP(A:A,[1]TDSheet!$A:$L,12,0)</f>
        <v>50</v>
      </c>
      <c r="M111" s="12">
        <f>VLOOKUP(A:A,[1]TDSheet!$A:$M,13,0)</f>
        <v>30</v>
      </c>
      <c r="N111" s="12">
        <f>VLOOKUP(A:A,[1]TDSheet!$A:$N,14,0)</f>
        <v>70</v>
      </c>
      <c r="O111" s="12">
        <f>VLOOKUP(A:A,[1]TDSheet!$A:$X,24,0)</f>
        <v>0</v>
      </c>
      <c r="P111" s="12">
        <f>VLOOKUP(A:A,[3]TDSheet!$A:$C,3,0)</f>
        <v>45</v>
      </c>
      <c r="Q111" s="12"/>
      <c r="R111" s="12"/>
      <c r="S111" s="12"/>
      <c r="T111" s="12"/>
      <c r="U111" s="13"/>
      <c r="V111" s="13"/>
      <c r="W111" s="12"/>
      <c r="X111" s="13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>
        <f t="shared" si="17"/>
        <v>14.850000000000001</v>
      </c>
      <c r="AK111" s="12"/>
      <c r="AL111" s="12"/>
      <c r="AM111" s="12"/>
      <c r="AN111" s="12"/>
      <c r="AO111" s="12"/>
    </row>
    <row r="112" spans="1:41" s="1" customFormat="1" ht="21.95" customHeight="1" outlineLevel="1" x14ac:dyDescent="0.2">
      <c r="A112" s="7" t="s">
        <v>118</v>
      </c>
      <c r="B112" s="7" t="s">
        <v>14</v>
      </c>
      <c r="C112" s="8">
        <v>322</v>
      </c>
      <c r="D112" s="8">
        <v>124</v>
      </c>
      <c r="E112" s="8">
        <v>230</v>
      </c>
      <c r="F112" s="8">
        <v>197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540</v>
      </c>
      <c r="K112" s="12">
        <f t="shared" si="16"/>
        <v>-310</v>
      </c>
      <c r="L112" s="12">
        <f>VLOOKUP(A:A,[1]TDSheet!$A:$L,12,0)</f>
        <v>100</v>
      </c>
      <c r="M112" s="12">
        <f>VLOOKUP(A:A,[1]TDSheet!$A:$M,13,0)</f>
        <v>50</v>
      </c>
      <c r="N112" s="12">
        <f>VLOOKUP(A:A,[1]TDSheet!$A:$N,14,0)</f>
        <v>200</v>
      </c>
      <c r="O112" s="12">
        <f>VLOOKUP(A:A,[1]TDSheet!$A:$X,24,0)</f>
        <v>0</v>
      </c>
      <c r="P112" s="12">
        <v>0</v>
      </c>
      <c r="Q112" s="12"/>
      <c r="R112" s="12"/>
      <c r="S112" s="12"/>
      <c r="T112" s="12"/>
      <c r="U112" s="13"/>
      <c r="V112" s="13"/>
      <c r="W112" s="12"/>
      <c r="X112" s="13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>
        <f t="shared" si="17"/>
        <v>0</v>
      </c>
      <c r="AK112" s="12"/>
      <c r="AL112" s="12"/>
      <c r="AM112" s="12"/>
      <c r="AN112" s="12"/>
      <c r="AO112" s="12"/>
    </row>
    <row r="113" spans="1:41" s="1" customFormat="1" ht="21.95" customHeight="1" outlineLevel="1" x14ac:dyDescent="0.2">
      <c r="A113" s="7" t="s">
        <v>119</v>
      </c>
      <c r="B113" s="7" t="s">
        <v>8</v>
      </c>
      <c r="C113" s="8"/>
      <c r="D113" s="8">
        <v>497.27499999999998</v>
      </c>
      <c r="E113" s="8">
        <v>21.094999999999999</v>
      </c>
      <c r="F113" s="8">
        <v>476.18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22.7</v>
      </c>
      <c r="K113" s="12">
        <f t="shared" si="16"/>
        <v>-1.6050000000000004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VLOOKUP(A:A,[1]TDSheet!$A:$N,14,0)</f>
        <v>0</v>
      </c>
      <c r="O113" s="12">
        <f>VLOOKUP(A:A,[1]TDSheet!$A:$X,24,0)</f>
        <v>0</v>
      </c>
      <c r="P113" s="12">
        <v>0</v>
      </c>
      <c r="Q113" s="12"/>
      <c r="R113" s="12"/>
      <c r="S113" s="12"/>
      <c r="T113" s="12"/>
      <c r="U113" s="13"/>
      <c r="V113" s="13"/>
      <c r="W113" s="12"/>
      <c r="X113" s="13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>
        <f t="shared" si="17"/>
        <v>0</v>
      </c>
      <c r="AK113" s="12"/>
      <c r="AL113" s="12"/>
      <c r="AM113" s="12"/>
      <c r="AN113" s="12"/>
      <c r="AO113" s="12"/>
    </row>
    <row r="114" spans="1:41" s="1" customFormat="1" ht="11.1" customHeight="1" outlineLevel="1" x14ac:dyDescent="0.2">
      <c r="A114" s="7" t="s">
        <v>120</v>
      </c>
      <c r="B114" s="7" t="s">
        <v>8</v>
      </c>
      <c r="C114" s="8"/>
      <c r="D114" s="8">
        <v>497.88</v>
      </c>
      <c r="E114" s="8">
        <v>27.358000000000001</v>
      </c>
      <c r="F114" s="8">
        <v>470.52199999999999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23.102</v>
      </c>
      <c r="K114" s="12">
        <f t="shared" si="16"/>
        <v>4.2560000000000002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VLOOKUP(A:A,[1]TDSheet!$A:$N,14,0)</f>
        <v>0</v>
      </c>
      <c r="O114" s="12">
        <f>VLOOKUP(A:A,[1]TDSheet!$A:$X,24,0)</f>
        <v>0</v>
      </c>
      <c r="P114" s="12">
        <v>0</v>
      </c>
      <c r="Q114" s="12"/>
      <c r="R114" s="12"/>
      <c r="S114" s="12"/>
      <c r="T114" s="12"/>
      <c r="U114" s="13"/>
      <c r="V114" s="13"/>
      <c r="W114" s="12"/>
      <c r="X114" s="13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>
        <f t="shared" si="17"/>
        <v>0</v>
      </c>
      <c r="AK114" s="12"/>
      <c r="AL114" s="12"/>
      <c r="AM114" s="12"/>
      <c r="AN114" s="12"/>
      <c r="AO114" s="12"/>
    </row>
    <row r="115" spans="1:41" s="1" customFormat="1" ht="11.1" customHeight="1" outlineLevel="1" x14ac:dyDescent="0.2">
      <c r="A115" s="7" t="s">
        <v>113</v>
      </c>
      <c r="B115" s="7" t="s">
        <v>14</v>
      </c>
      <c r="C115" s="8">
        <v>-1063</v>
      </c>
      <c r="D115" s="8">
        <v>2363</v>
      </c>
      <c r="E115" s="8">
        <v>1276</v>
      </c>
      <c r="F115" s="8"/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1299</v>
      </c>
      <c r="K115" s="12">
        <f t="shared" si="16"/>
        <v>-23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VLOOKUP(A:A,[1]TDSheet!$A:$N,14,0)</f>
        <v>0</v>
      </c>
      <c r="O115" s="12">
        <f>VLOOKUP(A:A,[1]TDSheet!$A:$X,24,0)</f>
        <v>0</v>
      </c>
      <c r="P115" s="12">
        <v>0</v>
      </c>
      <c r="Q115" s="12"/>
      <c r="R115" s="12"/>
      <c r="S115" s="12"/>
      <c r="T115" s="12"/>
      <c r="U115" s="13"/>
      <c r="V115" s="13"/>
      <c r="W115" s="12"/>
      <c r="X115" s="13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>
        <f t="shared" si="17"/>
        <v>0</v>
      </c>
      <c r="AK115" s="12"/>
      <c r="AL115" s="12"/>
      <c r="AM115" s="12"/>
      <c r="AN115" s="12"/>
      <c r="AO115" s="12"/>
    </row>
    <row r="116" spans="1:41" s="1" customFormat="1" ht="11.1" customHeight="1" outlineLevel="1" x14ac:dyDescent="0.2">
      <c r="A116" s="7" t="s">
        <v>114</v>
      </c>
      <c r="B116" s="7" t="s">
        <v>8</v>
      </c>
      <c r="C116" s="8">
        <v>-392.18799999999999</v>
      </c>
      <c r="D116" s="8">
        <v>462.52800000000002</v>
      </c>
      <c r="E116" s="8">
        <v>390.64800000000002</v>
      </c>
      <c r="F116" s="8">
        <v>-331.06700000000001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375.42200000000003</v>
      </c>
      <c r="K116" s="12">
        <f t="shared" si="16"/>
        <v>15.225999999999999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VLOOKUP(A:A,[1]TDSheet!$A:$N,14,0)</f>
        <v>0</v>
      </c>
      <c r="O116" s="12">
        <f>VLOOKUP(A:A,[1]TDSheet!$A:$X,24,0)</f>
        <v>0</v>
      </c>
      <c r="P116" s="12">
        <v>0</v>
      </c>
      <c r="Q116" s="12"/>
      <c r="R116" s="12"/>
      <c r="S116" s="12"/>
      <c r="T116" s="12"/>
      <c r="U116" s="13"/>
      <c r="V116" s="13"/>
      <c r="W116" s="12"/>
      <c r="X116" s="13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>
        <f t="shared" si="17"/>
        <v>0</v>
      </c>
      <c r="AK116" s="12"/>
      <c r="AL116" s="12"/>
      <c r="AM116" s="12"/>
      <c r="AN116" s="12"/>
      <c r="AO116" s="12"/>
    </row>
    <row r="117" spans="1:41" s="1" customFormat="1" ht="21.95" customHeight="1" outlineLevel="1" x14ac:dyDescent="0.2">
      <c r="A117" s="7" t="s">
        <v>115</v>
      </c>
      <c r="B117" s="7" t="s">
        <v>8</v>
      </c>
      <c r="C117" s="8">
        <v>-285.392</v>
      </c>
      <c r="D117" s="8">
        <v>321.96199999999999</v>
      </c>
      <c r="E117" s="8">
        <v>266.18400000000003</v>
      </c>
      <c r="F117" s="8">
        <v>-235.363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267.71699999999998</v>
      </c>
      <c r="K117" s="12">
        <f t="shared" si="16"/>
        <v>-1.5329999999999586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VLOOKUP(A:A,[1]TDSheet!$A:$N,14,0)</f>
        <v>0</v>
      </c>
      <c r="O117" s="12">
        <f>VLOOKUP(A:A,[1]TDSheet!$A:$X,24,0)</f>
        <v>0</v>
      </c>
      <c r="P117" s="12">
        <v>0</v>
      </c>
      <c r="Q117" s="12"/>
      <c r="R117" s="12"/>
      <c r="S117" s="12"/>
      <c r="T117" s="12"/>
      <c r="U117" s="13"/>
      <c r="V117" s="13"/>
      <c r="W117" s="12"/>
      <c r="X117" s="13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>
        <f t="shared" si="17"/>
        <v>0</v>
      </c>
      <c r="AK117" s="12"/>
      <c r="AL117" s="12"/>
      <c r="AM117" s="12"/>
      <c r="AN117" s="12"/>
      <c r="AO117" s="12"/>
    </row>
    <row r="118" spans="1:41" s="1" customFormat="1" ht="11.1" customHeight="1" outlineLevel="1" x14ac:dyDescent="0.2">
      <c r="A118" s="7" t="s">
        <v>121</v>
      </c>
      <c r="B118" s="7" t="s">
        <v>14</v>
      </c>
      <c r="C118" s="8">
        <v>-468</v>
      </c>
      <c r="D118" s="8">
        <v>523</v>
      </c>
      <c r="E118" s="8">
        <v>375</v>
      </c>
      <c r="F118" s="8">
        <v>-331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389</v>
      </c>
      <c r="K118" s="12">
        <f t="shared" si="16"/>
        <v>-14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VLOOKUP(A:A,[1]TDSheet!$A:$N,14,0)</f>
        <v>0</v>
      </c>
      <c r="O118" s="12">
        <f>VLOOKUP(A:A,[1]TDSheet!$A:$X,24,0)</f>
        <v>0</v>
      </c>
      <c r="P118" s="12">
        <v>0</v>
      </c>
      <c r="Q118" s="12"/>
      <c r="R118" s="12"/>
      <c r="S118" s="12"/>
      <c r="T118" s="12"/>
      <c r="U118" s="13"/>
      <c r="V118" s="13"/>
      <c r="W118" s="12"/>
      <c r="X118" s="13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>
        <f t="shared" si="17"/>
        <v>0</v>
      </c>
      <c r="AK118" s="12"/>
      <c r="AL118" s="12"/>
      <c r="AM118" s="12"/>
      <c r="AN118" s="12"/>
      <c r="AO118" s="12"/>
    </row>
    <row r="119" spans="1:41" s="1" customFormat="1" ht="11.1" customHeight="1" outlineLevel="1" x14ac:dyDescent="0.2">
      <c r="A119" s="7" t="s">
        <v>116</v>
      </c>
      <c r="B119" s="7" t="s">
        <v>14</v>
      </c>
      <c r="C119" s="8">
        <v>-481</v>
      </c>
      <c r="D119" s="8">
        <v>561</v>
      </c>
      <c r="E119" s="8">
        <v>543</v>
      </c>
      <c r="F119" s="8">
        <v>-469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2">
        <f>VLOOKUP(A:A,[2]TDSheet!$A:$F,6,0)</f>
        <v>550</v>
      </c>
      <c r="K119" s="12">
        <f t="shared" si="16"/>
        <v>-7</v>
      </c>
      <c r="L119" s="12">
        <f>VLOOKUP(A:A,[1]TDSheet!$A:$L,12,0)</f>
        <v>0</v>
      </c>
      <c r="M119" s="12">
        <f>VLOOKUP(A:A,[1]TDSheet!$A:$M,13,0)</f>
        <v>0</v>
      </c>
      <c r="N119" s="12">
        <f>VLOOKUP(A:A,[1]TDSheet!$A:$N,14,0)</f>
        <v>0</v>
      </c>
      <c r="O119" s="12">
        <f>VLOOKUP(A:A,[1]TDSheet!$A:$X,24,0)</f>
        <v>0</v>
      </c>
      <c r="P119" s="12">
        <v>0</v>
      </c>
      <c r="Q119" s="12"/>
      <c r="R119" s="12"/>
      <c r="S119" s="12"/>
      <c r="T119" s="12"/>
      <c r="U119" s="13"/>
      <c r="V119" s="13"/>
      <c r="W119" s="12"/>
      <c r="X119" s="13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>
        <f t="shared" si="17"/>
        <v>0</v>
      </c>
      <c r="AK119" s="12"/>
      <c r="AL119" s="12"/>
      <c r="AM119" s="12"/>
      <c r="AN119" s="12"/>
      <c r="AO11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2024-03-15T09:20:01Z</dcterms:modified>
</cp:coreProperties>
</file>