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EBAB82-026E-4CDF-B177-052138803D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X320" i="2" l="1"/>
  <c r="X321" i="2" s="1"/>
  <c r="W321" i="2"/>
  <c r="W86" i="2"/>
  <c r="W119" i="2"/>
  <c r="X202" i="2"/>
  <c r="X44" i="2"/>
  <c r="X45" i="2" s="1"/>
  <c r="X60" i="2"/>
  <c r="W302" i="2"/>
  <c r="W303" i="2"/>
  <c r="W365" i="2"/>
  <c r="X103" i="2"/>
  <c r="X267" i="2"/>
  <c r="X420" i="2"/>
  <c r="W516" i="2"/>
  <c r="V514" i="2"/>
  <c r="W33" i="2"/>
  <c r="W212" i="2"/>
  <c r="X443" i="2"/>
  <c r="X444" i="2" s="1"/>
  <c r="W444" i="2"/>
  <c r="V517" i="2"/>
  <c r="W34" i="2"/>
  <c r="W37" i="2"/>
  <c r="W128" i="2"/>
  <c r="X121" i="2"/>
  <c r="X128" i="2" s="1"/>
  <c r="W168" i="2"/>
  <c r="W227" i="2"/>
  <c r="X220" i="2"/>
  <c r="W286" i="2"/>
  <c r="X282" i="2"/>
  <c r="P524" i="2"/>
  <c r="W328" i="2"/>
  <c r="W327" i="2"/>
  <c r="X326" i="2"/>
  <c r="X327" i="2" s="1"/>
  <c r="W376" i="2"/>
  <c r="X372" i="2"/>
  <c r="W403" i="2"/>
  <c r="X391" i="2"/>
  <c r="W441" i="2"/>
  <c r="W440" i="2"/>
  <c r="X439" i="2"/>
  <c r="X440" i="2" s="1"/>
  <c r="W491" i="2"/>
  <c r="W505" i="2"/>
  <c r="X500" i="2"/>
  <c r="W512" i="2"/>
  <c r="V518" i="2"/>
  <c r="W41" i="2"/>
  <c r="W42" i="2"/>
  <c r="W46" i="2"/>
  <c r="D524" i="2"/>
  <c r="W60" i="2"/>
  <c r="W92" i="2"/>
  <c r="X8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285" i="2"/>
  <c r="X504" i="2"/>
  <c r="X376" i="2"/>
  <c r="X226" i="2"/>
  <c r="X403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24" i="2"/>
  <c r="X426" i="2" s="1"/>
  <c r="W463" i="2"/>
  <c r="W492" i="2"/>
  <c r="J524" i="2"/>
  <c r="W136" i="2"/>
  <c r="W196" i="2"/>
  <c r="X89" i="2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351" i="2" l="1"/>
  <c r="X92" i="2"/>
  <c r="W517" i="2"/>
  <c r="X212" i="2"/>
  <c r="X410" i="2"/>
  <c r="W514" i="2"/>
  <c r="W518" i="2"/>
  <c r="X364" i="2"/>
  <c r="X519" i="2" l="1"/>
</calcChain>
</file>

<file path=xl/sharedStrings.xml><?xml version="1.0" encoding="utf-8"?>
<sst xmlns="http://schemas.openxmlformats.org/spreadsheetml/2006/main" count="3431" uniqueCount="756">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</sst>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 t="s">
        <v>755</v>
      </c>
      <c r="I5" s="359"/>
      <c r="J5" s="359"/>
      <c r="K5" s="359"/>
      <c r="L5" s="359"/>
      <c r="N5" s="27" t="s">
        <v>4</v>
      </c>
      <c r="O5" s="361">
        <v>45365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Четверг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0.45833333333333331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hidden="1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hidden="1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hidden="1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hidden="1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hidden="1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hidden="1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hidden="1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idden="1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hidden="1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hidden="1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hidden="1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hidden="1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hidden="1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hidden="1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hidden="1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hidden="1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hidden="1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hidden="1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hidden="1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hidden="1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hidden="1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hidden="1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hidden="1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hidden="1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hidden="1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hidden="1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hidden="1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hidden="1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hidden="1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idden="1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hidden="1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hidden="1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hidden="1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hidden="1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hidden="1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hidden="1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hidden="1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1200</v>
      </c>
      <c r="W259" s="56">
        <f t="shared" ref="W259:W266" si="15">IFERROR(IF(V259="",0,CEILING((V259/$H259),1)*$H259),"")</f>
        <v>1201.2</v>
      </c>
      <c r="X259" s="42">
        <f>IFERROR(IF(W259=0,"",ROUNDUP(W259/H259,0)*0.02175),"")</f>
        <v>3.3494999999999999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153.84615384615384</v>
      </c>
      <c r="W267" s="44">
        <f>IFERROR(W259/H259,"0")+IFERROR(W260/H260,"0")+IFERROR(W261/H261,"0")+IFERROR(W262/H262,"0")+IFERROR(W263/H263,"0")+IFERROR(W264/H264,"0")+IFERROR(W265/H265,"0")+IFERROR(W266/H266,"0")</f>
        <v>154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3.3494999999999999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1200</v>
      </c>
      <c r="W268" s="44">
        <f>IFERROR(SUM(W259:W266),"0")</f>
        <v>1201.2</v>
      </c>
      <c r="X268" s="43"/>
      <c r="Y268" s="68"/>
      <c r="Z268" s="68"/>
    </row>
    <row r="269" spans="1:53" ht="14.25" hidden="1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hidden="1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hidden="1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hidden="1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idden="1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hidden="1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hidden="1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hidden="1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idden="1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hidden="1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hidden="1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hidden="1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hidden="1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idden="1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hidden="1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hidden="1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hidden="1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hidden="1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idden="1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hidden="1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hidden="1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hidden="1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hidden="1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idden="1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hidden="1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hidden="1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hidden="1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hidden="1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hidden="1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hidden="1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hidden="1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hidden="1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hidden="1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hidden="1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hidden="1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hidden="1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hidden="1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hidden="1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hidden="1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hidden="1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hidden="1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hidden="1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1200</v>
      </c>
      <c r="W332" s="56">
        <f t="shared" ref="W332:W339" si="17">IFERROR(IF(V332="",0,CEILING((V332/$H332),1)*$H332),"")</f>
        <v>1200</v>
      </c>
      <c r="X332" s="42">
        <f>IFERROR(IF(W332=0,"",ROUNDUP(W332/H332,0)*0.02039),"")</f>
        <v>1.6311999999999998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80</v>
      </c>
      <c r="W340" s="44">
        <f>IFERROR(W332/H332,"0")+IFERROR(W333/H333,"0")+IFERROR(W334/H334,"0")+IFERROR(W335/H335,"0")+IFERROR(W336/H336,"0")+IFERROR(W337/H337,"0")+IFERROR(W338/H338,"0")+IFERROR(W339/H339,"0")</f>
        <v>80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1.6311999999999998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1200</v>
      </c>
      <c r="W341" s="44">
        <f>IFERROR(SUM(W332:W339),"0")</f>
        <v>1200</v>
      </c>
      <c r="X341" s="43"/>
      <c r="Y341" s="68"/>
      <c r="Z341" s="68"/>
    </row>
    <row r="342" spans="1:53" ht="14.25" hidden="1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1200</v>
      </c>
      <c r="W343" s="56">
        <f>IFERROR(IF(V343="",0,CEILING((V343/$H343),1)*$H343),"")</f>
        <v>1200</v>
      </c>
      <c r="X343" s="42">
        <f>IFERROR(IF(W343=0,"",ROUNDUP(W343/H343,0)*0.02175),"")</f>
        <v>1.7399999999999998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80</v>
      </c>
      <c r="W346" s="44">
        <f>IFERROR(W343/H343,"0")+IFERROR(W344/H344,"0")+IFERROR(W345/H345,"0")</f>
        <v>80</v>
      </c>
      <c r="X346" s="44">
        <f>IFERROR(IF(X343="",0,X343),"0")+IFERROR(IF(X344="",0,X344),"0")+IFERROR(IF(X345="",0,X345),"0")</f>
        <v>1.7399999999999998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1200</v>
      </c>
      <c r="W347" s="44">
        <f>IFERROR(SUM(W343:W345),"0")</f>
        <v>1200</v>
      </c>
      <c r="X347" s="43"/>
      <c r="Y347" s="68"/>
      <c r="Z347" s="68"/>
    </row>
    <row r="348" spans="1:53" ht="14.25" hidden="1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hidden="1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hidden="1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hidden="1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hidden="1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hidden="1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hidden="1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hidden="1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hidden="1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hidden="1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hidden="1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hidden="1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hidden="1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hidden="1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hidden="1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idden="1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hidden="1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hidden="1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hidden="1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hidden="1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idden="1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hidden="1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hidden="1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hidden="1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idden="1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hidden="1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hidden="1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hidden="1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idden="1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hidden="1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hidden="1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hidden="1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idden="1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hidden="1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hidden="1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hidden="1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hidden="1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hidden="1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hidden="1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hidden="1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idden="1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hidden="1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hidden="1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hidden="1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hidden="1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idden="1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hidden="1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hidden="1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hidden="1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hidden="1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idden="1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idden="1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hidden="1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hidden="1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hidden="1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idden="1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idden="1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hidden="1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hidden="1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hidden="1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hidden="1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hidden="1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idden="1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hidden="1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hidden="1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hidden="1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hidden="1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hidden="1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idden="1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hidden="1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hidden="1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hidden="1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hidden="1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idden="1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hidden="1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hidden="1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hidden="1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hidden="1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idden="1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hidden="1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3600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3601.2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3762.646153846154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3763.9320000000002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7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7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3937.646153846154</v>
      </c>
      <c r="W517" s="44">
        <f>GrossWeightTotalR+PalletQtyTotalR*25</f>
        <v>3938.9320000000002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313.84615384615381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314</v>
      </c>
      <c r="X518" s="43"/>
      <c r="Y518" s="68"/>
      <c r="Z518" s="68"/>
    </row>
    <row r="519" spans="1:29" ht="14.25" hidden="1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6.720699999999999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1201.2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2400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53,85"/>
        <filter val="3 600,00"/>
        <filter val="3 762,65"/>
        <filter val="3 937,65"/>
        <filter val="313,85"/>
        <filter val="7"/>
        <filter val="80,00"/>
      </filters>
    </filterColumn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