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1BEC61-3A2D-4640-A44A-C2E755F3E8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X416" i="1" s="1"/>
  <c r="N416" i="1"/>
  <c r="W415" i="1"/>
  <c r="W419" i="1" s="1"/>
  <c r="N415" i="1"/>
  <c r="V413" i="1"/>
  <c r="V412" i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X383" i="1"/>
  <c r="X385" i="1" s="1"/>
  <c r="W383" i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N357" i="1"/>
  <c r="V354" i="1"/>
  <c r="V353" i="1"/>
  <c r="W352" i="1"/>
  <c r="W353" i="1" s="1"/>
  <c r="N352" i="1"/>
  <c r="V350" i="1"/>
  <c r="V349" i="1"/>
  <c r="W348" i="1"/>
  <c r="X348" i="1" s="1"/>
  <c r="N348" i="1"/>
  <c r="W347" i="1"/>
  <c r="X347" i="1" s="1"/>
  <c r="X349" i="1" s="1"/>
  <c r="V345" i="1"/>
  <c r="V344" i="1"/>
  <c r="W343" i="1"/>
  <c r="X343" i="1" s="1"/>
  <c r="N343" i="1"/>
  <c r="W342" i="1"/>
  <c r="X342" i="1" s="1"/>
  <c r="N342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6" i="1"/>
  <c r="V325" i="1"/>
  <c r="W324" i="1"/>
  <c r="P522" i="1" s="1"/>
  <c r="N324" i="1"/>
  <c r="V320" i="1"/>
  <c r="V319" i="1"/>
  <c r="W318" i="1"/>
  <c r="W320" i="1" s="1"/>
  <c r="N318" i="1"/>
  <c r="V316" i="1"/>
  <c r="V315" i="1"/>
  <c r="W314" i="1"/>
  <c r="W316" i="1" s="1"/>
  <c r="N314" i="1"/>
  <c r="V312" i="1"/>
  <c r="V311" i="1"/>
  <c r="W310" i="1"/>
  <c r="X310" i="1" s="1"/>
  <c r="N310" i="1"/>
  <c r="W309" i="1"/>
  <c r="X309" i="1" s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V300" i="1"/>
  <c r="W299" i="1"/>
  <c r="X299" i="1" s="1"/>
  <c r="N299" i="1"/>
  <c r="W298" i="1"/>
  <c r="W301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W270" i="1"/>
  <c r="X270" i="1" s="1"/>
  <c r="N270" i="1"/>
  <c r="W269" i="1"/>
  <c r="X269" i="1" s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X250" i="1"/>
  <c r="W250" i="1"/>
  <c r="N250" i="1"/>
  <c r="V248" i="1"/>
  <c r="W247" i="1"/>
  <c r="V247" i="1"/>
  <c r="X246" i="1"/>
  <c r="X247" i="1" s="1"/>
  <c r="W246" i="1"/>
  <c r="W248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W197" i="1"/>
  <c r="X197" i="1" s="1"/>
  <c r="N197" i="1"/>
  <c r="W196" i="1"/>
  <c r="W201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X139" i="1"/>
  <c r="X142" i="1" s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X92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V516" i="1" s="1"/>
  <c r="W22" i="1"/>
  <c r="N22" i="1"/>
  <c r="H10" i="1"/>
  <c r="A9" i="1"/>
  <c r="F10" i="1" s="1"/>
  <c r="D7" i="1"/>
  <c r="O6" i="1"/>
  <c r="N2" i="1"/>
  <c r="X116" i="1" l="1"/>
  <c r="X243" i="1"/>
  <c r="X314" i="1"/>
  <c r="X315" i="1" s="1"/>
  <c r="W315" i="1"/>
  <c r="X318" i="1"/>
  <c r="X319" i="1" s="1"/>
  <c r="W319" i="1"/>
  <c r="X324" i="1"/>
  <c r="X325" i="1" s="1"/>
  <c r="W325" i="1"/>
  <c r="R522" i="1"/>
  <c r="W35" i="1"/>
  <c r="X26" i="1"/>
  <c r="X34" i="1" s="1"/>
  <c r="W173" i="1"/>
  <c r="X169" i="1"/>
  <c r="W39" i="1"/>
  <c r="W38" i="1"/>
  <c r="X37" i="1"/>
  <c r="X38" i="1" s="1"/>
  <c r="W43" i="1"/>
  <c r="W42" i="1"/>
  <c r="X41" i="1"/>
  <c r="X42" i="1" s="1"/>
  <c r="W47" i="1"/>
  <c r="W46" i="1"/>
  <c r="X45" i="1"/>
  <c r="X46" i="1" s="1"/>
  <c r="X126" i="1"/>
  <c r="X155" i="1"/>
  <c r="W193" i="1"/>
  <c r="X254" i="1"/>
  <c r="X271" i="1"/>
  <c r="X311" i="1"/>
  <c r="X338" i="1"/>
  <c r="W418" i="1"/>
  <c r="X474" i="1"/>
  <c r="D522" i="1"/>
  <c r="E522" i="1"/>
  <c r="H522" i="1"/>
  <c r="W210" i="1"/>
  <c r="M522" i="1"/>
  <c r="W254" i="1"/>
  <c r="W266" i="1"/>
  <c r="W272" i="1"/>
  <c r="X280" i="1"/>
  <c r="X283" i="1" s="1"/>
  <c r="W312" i="1"/>
  <c r="Q522" i="1"/>
  <c r="W344" i="1"/>
  <c r="W349" i="1"/>
  <c r="W374" i="1"/>
  <c r="W385" i="1"/>
  <c r="X411" i="1"/>
  <c r="X412" i="1" s="1"/>
  <c r="W412" i="1"/>
  <c r="X415" i="1"/>
  <c r="X447" i="1"/>
  <c r="X460" i="1" s="1"/>
  <c r="W514" i="1"/>
  <c r="W513" i="1"/>
  <c r="B522" i="1"/>
  <c r="W116" i="1"/>
  <c r="W127" i="1"/>
  <c r="W135" i="1"/>
  <c r="X130" i="1"/>
  <c r="X134" i="1" s="1"/>
  <c r="F522" i="1"/>
  <c r="W134" i="1"/>
  <c r="X374" i="1"/>
  <c r="H9" i="1"/>
  <c r="A10" i="1"/>
  <c r="W24" i="1"/>
  <c r="W34" i="1"/>
  <c r="W54" i="1"/>
  <c r="W62" i="1"/>
  <c r="W85" i="1"/>
  <c r="W93" i="1"/>
  <c r="W104" i="1"/>
  <c r="X95" i="1"/>
  <c r="X103" i="1" s="1"/>
  <c r="W103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X173" i="1"/>
  <c r="X295" i="1"/>
  <c r="W142" i="1"/>
  <c r="W155" i="1"/>
  <c r="W162" i="1"/>
  <c r="W166" i="1"/>
  <c r="W174" i="1"/>
  <c r="W194" i="1"/>
  <c r="W200" i="1"/>
  <c r="W211" i="1"/>
  <c r="W215" i="1"/>
  <c r="W243" i="1"/>
  <c r="W255" i="1"/>
  <c r="W26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J522" i="1"/>
  <c r="O522" i="1"/>
  <c r="S522" i="1"/>
  <c r="G522" i="1"/>
  <c r="W143" i="1"/>
  <c r="W156" i="1"/>
  <c r="I522" i="1"/>
  <c r="W161" i="1"/>
  <c r="X164" i="1"/>
  <c r="X166" i="1" s="1"/>
  <c r="X176" i="1"/>
  <c r="X193" i="1" s="1"/>
  <c r="X196" i="1"/>
  <c r="X200" i="1" s="1"/>
  <c r="X204" i="1"/>
  <c r="X210" i="1" s="1"/>
  <c r="X213" i="1"/>
  <c r="X214" i="1" s="1"/>
  <c r="W225" i="1"/>
  <c r="W244" i="1"/>
  <c r="X257" i="1"/>
  <c r="X265" i="1" s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W516" i="1" l="1"/>
  <c r="W512" i="1"/>
  <c r="X517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<sst xmlns="http://schemas.openxmlformats.org/spreadsheetml/2006/main" count="2202" uniqueCount="739">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</sst>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45367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hidden="1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hidden="1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idden="1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hidden="1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hidden="1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1000</v>
      </c>
      <c r="W331" s="346">
        <f t="shared" si="17"/>
        <v>1005</v>
      </c>
      <c r="X331" s="36">
        <f>IFERROR(IF(W331=0,"",ROUNDUP(W331/H331,0)*0.02175),"")</f>
        <v>1.4572499999999999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300</v>
      </c>
      <c r="W333" s="346">
        <f t="shared" si="17"/>
        <v>300</v>
      </c>
      <c r="X333" s="36">
        <f>IFERROR(IF(W333=0,"",ROUNDUP(W333/H333,0)*0.02175),"")</f>
        <v>0.43499999999999994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86.666666666666671</v>
      </c>
      <c r="W338" s="347">
        <f>IFERROR(W330/H330,"0")+IFERROR(W331/H331,"0")+IFERROR(W332/H332,"0")+IFERROR(W333/H333,"0")+IFERROR(W334/H334,"0")+IFERROR(W335/H335,"0")+IFERROR(W336/H336,"0")+IFERROR(W337/H337,"0")</f>
        <v>87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1.8922499999999998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1300</v>
      </c>
      <c r="W339" s="347">
        <f>IFERROR(SUM(W330:W337),"0")</f>
        <v>1305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1000</v>
      </c>
      <c r="W341" s="346">
        <f>IFERROR(IF(V341="",0,CEILING((V341/$H341),1)*$H341),"")</f>
        <v>1005</v>
      </c>
      <c r="X341" s="36">
        <f>IFERROR(IF(W341=0,"",ROUNDUP(W341/H341,0)*0.02175),"")</f>
        <v>1.4572499999999999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66.666666666666671</v>
      </c>
      <c r="W344" s="347">
        <f>IFERROR(W341/H341,"0")+IFERROR(W342/H342,"0")+IFERROR(W343/H343,"0")</f>
        <v>67</v>
      </c>
      <c r="X344" s="347">
        <f>IFERROR(IF(X341="",0,X341),"0")+IFERROR(IF(X342="",0,X342),"0")+IFERROR(IF(X343="",0,X343),"0")</f>
        <v>1.4572499999999999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1000</v>
      </c>
      <c r="W345" s="347">
        <f>IFERROR(SUM(W341:W343),"0")</f>
        <v>1005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hidden="1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hidden="1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idden="1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hidden="1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hidden="1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hidden="1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hidden="1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idden="1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hidden="1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2300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2310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2373.6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2383.92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4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4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2473.6</v>
      </c>
      <c r="W515" s="347">
        <f>GrossWeightTotalR+PalletQtyTotalR*25</f>
        <v>2483.92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153.33333333333334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154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3.3494999999999999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2310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00,00"/>
        <filter val="153,33"/>
        <filter val="2 300,00"/>
        <filter val="2 373,60"/>
        <filter val="2 473,60"/>
        <filter val="300,00"/>
        <filter val="4"/>
        <filter val="66,67"/>
        <filter val="86,67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