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7E19C09E-66C3-4FF6-B2EF-8C0731E6C8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6" i="1"/>
  <c r="Q5" i="1"/>
  <c r="AD5" i="1" l="1"/>
  <c r="AC10" i="1"/>
  <c r="AC12" i="1"/>
  <c r="AC13" i="1"/>
  <c r="AC14" i="1"/>
  <c r="AC15" i="1"/>
  <c r="AC16" i="1"/>
  <c r="AC17" i="1"/>
  <c r="AC19" i="1"/>
  <c r="AC20" i="1"/>
  <c r="AC25" i="1"/>
  <c r="AC40" i="1"/>
  <c r="AC49" i="1"/>
  <c r="AC51" i="1"/>
  <c r="AC53" i="1"/>
  <c r="AC61" i="1"/>
  <c r="AC68" i="1"/>
  <c r="AC70" i="1"/>
  <c r="AC71" i="1"/>
  <c r="AC73" i="1"/>
  <c r="AC76" i="1"/>
  <c r="AC81" i="1"/>
  <c r="AC82" i="1"/>
  <c r="AC86" i="1"/>
  <c r="AC87" i="1"/>
  <c r="AC88" i="1"/>
  <c r="AC89" i="1"/>
  <c r="AC90" i="1"/>
  <c r="AC91" i="1"/>
  <c r="AC92" i="1"/>
  <c r="AC93" i="1"/>
  <c r="AC94" i="1"/>
  <c r="AC96" i="1"/>
  <c r="AC99" i="1"/>
  <c r="AC100" i="1"/>
  <c r="AC101" i="1"/>
  <c r="AC103" i="1"/>
  <c r="AC104" i="1"/>
  <c r="AC105" i="1"/>
  <c r="AC106" i="1"/>
  <c r="L7" i="1"/>
  <c r="O7" i="1" s="1"/>
  <c r="P7" i="1" s="1"/>
  <c r="L8" i="1"/>
  <c r="O8" i="1" s="1"/>
  <c r="P8" i="1" s="1"/>
  <c r="L9" i="1"/>
  <c r="O9" i="1" s="1"/>
  <c r="P9" i="1" s="1"/>
  <c r="L10" i="1"/>
  <c r="O10" i="1" s="1"/>
  <c r="T10" i="1" s="1"/>
  <c r="L11" i="1"/>
  <c r="O11" i="1" s="1"/>
  <c r="L12" i="1"/>
  <c r="O12" i="1" s="1"/>
  <c r="T12" i="1" s="1"/>
  <c r="L13" i="1"/>
  <c r="O13" i="1" s="1"/>
  <c r="T13" i="1" s="1"/>
  <c r="L14" i="1"/>
  <c r="O14" i="1" s="1"/>
  <c r="T14" i="1" s="1"/>
  <c r="L15" i="1"/>
  <c r="O15" i="1" s="1"/>
  <c r="T15" i="1" s="1"/>
  <c r="L16" i="1"/>
  <c r="O16" i="1" s="1"/>
  <c r="T16" i="1" s="1"/>
  <c r="L17" i="1"/>
  <c r="O17" i="1" s="1"/>
  <c r="T17" i="1" s="1"/>
  <c r="L18" i="1"/>
  <c r="O18" i="1" s="1"/>
  <c r="P18" i="1" s="1"/>
  <c r="L19" i="1"/>
  <c r="O19" i="1" s="1"/>
  <c r="T19" i="1" s="1"/>
  <c r="L20" i="1"/>
  <c r="O20" i="1" s="1"/>
  <c r="T20" i="1" s="1"/>
  <c r="L21" i="1"/>
  <c r="O21" i="1" s="1"/>
  <c r="P21" i="1" s="1"/>
  <c r="L22" i="1"/>
  <c r="O22" i="1" s="1"/>
  <c r="P22" i="1" s="1"/>
  <c r="L23" i="1"/>
  <c r="O23" i="1" s="1"/>
  <c r="P23" i="1" s="1"/>
  <c r="L24" i="1"/>
  <c r="O24" i="1" s="1"/>
  <c r="P24" i="1" s="1"/>
  <c r="L25" i="1"/>
  <c r="O25" i="1" s="1"/>
  <c r="T25" i="1" s="1"/>
  <c r="L26" i="1"/>
  <c r="O26" i="1" s="1"/>
  <c r="P26" i="1" s="1"/>
  <c r="L27" i="1"/>
  <c r="O27" i="1" s="1"/>
  <c r="P27" i="1" s="1"/>
  <c r="L28" i="1"/>
  <c r="O28" i="1" s="1"/>
  <c r="L29" i="1"/>
  <c r="O29" i="1" s="1"/>
  <c r="P29" i="1" s="1"/>
  <c r="L30" i="1"/>
  <c r="O30" i="1" s="1"/>
  <c r="P30" i="1" s="1"/>
  <c r="L31" i="1"/>
  <c r="O31" i="1" s="1"/>
  <c r="P31" i="1" s="1"/>
  <c r="L32" i="1"/>
  <c r="O32" i="1" s="1"/>
  <c r="P32" i="1" s="1"/>
  <c r="L33" i="1"/>
  <c r="O33" i="1" s="1"/>
  <c r="L34" i="1"/>
  <c r="O34" i="1" s="1"/>
  <c r="P34" i="1" s="1"/>
  <c r="L35" i="1"/>
  <c r="O35" i="1" s="1"/>
  <c r="P35" i="1" s="1"/>
  <c r="L36" i="1"/>
  <c r="O36" i="1" s="1"/>
  <c r="P36" i="1" s="1"/>
  <c r="L37" i="1"/>
  <c r="O37" i="1" s="1"/>
  <c r="P37" i="1" s="1"/>
  <c r="L38" i="1"/>
  <c r="O38" i="1" s="1"/>
  <c r="P38" i="1" s="1"/>
  <c r="L39" i="1"/>
  <c r="O39" i="1" s="1"/>
  <c r="P39" i="1" s="1"/>
  <c r="L40" i="1"/>
  <c r="O40" i="1" s="1"/>
  <c r="T40" i="1" s="1"/>
  <c r="L41" i="1"/>
  <c r="O41" i="1" s="1"/>
  <c r="P41" i="1" s="1"/>
  <c r="L42" i="1"/>
  <c r="O42" i="1" s="1"/>
  <c r="P42" i="1" s="1"/>
  <c r="L43" i="1"/>
  <c r="O43" i="1" s="1"/>
  <c r="P43" i="1" s="1"/>
  <c r="L44" i="1"/>
  <c r="O44" i="1" s="1"/>
  <c r="L45" i="1"/>
  <c r="O45" i="1" s="1"/>
  <c r="P45" i="1" s="1"/>
  <c r="L46" i="1"/>
  <c r="O46" i="1" s="1"/>
  <c r="P46" i="1" s="1"/>
  <c r="L47" i="1"/>
  <c r="O47" i="1" s="1"/>
  <c r="L48" i="1"/>
  <c r="O48" i="1" s="1"/>
  <c r="L49" i="1"/>
  <c r="O49" i="1" s="1"/>
  <c r="T49" i="1" s="1"/>
  <c r="L50" i="1"/>
  <c r="O50" i="1" s="1"/>
  <c r="L51" i="1"/>
  <c r="O51" i="1" s="1"/>
  <c r="T51" i="1" s="1"/>
  <c r="L52" i="1"/>
  <c r="O52" i="1" s="1"/>
  <c r="L53" i="1"/>
  <c r="O53" i="1" s="1"/>
  <c r="T53" i="1" s="1"/>
  <c r="L54" i="1"/>
  <c r="O54" i="1" s="1"/>
  <c r="P54" i="1" s="1"/>
  <c r="L55" i="1"/>
  <c r="O55" i="1" s="1"/>
  <c r="P55" i="1" s="1"/>
  <c r="L56" i="1"/>
  <c r="O56" i="1" s="1"/>
  <c r="P56" i="1" s="1"/>
  <c r="L57" i="1"/>
  <c r="O57" i="1" s="1"/>
  <c r="P57" i="1" s="1"/>
  <c r="L58" i="1"/>
  <c r="O58" i="1" s="1"/>
  <c r="P58" i="1" s="1"/>
  <c r="L59" i="1"/>
  <c r="O59" i="1" s="1"/>
  <c r="L60" i="1"/>
  <c r="O60" i="1" s="1"/>
  <c r="L61" i="1"/>
  <c r="O61" i="1" s="1"/>
  <c r="T61" i="1" s="1"/>
  <c r="L62" i="1"/>
  <c r="O62" i="1" s="1"/>
  <c r="P62" i="1" s="1"/>
  <c r="L63" i="1"/>
  <c r="O63" i="1" s="1"/>
  <c r="P63" i="1" s="1"/>
  <c r="L64" i="1"/>
  <c r="O64" i="1" s="1"/>
  <c r="P64" i="1" s="1"/>
  <c r="L65" i="1"/>
  <c r="O65" i="1" s="1"/>
  <c r="L66" i="1"/>
  <c r="O66" i="1" s="1"/>
  <c r="L67" i="1"/>
  <c r="O67" i="1" s="1"/>
  <c r="P67" i="1" s="1"/>
  <c r="L68" i="1"/>
  <c r="O68" i="1" s="1"/>
  <c r="T68" i="1" s="1"/>
  <c r="L69" i="1"/>
  <c r="O69" i="1" s="1"/>
  <c r="L70" i="1"/>
  <c r="O70" i="1" s="1"/>
  <c r="T70" i="1" s="1"/>
  <c r="L71" i="1"/>
  <c r="O71" i="1" s="1"/>
  <c r="T71" i="1" s="1"/>
  <c r="L72" i="1"/>
  <c r="O72" i="1" s="1"/>
  <c r="P72" i="1" s="1"/>
  <c r="L73" i="1"/>
  <c r="O73" i="1" s="1"/>
  <c r="T73" i="1" s="1"/>
  <c r="L74" i="1"/>
  <c r="O74" i="1" s="1"/>
  <c r="L75" i="1"/>
  <c r="O75" i="1" s="1"/>
  <c r="P75" i="1" s="1"/>
  <c r="L76" i="1"/>
  <c r="O76" i="1" s="1"/>
  <c r="T76" i="1" s="1"/>
  <c r="L77" i="1"/>
  <c r="O77" i="1" s="1"/>
  <c r="P77" i="1" s="1"/>
  <c r="L78" i="1"/>
  <c r="O78" i="1" s="1"/>
  <c r="L79" i="1"/>
  <c r="O79" i="1" s="1"/>
  <c r="P79" i="1" s="1"/>
  <c r="L80" i="1"/>
  <c r="O80" i="1" s="1"/>
  <c r="P80" i="1" s="1"/>
  <c r="L81" i="1"/>
  <c r="O81" i="1" s="1"/>
  <c r="T81" i="1" s="1"/>
  <c r="L82" i="1"/>
  <c r="O82" i="1" s="1"/>
  <c r="T82" i="1" s="1"/>
  <c r="L83" i="1"/>
  <c r="O83" i="1" s="1"/>
  <c r="P83" i="1" s="1"/>
  <c r="L84" i="1"/>
  <c r="O84" i="1" s="1"/>
  <c r="L85" i="1"/>
  <c r="O85" i="1" s="1"/>
  <c r="P85" i="1" s="1"/>
  <c r="L86" i="1"/>
  <c r="O86" i="1" s="1"/>
  <c r="T86" i="1" s="1"/>
  <c r="L87" i="1"/>
  <c r="O87" i="1" s="1"/>
  <c r="T87" i="1" s="1"/>
  <c r="L88" i="1"/>
  <c r="O88" i="1" s="1"/>
  <c r="T88" i="1" s="1"/>
  <c r="L89" i="1"/>
  <c r="O89" i="1" s="1"/>
  <c r="T89" i="1" s="1"/>
  <c r="L90" i="1"/>
  <c r="O90" i="1" s="1"/>
  <c r="T90" i="1" s="1"/>
  <c r="L91" i="1"/>
  <c r="O91" i="1" s="1"/>
  <c r="T91" i="1" s="1"/>
  <c r="L92" i="1"/>
  <c r="O92" i="1" s="1"/>
  <c r="T92" i="1" s="1"/>
  <c r="L93" i="1"/>
  <c r="O93" i="1" s="1"/>
  <c r="T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P98" i="1" s="1"/>
  <c r="L99" i="1"/>
  <c r="O99" i="1" s="1"/>
  <c r="T99" i="1" s="1"/>
  <c r="L100" i="1"/>
  <c r="O100" i="1" s="1"/>
  <c r="T100" i="1" s="1"/>
  <c r="L101" i="1"/>
  <c r="O101" i="1" s="1"/>
  <c r="T101" i="1" s="1"/>
  <c r="L102" i="1"/>
  <c r="O102" i="1" s="1"/>
  <c r="L103" i="1"/>
  <c r="O103" i="1" s="1"/>
  <c r="T103" i="1" s="1"/>
  <c r="L104" i="1"/>
  <c r="O104" i="1" s="1"/>
  <c r="T104" i="1" s="1"/>
  <c r="L105" i="1"/>
  <c r="O105" i="1" s="1"/>
  <c r="T105" i="1" s="1"/>
  <c r="L106" i="1"/>
  <c r="O106" i="1" s="1"/>
  <c r="T106" i="1" s="1"/>
  <c r="L107" i="1"/>
  <c r="O107" i="1" s="1"/>
  <c r="L6" i="1"/>
  <c r="O6" i="1" s="1"/>
  <c r="AC6" i="1" l="1"/>
  <c r="P6" i="1"/>
  <c r="T6" i="1" s="1"/>
  <c r="AC102" i="1"/>
  <c r="T102" i="1"/>
  <c r="AC98" i="1"/>
  <c r="T98" i="1"/>
  <c r="AC84" i="1"/>
  <c r="T84" i="1"/>
  <c r="AC80" i="1"/>
  <c r="T80" i="1"/>
  <c r="AC78" i="1"/>
  <c r="T78" i="1"/>
  <c r="AC74" i="1"/>
  <c r="T74" i="1"/>
  <c r="AC72" i="1"/>
  <c r="T72" i="1"/>
  <c r="AC66" i="1"/>
  <c r="T66" i="1"/>
  <c r="AC64" i="1"/>
  <c r="T64" i="1"/>
  <c r="AC62" i="1"/>
  <c r="T62" i="1"/>
  <c r="AC60" i="1"/>
  <c r="T60" i="1"/>
  <c r="AC58" i="1"/>
  <c r="T58" i="1"/>
  <c r="AC56" i="1"/>
  <c r="T56" i="1"/>
  <c r="AC54" i="1"/>
  <c r="T54" i="1"/>
  <c r="AC52" i="1"/>
  <c r="T52" i="1"/>
  <c r="AC50" i="1"/>
  <c r="T50" i="1"/>
  <c r="AC48" i="1"/>
  <c r="T48" i="1"/>
  <c r="AC46" i="1"/>
  <c r="T46" i="1"/>
  <c r="AC44" i="1"/>
  <c r="T44" i="1"/>
  <c r="AC42" i="1"/>
  <c r="T42" i="1"/>
  <c r="AC38" i="1"/>
  <c r="T38" i="1"/>
  <c r="AC36" i="1"/>
  <c r="T36" i="1"/>
  <c r="AC34" i="1"/>
  <c r="T34" i="1"/>
  <c r="AC32" i="1"/>
  <c r="T32" i="1"/>
  <c r="AC30" i="1"/>
  <c r="T30" i="1"/>
  <c r="AC28" i="1"/>
  <c r="T28" i="1"/>
  <c r="AC26" i="1"/>
  <c r="T26" i="1"/>
  <c r="AC24" i="1"/>
  <c r="T24" i="1"/>
  <c r="AC22" i="1"/>
  <c r="T22" i="1"/>
  <c r="AC18" i="1"/>
  <c r="T18" i="1"/>
  <c r="T8" i="1"/>
  <c r="AC107" i="1"/>
  <c r="T107" i="1"/>
  <c r="AC97" i="1"/>
  <c r="T97" i="1"/>
  <c r="AC95" i="1"/>
  <c r="T95" i="1"/>
  <c r="T85" i="1"/>
  <c r="T83" i="1"/>
  <c r="T79" i="1"/>
  <c r="T77" i="1"/>
  <c r="T75" i="1"/>
  <c r="AC69" i="1"/>
  <c r="T69" i="1"/>
  <c r="T67" i="1"/>
  <c r="AC65" i="1"/>
  <c r="T65" i="1"/>
  <c r="T63" i="1"/>
  <c r="AC59" i="1"/>
  <c r="T59" i="1"/>
  <c r="T57" i="1"/>
  <c r="T55" i="1"/>
  <c r="AC47" i="1"/>
  <c r="T47" i="1"/>
  <c r="T45" i="1"/>
  <c r="T43" i="1"/>
  <c r="T41" i="1"/>
  <c r="T39" i="1"/>
  <c r="T37" i="1"/>
  <c r="T35" i="1"/>
  <c r="AC33" i="1"/>
  <c r="T33" i="1"/>
  <c r="T31" i="1"/>
  <c r="T29" i="1"/>
  <c r="T27" i="1"/>
  <c r="T23" i="1"/>
  <c r="T21" i="1"/>
  <c r="AC11" i="1"/>
  <c r="T11" i="1"/>
  <c r="T9" i="1"/>
  <c r="T7" i="1"/>
  <c r="U6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7" i="1" l="1"/>
  <c r="AC9" i="1"/>
  <c r="AC21" i="1"/>
  <c r="AC23" i="1"/>
  <c r="AC27" i="1"/>
  <c r="AC29" i="1"/>
  <c r="AC31" i="1"/>
  <c r="AC35" i="1"/>
  <c r="AC37" i="1"/>
  <c r="AC39" i="1"/>
  <c r="AC41" i="1"/>
  <c r="AC43" i="1"/>
  <c r="AC45" i="1"/>
  <c r="AC55" i="1"/>
  <c r="AC57" i="1"/>
  <c r="AC63" i="1"/>
  <c r="AC67" i="1"/>
  <c r="AC75" i="1"/>
  <c r="AC77" i="1"/>
  <c r="AC79" i="1"/>
  <c r="AC83" i="1"/>
  <c r="AC85" i="1"/>
  <c r="AC8" i="1"/>
  <c r="K5" i="1"/>
  <c r="AC5" i="1" l="1"/>
</calcChain>
</file>

<file path=xl/sharedStrings.xml><?xml version="1.0" encoding="utf-8"?>
<sst xmlns="http://schemas.openxmlformats.org/spreadsheetml/2006/main" count="380" uniqueCount="147">
  <si>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</si>
  <si>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</si>
  <si>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</si>
  <si>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</si>
  <si>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</si>
  <si>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</si>
  <si>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</si>
  <si>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</si>
  <si>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</si>
  <si>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</si>
  <si>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</si>
  <si>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</si>
  <si>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</si>
  <si>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</si>
  <si>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</si>
  <si>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</si>
  <si>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</si>
  <si>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</si>
  <si>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</si>
  <si>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</si>
  <si>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</si>
  <si>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</si>
  <si>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</si>
  <si>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07,03,</t>
  </si>
  <si>
    <t>06,03,</t>
  </si>
  <si>
    <t>29,02,</t>
  </si>
  <si>
    <t>28,02,</t>
  </si>
  <si>
    <t>23,02,</t>
  </si>
  <si>
    <t>21,02,</t>
  </si>
  <si>
    <t>15,02,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</si>
  <si>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</si>
  <si>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</si>
  <si>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</si>
  <si>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</si>
  <si>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</si>
  <si>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</si>
  <si>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</si>
  <si>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</si>
  <si>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</si>
  <si>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</si>
  <si>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</si>
  <si>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</si>
  <si>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</si>
  <si>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</si>
  <si>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</si>
  <si>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</si>
  <si>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</si>
  <si>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</si>
  <si>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</si>
  <si>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</si>
  <si>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</si>
  <si>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</si>
  <si>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</si>
  <si>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</si>
  <si>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</si>
  <si>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</si>
  <si>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</si>
  <si>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</si>
  <si>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</si>
  <si>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</si>
  <si>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</si>
  <si>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</si>
  <si>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</si>
  <si>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</si>
  <si>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</si>
  <si>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</si>
  <si>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</si>
  <si>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</si>
  <si>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</si>
  <si>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</si>
  <si>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</si>
  <si>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</si>
  <si>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</si>
  <si>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</si>
  <si>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</si>
  <si>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</si>
  <si>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</si>
  <si>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</si>
  <si>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нужно увеличить продажи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</si>
  <si>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</si>
  <si>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</si>
  <si>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</si>
  <si>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</si>
  <si>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</si>
  <si>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</si>
  <si>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</si>
  <si>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</si>
  <si>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</si>
  <si>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</si>
  <si>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</si>
  <si>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</si>
  <si>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</si>
  <si>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</si>
  <si>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</si>
  <si>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</si>
  <si>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</si>
  <si>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</si>
  <si>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</si>
  <si>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</si>
  <si>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</si>
  <si>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</si>
  <si>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</si>
  <si>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</si>
  <si>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</si>
  <si>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</si>
  <si>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</si>
  <si>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</si>
  <si>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</si>
  <si>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</si>
  <si>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-21кг на новинку FamPack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</si>
  <si>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</si>
  <si>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</si>
  <si>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</si>
  <si>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</si>
  <si>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</si>
  <si>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</si>
  <si>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</si>
  <si>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</si>
  <si>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</si>
  <si>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</si>
  <si>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</si>
  <si>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</si>
  <si>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</si>
  <si>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</si>
  <si>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</si>
  <si>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</si>
  <si>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</si>
  <si>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</si>
  <si>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</si>
  <si>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</si>
  <si>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</si>
  <si>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</si>
  <si>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</si>
  <si>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</si>
  <si>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</si>
  <si>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</si>
  <si>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</si>
  <si>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</si>
  <si>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</si>
  <si>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</si>
  <si>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</si>
  <si>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Сардельки Стародворские Вязанка Весовые Family Pack NDX мгс Вязанка</t>
  </si>
  <si>
    <t>задача Фомин</t>
  </si>
  <si>
    <t>то же что и 460</t>
  </si>
  <si>
    <t>заказ</t>
  </si>
  <si>
    <t>11,03,(2)</t>
  </si>
  <si>
    <t>11,03,(1)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</si>
</sst>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AF9" sqref="AF9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4.85546875" style="9" customWidth="1"/>
    <col min="8" max="8" width="4.85546875" customWidth="1"/>
    <col min="9" max="9" width="12.7109375" customWidth="1"/>
    <col min="10" max="18" width="6.7109375" customWidth="1"/>
    <col min="19" max="19" width="22.140625" customWidth="1"/>
    <col min="20" max="21" width="5.42578125" customWidth="1"/>
    <col min="22" max="27" width="6.7109375" customWidth="1"/>
    <col min="28" max="28" width="24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144</v>
      </c>
      <c r="Q3" s="3" t="s">
        <v>144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145</v>
      </c>
      <c r="Q4" s="1" t="s">
        <v>146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145</v>
      </c>
      <c r="AD4" s="1" t="s">
        <v>146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46659.36000000003</v>
      </c>
      <c r="F5" s="4">
        <f>SUM(F6:F500)</f>
        <v>38567.421999999991</v>
      </c>
      <c r="G5" s="7"/>
      <c r="H5" s="1"/>
      <c r="I5" s="1"/>
      <c r="J5" s="4">
        <f t="shared" ref="J5:R5" si="0">SUM(J6:J500)</f>
        <v>46053.042000000001</v>
      </c>
      <c r="K5" s="4">
        <f t="shared" si="0"/>
        <v>606.3179999999993</v>
      </c>
      <c r="L5" s="4">
        <f t="shared" si="0"/>
        <v>24609.887999999984</v>
      </c>
      <c r="M5" s="4">
        <f t="shared" si="0"/>
        <v>22049.471999999998</v>
      </c>
      <c r="N5" s="4">
        <f t="shared" si="0"/>
        <v>10090.150799999996</v>
      </c>
      <c r="O5" s="4">
        <f t="shared" si="0"/>
        <v>4921.9775999999983</v>
      </c>
      <c r="P5" s="4">
        <f t="shared" si="0"/>
        <v>7878.3071</v>
      </c>
      <c r="Q5" s="4">
        <f t="shared" si="0"/>
        <v>3100</v>
      </c>
      <c r="R5" s="4">
        <f t="shared" si="0"/>
        <v>0</v>
      </c>
      <c r="S5" s="1"/>
      <c r="T5" s="1"/>
      <c r="U5" s="1"/>
      <c r="V5" s="4">
        <f t="shared" ref="V5:AA5" si="1">SUM(V6:V500)</f>
        <v>4779.3986000000014</v>
      </c>
      <c r="W5" s="4">
        <f t="shared" si="1"/>
        <v>4924.1481999999996</v>
      </c>
      <c r="X5" s="4">
        <f t="shared" si="1"/>
        <v>5099.9064000000008</v>
      </c>
      <c r="Y5" s="4">
        <f t="shared" si="1"/>
        <v>4835.7771999999995</v>
      </c>
      <c r="Z5" s="4">
        <f t="shared" si="1"/>
        <v>4602.1824000000015</v>
      </c>
      <c r="AA5" s="4">
        <f t="shared" si="1"/>
        <v>4983.2918000000009</v>
      </c>
      <c r="AB5" s="1"/>
      <c r="AC5" s="4">
        <f>SUM(AC6:AC500)</f>
        <v>6979.565099999998</v>
      </c>
      <c r="AD5" s="4">
        <f>SUM(AD6:AD500)</f>
        <v>3100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92.786000000000001</v>
      </c>
      <c r="D6" s="1">
        <v>170.78399999999999</v>
      </c>
      <c r="E6" s="1">
        <v>91.679000000000002</v>
      </c>
      <c r="F6" s="1">
        <v>158.535</v>
      </c>
      <c r="G6" s="7">
        <v>1</v>
      </c>
      <c r="H6" s="1">
        <v>50</v>
      </c>
      <c r="I6" s="1" t="s">
        <v>32</v>
      </c>
      <c r="J6" s="1">
        <v>82.45</v>
      </c>
      <c r="K6" s="1">
        <f t="shared" ref="K6:K37" si="2">E6-J6</f>
        <v>9.2289999999999992</v>
      </c>
      <c r="L6" s="1">
        <f>E6-M6</f>
        <v>91.679000000000002</v>
      </c>
      <c r="M6" s="1"/>
      <c r="N6" s="1">
        <v>24.874100000000059</v>
      </c>
      <c r="O6" s="1">
        <f>L6/5</f>
        <v>18.335799999999999</v>
      </c>
      <c r="P6" s="5">
        <f>12*O6-N6-F6-Q6</f>
        <v>36.620499999999936</v>
      </c>
      <c r="Q6" s="5"/>
      <c r="R6" s="5"/>
      <c r="S6" s="1"/>
      <c r="T6" s="1">
        <f>(F6+N6+P6+Q6)/O6</f>
        <v>12</v>
      </c>
      <c r="U6" s="1">
        <f>(F6+N6)/O6</f>
        <v>10.002786897762849</v>
      </c>
      <c r="V6" s="1">
        <v>17.523399999999999</v>
      </c>
      <c r="W6" s="1">
        <v>18.939399999999999</v>
      </c>
      <c r="X6" s="1">
        <v>17.608599999999999</v>
      </c>
      <c r="Y6" s="1">
        <v>15.2834</v>
      </c>
      <c r="Z6" s="1">
        <v>10.9772</v>
      </c>
      <c r="AA6" s="1">
        <v>7.7866</v>
      </c>
      <c r="AB6" s="1"/>
      <c r="AC6" s="1">
        <f t="shared" ref="AC6:AD37" si="3">P6*G6</f>
        <v>36.620499999999936</v>
      </c>
      <c r="AD6" s="1">
        <f>Q6*G6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504.76100000000002</v>
      </c>
      <c r="D7" s="1">
        <v>454.315</v>
      </c>
      <c r="E7" s="1">
        <v>523.48</v>
      </c>
      <c r="F7" s="1">
        <v>363.38299999999998</v>
      </c>
      <c r="G7" s="7">
        <v>1</v>
      </c>
      <c r="H7" s="1">
        <v>45</v>
      </c>
      <c r="I7" s="1" t="s">
        <v>32</v>
      </c>
      <c r="J7" s="1">
        <v>462.44799999999998</v>
      </c>
      <c r="K7" s="1">
        <f t="shared" si="2"/>
        <v>61.032000000000039</v>
      </c>
      <c r="L7" s="1">
        <f t="shared" ref="L7:L70" si="4">E7-M7</f>
        <v>421.13200000000001</v>
      </c>
      <c r="M7" s="1">
        <v>102.348</v>
      </c>
      <c r="N7" s="1">
        <v>437.34479999999979</v>
      </c>
      <c r="O7" s="1">
        <f t="shared" ref="O7:O70" si="5">L7/5</f>
        <v>84.226399999999998</v>
      </c>
      <c r="P7" s="5">
        <f t="shared" ref="P7:P9" si="6">12*O7-N7-F7-Q7</f>
        <v>109.98900000000009</v>
      </c>
      <c r="Q7" s="5">
        <v>100</v>
      </c>
      <c r="R7" s="5"/>
      <c r="S7" s="1"/>
      <c r="T7" s="1">
        <f t="shared" ref="T7:T70" si="7">(F7+N7+P7+Q7)/O7</f>
        <v>12</v>
      </c>
      <c r="U7" s="1">
        <f t="shared" ref="U7:U70" si="8">(F7+N7)/O7</f>
        <v>9.5068505836649759</v>
      </c>
      <c r="V7" s="1">
        <v>82.629599999999996</v>
      </c>
      <c r="W7" s="1">
        <v>64.622199999999992</v>
      </c>
      <c r="X7" s="1">
        <v>67.9542</v>
      </c>
      <c r="Y7" s="1">
        <v>76.196400000000011</v>
      </c>
      <c r="Z7" s="1">
        <v>70.3934</v>
      </c>
      <c r="AA7" s="1">
        <v>84.117199999999997</v>
      </c>
      <c r="AB7" s="1"/>
      <c r="AC7" s="1">
        <f t="shared" si="3"/>
        <v>109.98900000000009</v>
      </c>
      <c r="AD7" s="1">
        <f t="shared" ref="AD7:AD70" si="9">Q7*G7</f>
        <v>100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610.74699999999996</v>
      </c>
      <c r="D8" s="1">
        <v>713.08699999999999</v>
      </c>
      <c r="E8" s="1">
        <v>540.50699999999995</v>
      </c>
      <c r="F8" s="1">
        <v>714.84400000000005</v>
      </c>
      <c r="G8" s="7">
        <v>1</v>
      </c>
      <c r="H8" s="1">
        <v>45</v>
      </c>
      <c r="I8" s="1" t="s">
        <v>32</v>
      </c>
      <c r="J8" s="1">
        <v>478</v>
      </c>
      <c r="K8" s="1">
        <f t="shared" si="2"/>
        <v>62.506999999999948</v>
      </c>
      <c r="L8" s="1">
        <f t="shared" si="4"/>
        <v>540.50699999999995</v>
      </c>
      <c r="M8" s="1"/>
      <c r="N8" s="1">
        <v>375.58580000000012</v>
      </c>
      <c r="O8" s="1">
        <f t="shared" si="5"/>
        <v>108.10139999999998</v>
      </c>
      <c r="P8" s="5">
        <f t="shared" si="6"/>
        <v>106.78699999999958</v>
      </c>
      <c r="Q8" s="5">
        <v>100</v>
      </c>
      <c r="R8" s="5"/>
      <c r="S8" s="1"/>
      <c r="T8" s="1">
        <f t="shared" si="7"/>
        <v>11.999999999999998</v>
      </c>
      <c r="U8" s="1">
        <f t="shared" si="8"/>
        <v>10.087101554651468</v>
      </c>
      <c r="V8" s="1">
        <v>108.74720000000001</v>
      </c>
      <c r="W8" s="1">
        <v>102.021</v>
      </c>
      <c r="X8" s="1">
        <v>105.628</v>
      </c>
      <c r="Y8" s="1">
        <v>97.755399999999995</v>
      </c>
      <c r="Z8" s="1">
        <v>102.75660000000001</v>
      </c>
      <c r="AA8" s="1">
        <v>102.2636</v>
      </c>
      <c r="AB8" s="1"/>
      <c r="AC8" s="1">
        <f t="shared" si="3"/>
        <v>106.78699999999958</v>
      </c>
      <c r="AD8" s="1">
        <f t="shared" si="9"/>
        <v>100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31</v>
      </c>
      <c r="C9" s="1">
        <v>213.61099999999999</v>
      </c>
      <c r="D9" s="1">
        <v>155.44399999999999</v>
      </c>
      <c r="E9" s="1">
        <v>132.27500000000001</v>
      </c>
      <c r="F9" s="1">
        <v>222.48500000000001</v>
      </c>
      <c r="G9" s="7">
        <v>1</v>
      </c>
      <c r="H9" s="1">
        <v>40</v>
      </c>
      <c r="I9" s="1" t="s">
        <v>32</v>
      </c>
      <c r="J9" s="1">
        <v>110.2</v>
      </c>
      <c r="K9" s="1">
        <f t="shared" si="2"/>
        <v>22.075000000000003</v>
      </c>
      <c r="L9" s="1">
        <f t="shared" si="4"/>
        <v>132.27500000000001</v>
      </c>
      <c r="M9" s="1"/>
      <c r="N9" s="1">
        <v>13.551100000000019</v>
      </c>
      <c r="O9" s="1">
        <f t="shared" si="5"/>
        <v>26.455000000000002</v>
      </c>
      <c r="P9" s="5">
        <f t="shared" si="6"/>
        <v>81.423900000000003</v>
      </c>
      <c r="Q9" s="5"/>
      <c r="R9" s="5"/>
      <c r="S9" s="1"/>
      <c r="T9" s="1">
        <f t="shared" si="7"/>
        <v>12</v>
      </c>
      <c r="U9" s="1">
        <f t="shared" si="8"/>
        <v>8.9221735021735036</v>
      </c>
      <c r="V9" s="1">
        <v>24.594200000000001</v>
      </c>
      <c r="W9" s="1">
        <v>19.851600000000001</v>
      </c>
      <c r="X9" s="1">
        <v>25.009799999999998</v>
      </c>
      <c r="Y9" s="1">
        <v>34.173200000000001</v>
      </c>
      <c r="Z9" s="1">
        <v>29.835599999999999</v>
      </c>
      <c r="AA9" s="1">
        <v>23.5</v>
      </c>
      <c r="AB9" s="1"/>
      <c r="AC9" s="1">
        <f t="shared" si="3"/>
        <v>81.423900000000003</v>
      </c>
      <c r="AD9" s="1">
        <f t="shared" si="9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36</v>
      </c>
      <c r="B10" s="15" t="s">
        <v>37</v>
      </c>
      <c r="C10" s="15"/>
      <c r="D10" s="15"/>
      <c r="E10" s="15"/>
      <c r="F10" s="15"/>
      <c r="G10" s="16">
        <v>0</v>
      </c>
      <c r="H10" s="15" t="e">
        <v>#N/A</v>
      </c>
      <c r="I10" s="15" t="s">
        <v>32</v>
      </c>
      <c r="J10" s="15"/>
      <c r="K10" s="15">
        <f t="shared" si="2"/>
        <v>0</v>
      </c>
      <c r="L10" s="15">
        <f t="shared" si="4"/>
        <v>0</v>
      </c>
      <c r="M10" s="15"/>
      <c r="N10" s="15">
        <v>0</v>
      </c>
      <c r="O10" s="15">
        <f t="shared" si="5"/>
        <v>0</v>
      </c>
      <c r="P10" s="17"/>
      <c r="Q10" s="17"/>
      <c r="R10" s="17"/>
      <c r="S10" s="15"/>
      <c r="T10" s="15" t="e">
        <f t="shared" si="7"/>
        <v>#DIV/0!</v>
      </c>
      <c r="U10" s="15" t="e">
        <f t="shared" si="8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 t="s">
        <v>38</v>
      </c>
      <c r="AC10" s="15">
        <f t="shared" si="3"/>
        <v>0</v>
      </c>
      <c r="AD10" s="15">
        <f t="shared" si="9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37</v>
      </c>
      <c r="C11" s="1">
        <v>411</v>
      </c>
      <c r="D11" s="1">
        <v>300</v>
      </c>
      <c r="E11" s="1">
        <v>197</v>
      </c>
      <c r="F11" s="1">
        <v>423</v>
      </c>
      <c r="G11" s="7">
        <v>0.45</v>
      </c>
      <c r="H11" s="1">
        <v>45</v>
      </c>
      <c r="I11" s="1" t="s">
        <v>32</v>
      </c>
      <c r="J11" s="1">
        <v>216</v>
      </c>
      <c r="K11" s="1">
        <f t="shared" si="2"/>
        <v>-19</v>
      </c>
      <c r="L11" s="1">
        <f t="shared" si="4"/>
        <v>197</v>
      </c>
      <c r="M11" s="1"/>
      <c r="N11" s="1">
        <v>89.60000000000008</v>
      </c>
      <c r="O11" s="1">
        <f t="shared" si="5"/>
        <v>39.4</v>
      </c>
      <c r="P11" s="5"/>
      <c r="Q11" s="5"/>
      <c r="R11" s="5"/>
      <c r="S11" s="1"/>
      <c r="T11" s="1">
        <f t="shared" si="7"/>
        <v>13.010152284263963</v>
      </c>
      <c r="U11" s="1">
        <f t="shared" si="8"/>
        <v>13.010152284263963</v>
      </c>
      <c r="V11" s="1">
        <v>51.6</v>
      </c>
      <c r="W11" s="1">
        <v>51.6</v>
      </c>
      <c r="X11" s="1">
        <v>45.4</v>
      </c>
      <c r="Y11" s="1">
        <v>56.8</v>
      </c>
      <c r="Z11" s="1">
        <v>44</v>
      </c>
      <c r="AA11" s="1">
        <v>63</v>
      </c>
      <c r="AB11" s="1"/>
      <c r="AC11" s="1">
        <f t="shared" si="3"/>
        <v>0</v>
      </c>
      <c r="AD11" s="1">
        <f t="shared" si="9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40</v>
      </c>
      <c r="B12" s="15" t="s">
        <v>37</v>
      </c>
      <c r="C12" s="15"/>
      <c r="D12" s="15"/>
      <c r="E12" s="15"/>
      <c r="F12" s="15"/>
      <c r="G12" s="16">
        <v>0</v>
      </c>
      <c r="H12" s="15" t="e">
        <v>#N/A</v>
      </c>
      <c r="I12" s="15" t="s">
        <v>32</v>
      </c>
      <c r="J12" s="15"/>
      <c r="K12" s="15">
        <f t="shared" si="2"/>
        <v>0</v>
      </c>
      <c r="L12" s="15">
        <f t="shared" si="4"/>
        <v>0</v>
      </c>
      <c r="M12" s="15"/>
      <c r="N12" s="15">
        <v>0</v>
      </c>
      <c r="O12" s="15">
        <f t="shared" si="5"/>
        <v>0</v>
      </c>
      <c r="P12" s="17"/>
      <c r="Q12" s="17"/>
      <c r="R12" s="17"/>
      <c r="S12" s="15"/>
      <c r="T12" s="15" t="e">
        <f t="shared" si="7"/>
        <v>#DIV/0!</v>
      </c>
      <c r="U12" s="15" t="e">
        <f t="shared" si="8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 t="s">
        <v>38</v>
      </c>
      <c r="AC12" s="15">
        <f t="shared" si="3"/>
        <v>0</v>
      </c>
      <c r="AD12" s="15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41</v>
      </c>
      <c r="B13" s="15" t="s">
        <v>37</v>
      </c>
      <c r="C13" s="15"/>
      <c r="D13" s="15"/>
      <c r="E13" s="15"/>
      <c r="F13" s="15"/>
      <c r="G13" s="16">
        <v>0</v>
      </c>
      <c r="H13" s="15" t="e">
        <v>#N/A</v>
      </c>
      <c r="I13" s="15" t="s">
        <v>32</v>
      </c>
      <c r="J13" s="15"/>
      <c r="K13" s="15">
        <f t="shared" si="2"/>
        <v>0</v>
      </c>
      <c r="L13" s="15">
        <f t="shared" si="4"/>
        <v>0</v>
      </c>
      <c r="M13" s="15"/>
      <c r="N13" s="15">
        <v>0</v>
      </c>
      <c r="O13" s="15">
        <f t="shared" si="5"/>
        <v>0</v>
      </c>
      <c r="P13" s="17"/>
      <c r="Q13" s="17"/>
      <c r="R13" s="17"/>
      <c r="S13" s="15"/>
      <c r="T13" s="15" t="e">
        <f t="shared" si="7"/>
        <v>#DIV/0!</v>
      </c>
      <c r="U13" s="15" t="e">
        <f t="shared" si="8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 t="s">
        <v>38</v>
      </c>
      <c r="AC13" s="15">
        <f t="shared" si="3"/>
        <v>0</v>
      </c>
      <c r="AD13" s="15">
        <f t="shared" si="9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42</v>
      </c>
      <c r="B14" s="11" t="s">
        <v>37</v>
      </c>
      <c r="C14" s="11">
        <v>68</v>
      </c>
      <c r="D14" s="11">
        <v>230</v>
      </c>
      <c r="E14" s="11">
        <v>20</v>
      </c>
      <c r="F14" s="11">
        <v>230</v>
      </c>
      <c r="G14" s="12">
        <v>0</v>
      </c>
      <c r="H14" s="11">
        <v>60</v>
      </c>
      <c r="I14" s="11" t="s">
        <v>43</v>
      </c>
      <c r="J14" s="11">
        <v>23</v>
      </c>
      <c r="K14" s="11">
        <f t="shared" si="2"/>
        <v>-3</v>
      </c>
      <c r="L14" s="11">
        <f t="shared" si="4"/>
        <v>20</v>
      </c>
      <c r="M14" s="11"/>
      <c r="N14" s="11"/>
      <c r="O14" s="11">
        <f t="shared" si="5"/>
        <v>4</v>
      </c>
      <c r="P14" s="13"/>
      <c r="Q14" s="13"/>
      <c r="R14" s="13"/>
      <c r="S14" s="11"/>
      <c r="T14" s="11">
        <f t="shared" si="7"/>
        <v>57.5</v>
      </c>
      <c r="U14" s="11">
        <f t="shared" si="8"/>
        <v>57.5</v>
      </c>
      <c r="V14" s="11">
        <v>13.6</v>
      </c>
      <c r="W14" s="11">
        <v>20.2</v>
      </c>
      <c r="X14" s="11">
        <v>12.678800000000001</v>
      </c>
      <c r="Y14" s="11">
        <v>6.4787999999999997</v>
      </c>
      <c r="Z14" s="11">
        <v>10.8</v>
      </c>
      <c r="AA14" s="11">
        <v>10.4</v>
      </c>
      <c r="AB14" s="11"/>
      <c r="AC14" s="11">
        <f t="shared" si="3"/>
        <v>0</v>
      </c>
      <c r="AD14" s="11">
        <f t="shared" si="9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44</v>
      </c>
      <c r="B15" s="15" t="s">
        <v>37</v>
      </c>
      <c r="C15" s="15"/>
      <c r="D15" s="15"/>
      <c r="E15" s="15"/>
      <c r="F15" s="15"/>
      <c r="G15" s="16">
        <v>0</v>
      </c>
      <c r="H15" s="15" t="e">
        <v>#N/A</v>
      </c>
      <c r="I15" s="15" t="s">
        <v>32</v>
      </c>
      <c r="J15" s="15"/>
      <c r="K15" s="15">
        <f t="shared" si="2"/>
        <v>0</v>
      </c>
      <c r="L15" s="15">
        <f t="shared" si="4"/>
        <v>0</v>
      </c>
      <c r="M15" s="15"/>
      <c r="N15" s="15">
        <v>0</v>
      </c>
      <c r="O15" s="15">
        <f t="shared" si="5"/>
        <v>0</v>
      </c>
      <c r="P15" s="17"/>
      <c r="Q15" s="17"/>
      <c r="R15" s="17"/>
      <c r="S15" s="15"/>
      <c r="T15" s="15" t="e">
        <f t="shared" si="7"/>
        <v>#DIV/0!</v>
      </c>
      <c r="U15" s="15" t="e">
        <f t="shared" si="8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 t="s">
        <v>38</v>
      </c>
      <c r="AC15" s="15">
        <f t="shared" si="3"/>
        <v>0</v>
      </c>
      <c r="AD15" s="15">
        <f t="shared" si="9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45</v>
      </c>
      <c r="B16" s="15" t="s">
        <v>37</v>
      </c>
      <c r="C16" s="15"/>
      <c r="D16" s="15"/>
      <c r="E16" s="15"/>
      <c r="F16" s="15"/>
      <c r="G16" s="16">
        <v>0</v>
      </c>
      <c r="H16" s="15" t="e">
        <v>#N/A</v>
      </c>
      <c r="I16" s="15" t="s">
        <v>32</v>
      </c>
      <c r="J16" s="15"/>
      <c r="K16" s="15">
        <f t="shared" si="2"/>
        <v>0</v>
      </c>
      <c r="L16" s="15">
        <f t="shared" si="4"/>
        <v>0</v>
      </c>
      <c r="M16" s="15"/>
      <c r="N16" s="15">
        <v>0</v>
      </c>
      <c r="O16" s="15">
        <f t="shared" si="5"/>
        <v>0</v>
      </c>
      <c r="P16" s="17"/>
      <c r="Q16" s="17"/>
      <c r="R16" s="17"/>
      <c r="S16" s="15"/>
      <c r="T16" s="15" t="e">
        <f t="shared" si="7"/>
        <v>#DIV/0!</v>
      </c>
      <c r="U16" s="15" t="e">
        <f t="shared" si="8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 t="s">
        <v>38</v>
      </c>
      <c r="AC16" s="15">
        <f t="shared" si="3"/>
        <v>0</v>
      </c>
      <c r="AD16" s="15">
        <f t="shared" si="9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46</v>
      </c>
      <c r="B17" s="15" t="s">
        <v>37</v>
      </c>
      <c r="C17" s="15"/>
      <c r="D17" s="15"/>
      <c r="E17" s="15"/>
      <c r="F17" s="15"/>
      <c r="G17" s="16">
        <v>0</v>
      </c>
      <c r="H17" s="15" t="e">
        <v>#N/A</v>
      </c>
      <c r="I17" s="15" t="s">
        <v>32</v>
      </c>
      <c r="J17" s="15"/>
      <c r="K17" s="15">
        <f t="shared" si="2"/>
        <v>0</v>
      </c>
      <c r="L17" s="15">
        <f t="shared" si="4"/>
        <v>0</v>
      </c>
      <c r="M17" s="15"/>
      <c r="N17" s="15">
        <v>0</v>
      </c>
      <c r="O17" s="15">
        <f t="shared" si="5"/>
        <v>0</v>
      </c>
      <c r="P17" s="17"/>
      <c r="Q17" s="17"/>
      <c r="R17" s="17"/>
      <c r="S17" s="15"/>
      <c r="T17" s="15" t="e">
        <f t="shared" si="7"/>
        <v>#DIV/0!</v>
      </c>
      <c r="U17" s="15" t="e">
        <f t="shared" si="8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 t="s">
        <v>38</v>
      </c>
      <c r="AC17" s="15">
        <f t="shared" si="3"/>
        <v>0</v>
      </c>
      <c r="AD17" s="15">
        <f t="shared" si="9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37</v>
      </c>
      <c r="C18" s="1">
        <v>129</v>
      </c>
      <c r="D18" s="1">
        <v>41</v>
      </c>
      <c r="E18" s="1">
        <v>122</v>
      </c>
      <c r="F18" s="1">
        <v>24</v>
      </c>
      <c r="G18" s="7">
        <v>0.17</v>
      </c>
      <c r="H18" s="1">
        <v>120</v>
      </c>
      <c r="I18" s="1" t="s">
        <v>32</v>
      </c>
      <c r="J18" s="1">
        <v>109</v>
      </c>
      <c r="K18" s="1">
        <f t="shared" si="2"/>
        <v>13</v>
      </c>
      <c r="L18" s="1">
        <f t="shared" si="4"/>
        <v>122</v>
      </c>
      <c r="M18" s="1"/>
      <c r="N18" s="1">
        <v>229.9</v>
      </c>
      <c r="O18" s="1">
        <f t="shared" si="5"/>
        <v>24.4</v>
      </c>
      <c r="P18" s="5">
        <f>12*O18-N18-F18-Q18</f>
        <v>38.899999999999949</v>
      </c>
      <c r="Q18" s="5"/>
      <c r="R18" s="5"/>
      <c r="S18" s="1"/>
      <c r="T18" s="1">
        <f t="shared" si="7"/>
        <v>11.999999999999998</v>
      </c>
      <c r="U18" s="1">
        <f t="shared" si="8"/>
        <v>10.405737704918034</v>
      </c>
      <c r="V18" s="1">
        <v>25.8</v>
      </c>
      <c r="W18" s="1">
        <v>11.8</v>
      </c>
      <c r="X18" s="1">
        <v>13.8</v>
      </c>
      <c r="Y18" s="1">
        <v>19.600000000000001</v>
      </c>
      <c r="Z18" s="1">
        <v>15.8</v>
      </c>
      <c r="AA18" s="1">
        <v>8.4</v>
      </c>
      <c r="AB18" s="1"/>
      <c r="AC18" s="1">
        <f t="shared" si="3"/>
        <v>6.6129999999999916</v>
      </c>
      <c r="AD18" s="1">
        <f t="shared" si="9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48</v>
      </c>
      <c r="B19" s="11" t="s">
        <v>37</v>
      </c>
      <c r="C19" s="11">
        <v>172</v>
      </c>
      <c r="D19" s="11">
        <v>102</v>
      </c>
      <c r="E19" s="11">
        <v>126</v>
      </c>
      <c r="F19" s="11">
        <v>124</v>
      </c>
      <c r="G19" s="12">
        <v>0</v>
      </c>
      <c r="H19" s="11">
        <v>35</v>
      </c>
      <c r="I19" s="11" t="s">
        <v>43</v>
      </c>
      <c r="J19" s="11">
        <v>129</v>
      </c>
      <c r="K19" s="11">
        <f t="shared" si="2"/>
        <v>-3</v>
      </c>
      <c r="L19" s="11">
        <f t="shared" si="4"/>
        <v>126</v>
      </c>
      <c r="M19" s="11"/>
      <c r="N19" s="11"/>
      <c r="O19" s="11">
        <f t="shared" si="5"/>
        <v>25.2</v>
      </c>
      <c r="P19" s="13"/>
      <c r="Q19" s="13"/>
      <c r="R19" s="13"/>
      <c r="S19" s="11"/>
      <c r="T19" s="11">
        <f t="shared" si="7"/>
        <v>4.9206349206349209</v>
      </c>
      <c r="U19" s="11">
        <f t="shared" si="8"/>
        <v>4.9206349206349209</v>
      </c>
      <c r="V19" s="11">
        <v>23.4</v>
      </c>
      <c r="W19" s="11">
        <v>21.8</v>
      </c>
      <c r="X19" s="11">
        <v>27</v>
      </c>
      <c r="Y19" s="11">
        <v>27.8</v>
      </c>
      <c r="Z19" s="11">
        <v>22.8</v>
      </c>
      <c r="AA19" s="11">
        <v>30.4</v>
      </c>
      <c r="AB19" s="11"/>
      <c r="AC19" s="11">
        <f t="shared" si="3"/>
        <v>0</v>
      </c>
      <c r="AD19" s="11">
        <f t="shared" si="9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49</v>
      </c>
      <c r="B20" s="11" t="s">
        <v>37</v>
      </c>
      <c r="C20" s="11">
        <v>144</v>
      </c>
      <c r="D20" s="11">
        <v>108</v>
      </c>
      <c r="E20" s="11">
        <v>136</v>
      </c>
      <c r="F20" s="11">
        <v>20</v>
      </c>
      <c r="G20" s="12">
        <v>0</v>
      </c>
      <c r="H20" s="11">
        <v>35</v>
      </c>
      <c r="I20" s="11" t="s">
        <v>43</v>
      </c>
      <c r="J20" s="11">
        <v>137</v>
      </c>
      <c r="K20" s="11">
        <f t="shared" si="2"/>
        <v>-1</v>
      </c>
      <c r="L20" s="11">
        <f t="shared" si="4"/>
        <v>136</v>
      </c>
      <c r="M20" s="11"/>
      <c r="N20" s="11"/>
      <c r="O20" s="11">
        <f t="shared" si="5"/>
        <v>27.2</v>
      </c>
      <c r="P20" s="13"/>
      <c r="Q20" s="13"/>
      <c r="R20" s="13"/>
      <c r="S20" s="11"/>
      <c r="T20" s="11">
        <f t="shared" si="7"/>
        <v>0.73529411764705888</v>
      </c>
      <c r="U20" s="11">
        <f t="shared" si="8"/>
        <v>0.73529411764705888</v>
      </c>
      <c r="V20" s="11">
        <v>25</v>
      </c>
      <c r="W20" s="11">
        <v>6.6</v>
      </c>
      <c r="X20" s="11">
        <v>11</v>
      </c>
      <c r="Y20" s="11">
        <v>22.2</v>
      </c>
      <c r="Z20" s="11">
        <v>19.399999999999999</v>
      </c>
      <c r="AA20" s="11">
        <v>15.2</v>
      </c>
      <c r="AB20" s="11"/>
      <c r="AC20" s="11">
        <f t="shared" si="3"/>
        <v>0</v>
      </c>
      <c r="AD20" s="11">
        <f t="shared" si="9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37</v>
      </c>
      <c r="C21" s="1">
        <v>96</v>
      </c>
      <c r="D21" s="1">
        <v>132</v>
      </c>
      <c r="E21" s="1">
        <v>138</v>
      </c>
      <c r="F21" s="1">
        <v>84</v>
      </c>
      <c r="G21" s="7">
        <v>0.35</v>
      </c>
      <c r="H21" s="1">
        <v>45</v>
      </c>
      <c r="I21" s="1" t="s">
        <v>32</v>
      </c>
      <c r="J21" s="1">
        <v>140</v>
      </c>
      <c r="K21" s="1">
        <f t="shared" si="2"/>
        <v>-2</v>
      </c>
      <c r="L21" s="1">
        <f t="shared" si="4"/>
        <v>138</v>
      </c>
      <c r="M21" s="1"/>
      <c r="N21" s="1">
        <v>60.099999999999987</v>
      </c>
      <c r="O21" s="1">
        <f t="shared" si="5"/>
        <v>27.6</v>
      </c>
      <c r="P21" s="5">
        <f t="shared" ref="P21:P24" si="10">12*O21-N21-F21-Q21</f>
        <v>187.10000000000008</v>
      </c>
      <c r="Q21" s="5"/>
      <c r="R21" s="5"/>
      <c r="S21" s="1"/>
      <c r="T21" s="1">
        <f t="shared" si="7"/>
        <v>12.000000000000002</v>
      </c>
      <c r="U21" s="1">
        <f t="shared" si="8"/>
        <v>5.2210144927536231</v>
      </c>
      <c r="V21" s="1">
        <v>18.2</v>
      </c>
      <c r="W21" s="1">
        <v>7.6</v>
      </c>
      <c r="X21" s="1">
        <v>14.4</v>
      </c>
      <c r="Y21" s="1">
        <v>21.2</v>
      </c>
      <c r="Z21" s="1">
        <v>18.600000000000001</v>
      </c>
      <c r="AA21" s="1">
        <v>12.6</v>
      </c>
      <c r="AB21" s="1"/>
      <c r="AC21" s="1">
        <f t="shared" si="3"/>
        <v>65.485000000000028</v>
      </c>
      <c r="AD21" s="1">
        <f t="shared" si="9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37</v>
      </c>
      <c r="C22" s="1">
        <v>72</v>
      </c>
      <c r="D22" s="1">
        <v>192</v>
      </c>
      <c r="E22" s="1">
        <v>185</v>
      </c>
      <c r="F22" s="1">
        <v>73</v>
      </c>
      <c r="G22" s="7">
        <v>0.35</v>
      </c>
      <c r="H22" s="1">
        <v>45</v>
      </c>
      <c r="I22" s="1" t="s">
        <v>32</v>
      </c>
      <c r="J22" s="1">
        <v>185</v>
      </c>
      <c r="K22" s="1">
        <f t="shared" si="2"/>
        <v>0</v>
      </c>
      <c r="L22" s="1">
        <f t="shared" si="4"/>
        <v>185</v>
      </c>
      <c r="M22" s="1"/>
      <c r="N22" s="1">
        <v>201</v>
      </c>
      <c r="O22" s="1">
        <f t="shared" si="5"/>
        <v>37</v>
      </c>
      <c r="P22" s="5">
        <f t="shared" si="10"/>
        <v>170</v>
      </c>
      <c r="Q22" s="5"/>
      <c r="R22" s="5"/>
      <c r="S22" s="1"/>
      <c r="T22" s="1">
        <f t="shared" si="7"/>
        <v>12</v>
      </c>
      <c r="U22" s="1">
        <f t="shared" si="8"/>
        <v>7.4054054054054053</v>
      </c>
      <c r="V22" s="1">
        <v>30.6</v>
      </c>
      <c r="W22" s="1">
        <v>14.4</v>
      </c>
      <c r="X22" s="1">
        <v>23.4</v>
      </c>
      <c r="Y22" s="1">
        <v>31.6</v>
      </c>
      <c r="Z22" s="1">
        <v>18</v>
      </c>
      <c r="AA22" s="1">
        <v>15.4</v>
      </c>
      <c r="AB22" s="1"/>
      <c r="AC22" s="1">
        <f t="shared" si="3"/>
        <v>59.499999999999993</v>
      </c>
      <c r="AD22" s="1">
        <f t="shared" si="9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31</v>
      </c>
      <c r="C23" s="1">
        <v>373.87599999999998</v>
      </c>
      <c r="D23" s="1">
        <v>819.32799999999997</v>
      </c>
      <c r="E23" s="1">
        <v>460.45600000000002</v>
      </c>
      <c r="F23" s="1">
        <v>656.84400000000005</v>
      </c>
      <c r="G23" s="7">
        <v>1</v>
      </c>
      <c r="H23" s="1">
        <v>55</v>
      </c>
      <c r="I23" s="1" t="s">
        <v>32</v>
      </c>
      <c r="J23" s="1">
        <v>465.04</v>
      </c>
      <c r="K23" s="1">
        <f t="shared" si="2"/>
        <v>-4.5840000000000032</v>
      </c>
      <c r="L23" s="1">
        <f t="shared" si="4"/>
        <v>402.48599999999999</v>
      </c>
      <c r="M23" s="1">
        <v>57.97</v>
      </c>
      <c r="N23" s="1">
        <v>127.9122000000002</v>
      </c>
      <c r="O23" s="1">
        <f t="shared" si="5"/>
        <v>80.497199999999992</v>
      </c>
      <c r="P23" s="5">
        <f t="shared" si="10"/>
        <v>181.21019999999965</v>
      </c>
      <c r="Q23" s="5"/>
      <c r="R23" s="5"/>
      <c r="S23" s="1"/>
      <c r="T23" s="1">
        <f t="shared" si="7"/>
        <v>12</v>
      </c>
      <c r="U23" s="1">
        <f t="shared" si="8"/>
        <v>9.7488633145003849</v>
      </c>
      <c r="V23" s="1">
        <v>80.794800000000009</v>
      </c>
      <c r="W23" s="1">
        <v>87.135599999999997</v>
      </c>
      <c r="X23" s="1">
        <v>84.649600000000007</v>
      </c>
      <c r="Y23" s="1">
        <v>76.100800000000007</v>
      </c>
      <c r="Z23" s="1">
        <v>71.31</v>
      </c>
      <c r="AA23" s="1">
        <v>72.22760000000001</v>
      </c>
      <c r="AB23" s="1"/>
      <c r="AC23" s="1">
        <f t="shared" si="3"/>
        <v>181.21019999999965</v>
      </c>
      <c r="AD23" s="1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31</v>
      </c>
      <c r="C24" s="1">
        <v>3325.19</v>
      </c>
      <c r="D24" s="1">
        <v>8712.5560000000005</v>
      </c>
      <c r="E24" s="1">
        <v>7973.875</v>
      </c>
      <c r="F24" s="1">
        <v>3729.5749999999998</v>
      </c>
      <c r="G24" s="7">
        <v>1</v>
      </c>
      <c r="H24" s="1">
        <v>50</v>
      </c>
      <c r="I24" s="1" t="s">
        <v>32</v>
      </c>
      <c r="J24" s="1">
        <v>7958.7139999999999</v>
      </c>
      <c r="K24" s="1">
        <f t="shared" si="2"/>
        <v>15.161000000000058</v>
      </c>
      <c r="L24" s="1">
        <f t="shared" si="4"/>
        <v>2441.6610000000001</v>
      </c>
      <c r="M24" s="1">
        <v>5532.2139999999999</v>
      </c>
      <c r="N24" s="1">
        <v>994.80679999999893</v>
      </c>
      <c r="O24" s="1">
        <f t="shared" si="5"/>
        <v>488.3322</v>
      </c>
      <c r="P24" s="5">
        <f t="shared" si="10"/>
        <v>635.60460000000148</v>
      </c>
      <c r="Q24" s="5">
        <v>500</v>
      </c>
      <c r="R24" s="5"/>
      <c r="S24" s="1"/>
      <c r="T24" s="1">
        <f t="shared" si="7"/>
        <v>12.000000000000002</v>
      </c>
      <c r="U24" s="1">
        <f t="shared" si="8"/>
        <v>9.6745244323433912</v>
      </c>
      <c r="V24" s="1">
        <v>467.79840000000002</v>
      </c>
      <c r="W24" s="1">
        <v>473.74020000000002</v>
      </c>
      <c r="X24" s="1">
        <v>478.33039999999983</v>
      </c>
      <c r="Y24" s="1">
        <v>478.69619999999998</v>
      </c>
      <c r="Z24" s="1">
        <v>473.05239999999992</v>
      </c>
      <c r="AA24" s="1">
        <v>525.16959999999995</v>
      </c>
      <c r="AB24" s="1"/>
      <c r="AC24" s="1">
        <f t="shared" si="3"/>
        <v>635.60460000000148</v>
      </c>
      <c r="AD24" s="1">
        <f t="shared" si="9"/>
        <v>500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54</v>
      </c>
      <c r="B25" s="15" t="s">
        <v>31</v>
      </c>
      <c r="C25" s="15"/>
      <c r="D25" s="15"/>
      <c r="E25" s="15"/>
      <c r="F25" s="15"/>
      <c r="G25" s="16">
        <v>0</v>
      </c>
      <c r="H25" s="15" t="e">
        <v>#N/A</v>
      </c>
      <c r="I25" s="15" t="s">
        <v>32</v>
      </c>
      <c r="J25" s="15"/>
      <c r="K25" s="15">
        <f t="shared" si="2"/>
        <v>0</v>
      </c>
      <c r="L25" s="15">
        <f t="shared" si="4"/>
        <v>0</v>
      </c>
      <c r="M25" s="15"/>
      <c r="N25" s="15">
        <v>0</v>
      </c>
      <c r="O25" s="15">
        <f t="shared" si="5"/>
        <v>0</v>
      </c>
      <c r="P25" s="17"/>
      <c r="Q25" s="17"/>
      <c r="R25" s="17"/>
      <c r="S25" s="15"/>
      <c r="T25" s="15" t="e">
        <f t="shared" si="7"/>
        <v>#DIV/0!</v>
      </c>
      <c r="U25" s="15" t="e">
        <f t="shared" si="8"/>
        <v>#DIV/0!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 t="s">
        <v>38</v>
      </c>
      <c r="AC25" s="15">
        <f t="shared" si="3"/>
        <v>0</v>
      </c>
      <c r="AD25" s="15">
        <f t="shared" si="9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31</v>
      </c>
      <c r="C26" s="1">
        <v>393.95400000000001</v>
      </c>
      <c r="D26" s="1">
        <v>1109.444</v>
      </c>
      <c r="E26" s="1">
        <v>754.32799999999997</v>
      </c>
      <c r="F26" s="1">
        <v>663.84799999999996</v>
      </c>
      <c r="G26" s="7">
        <v>1</v>
      </c>
      <c r="H26" s="1">
        <v>55</v>
      </c>
      <c r="I26" s="1" t="s">
        <v>32</v>
      </c>
      <c r="J26" s="1">
        <v>716.27</v>
      </c>
      <c r="K26" s="1">
        <f t="shared" si="2"/>
        <v>38.057999999999993</v>
      </c>
      <c r="L26" s="1">
        <f t="shared" si="4"/>
        <v>549.14799999999991</v>
      </c>
      <c r="M26" s="1">
        <v>205.18</v>
      </c>
      <c r="N26" s="1">
        <v>412.86079999999998</v>
      </c>
      <c r="O26" s="1">
        <f t="shared" si="5"/>
        <v>109.82959999999999</v>
      </c>
      <c r="P26" s="5">
        <f t="shared" ref="P26:P27" si="11">12*O26-N26-F26-Q26</f>
        <v>141.24639999999999</v>
      </c>
      <c r="Q26" s="5">
        <v>100</v>
      </c>
      <c r="R26" s="5"/>
      <c r="S26" s="1"/>
      <c r="T26" s="1">
        <f t="shared" si="7"/>
        <v>12</v>
      </c>
      <c r="U26" s="1">
        <f t="shared" si="8"/>
        <v>9.8034482507447898</v>
      </c>
      <c r="V26" s="1">
        <v>109.64960000000001</v>
      </c>
      <c r="W26" s="1">
        <v>100.05</v>
      </c>
      <c r="X26" s="1">
        <v>101.2724</v>
      </c>
      <c r="Y26" s="1">
        <v>99.044000000000011</v>
      </c>
      <c r="Z26" s="1">
        <v>80.557199999999995</v>
      </c>
      <c r="AA26" s="1">
        <v>68.295599999999993</v>
      </c>
      <c r="AB26" s="1"/>
      <c r="AC26" s="1">
        <f t="shared" si="3"/>
        <v>141.24639999999999</v>
      </c>
      <c r="AD26" s="1">
        <f t="shared" si="9"/>
        <v>100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31</v>
      </c>
      <c r="C27" s="1">
        <v>4350.0039999999999</v>
      </c>
      <c r="D27" s="1">
        <v>8781.6669999999995</v>
      </c>
      <c r="E27" s="1">
        <v>7438.2839999999997</v>
      </c>
      <c r="F27" s="1">
        <v>5181.7889999999998</v>
      </c>
      <c r="G27" s="7">
        <v>1</v>
      </c>
      <c r="H27" s="1">
        <v>60</v>
      </c>
      <c r="I27" s="1" t="s">
        <v>32</v>
      </c>
      <c r="J27" s="1">
        <v>7305.45</v>
      </c>
      <c r="K27" s="1">
        <f t="shared" si="2"/>
        <v>132.83399999999983</v>
      </c>
      <c r="L27" s="1">
        <f t="shared" si="4"/>
        <v>3619.3339999999998</v>
      </c>
      <c r="M27" s="1">
        <v>3818.95</v>
      </c>
      <c r="N27" s="1">
        <v>1412.1864</v>
      </c>
      <c r="O27" s="1">
        <f t="shared" si="5"/>
        <v>723.86680000000001</v>
      </c>
      <c r="P27" s="5">
        <f t="shared" si="11"/>
        <v>1092.4262000000008</v>
      </c>
      <c r="Q27" s="5">
        <v>1000</v>
      </c>
      <c r="R27" s="5"/>
      <c r="S27" s="1"/>
      <c r="T27" s="1">
        <f t="shared" si="7"/>
        <v>12.000000000000002</v>
      </c>
      <c r="U27" s="1">
        <f t="shared" si="8"/>
        <v>9.1093767527395908</v>
      </c>
      <c r="V27" s="1">
        <v>669.69039999999995</v>
      </c>
      <c r="W27" s="1">
        <v>676.43899999999996</v>
      </c>
      <c r="X27" s="1">
        <v>675.86880000000019</v>
      </c>
      <c r="Y27" s="1">
        <v>657.2056</v>
      </c>
      <c r="Z27" s="1">
        <v>640.12920000000008</v>
      </c>
      <c r="AA27" s="1">
        <v>716.41779999999994</v>
      </c>
      <c r="AB27" s="1"/>
      <c r="AC27" s="1">
        <f t="shared" si="3"/>
        <v>1092.4262000000008</v>
      </c>
      <c r="AD27" s="1">
        <f t="shared" si="9"/>
        <v>1000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31</v>
      </c>
      <c r="C28" s="1">
        <v>13.818</v>
      </c>
      <c r="D28" s="1">
        <v>282.72399999999999</v>
      </c>
      <c r="E28" s="1">
        <v>69.971999999999994</v>
      </c>
      <c r="F28" s="1">
        <v>213.88399999999999</v>
      </c>
      <c r="G28" s="7">
        <v>1</v>
      </c>
      <c r="H28" s="1">
        <v>50</v>
      </c>
      <c r="I28" s="1" t="s">
        <v>32</v>
      </c>
      <c r="J28" s="1">
        <v>67.86</v>
      </c>
      <c r="K28" s="1">
        <f t="shared" si="2"/>
        <v>2.1119999999999948</v>
      </c>
      <c r="L28" s="1">
        <f t="shared" si="4"/>
        <v>69.971999999999994</v>
      </c>
      <c r="M28" s="1"/>
      <c r="N28" s="1"/>
      <c r="O28" s="1">
        <f t="shared" si="5"/>
        <v>13.994399999999999</v>
      </c>
      <c r="P28" s="5"/>
      <c r="Q28" s="5"/>
      <c r="R28" s="5"/>
      <c r="S28" s="1"/>
      <c r="T28" s="1">
        <f t="shared" si="7"/>
        <v>15.283541988223861</v>
      </c>
      <c r="U28" s="1">
        <f t="shared" si="8"/>
        <v>15.283541988223861</v>
      </c>
      <c r="V28" s="1">
        <v>14.007199999999999</v>
      </c>
      <c r="W28" s="1">
        <v>23.19</v>
      </c>
      <c r="X28" s="1">
        <v>26.0244</v>
      </c>
      <c r="Y28" s="1">
        <v>16.5688</v>
      </c>
      <c r="Z28" s="1">
        <v>12.348800000000001</v>
      </c>
      <c r="AA28" s="1">
        <v>13.837999999999999</v>
      </c>
      <c r="AB28" s="1"/>
      <c r="AC28" s="1">
        <f t="shared" si="3"/>
        <v>0</v>
      </c>
      <c r="AD28" s="1">
        <f t="shared" si="9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31</v>
      </c>
      <c r="C29" s="1">
        <v>331.94900000000001</v>
      </c>
      <c r="D29" s="1">
        <v>1001.715</v>
      </c>
      <c r="E29" s="1">
        <v>581.88400000000001</v>
      </c>
      <c r="F29" s="1">
        <v>689.423</v>
      </c>
      <c r="G29" s="7">
        <v>1</v>
      </c>
      <c r="H29" s="1">
        <v>55</v>
      </c>
      <c r="I29" s="1" t="s">
        <v>32</v>
      </c>
      <c r="J29" s="1">
        <v>546.58000000000004</v>
      </c>
      <c r="K29" s="1">
        <f t="shared" si="2"/>
        <v>35.303999999999974</v>
      </c>
      <c r="L29" s="1">
        <f t="shared" si="4"/>
        <v>481.54399999999998</v>
      </c>
      <c r="M29" s="1">
        <v>100.34</v>
      </c>
      <c r="N29" s="1">
        <v>220.6807000000002</v>
      </c>
      <c r="O29" s="1">
        <f t="shared" si="5"/>
        <v>96.308799999999991</v>
      </c>
      <c r="P29" s="5">
        <f t="shared" ref="P29:P32" si="12">12*O29-N29-F29-Q29</f>
        <v>145.60189999999955</v>
      </c>
      <c r="Q29" s="5">
        <v>100</v>
      </c>
      <c r="R29" s="5"/>
      <c r="S29" s="1"/>
      <c r="T29" s="1">
        <f t="shared" si="7"/>
        <v>11.999999999999998</v>
      </c>
      <c r="U29" s="1">
        <f t="shared" si="8"/>
        <v>9.4498498579569095</v>
      </c>
      <c r="V29" s="1">
        <v>92.951400000000007</v>
      </c>
      <c r="W29" s="1">
        <v>95.445999999999998</v>
      </c>
      <c r="X29" s="1">
        <v>102.2466</v>
      </c>
      <c r="Y29" s="1">
        <v>94.554000000000002</v>
      </c>
      <c r="Z29" s="1">
        <v>74.828400000000002</v>
      </c>
      <c r="AA29" s="1">
        <v>82.104000000000013</v>
      </c>
      <c r="AB29" s="1"/>
      <c r="AC29" s="1">
        <f t="shared" si="3"/>
        <v>145.60189999999955</v>
      </c>
      <c r="AD29" s="1">
        <f t="shared" si="9"/>
        <v>100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31</v>
      </c>
      <c r="C30" s="1">
        <v>4619.4059999999999</v>
      </c>
      <c r="D30" s="1">
        <v>7401.1530000000002</v>
      </c>
      <c r="E30" s="1">
        <v>7443.9759999999997</v>
      </c>
      <c r="F30" s="1">
        <v>4175.7299999999996</v>
      </c>
      <c r="G30" s="7">
        <v>1</v>
      </c>
      <c r="H30" s="1">
        <v>60</v>
      </c>
      <c r="I30" s="1" t="s">
        <v>32</v>
      </c>
      <c r="J30" s="1">
        <v>7364.32</v>
      </c>
      <c r="K30" s="1">
        <f t="shared" si="2"/>
        <v>79.655999999999949</v>
      </c>
      <c r="L30" s="1">
        <f t="shared" si="4"/>
        <v>3131.6559999999999</v>
      </c>
      <c r="M30" s="1">
        <v>4312.32</v>
      </c>
      <c r="N30" s="1">
        <v>1735.926199999999</v>
      </c>
      <c r="O30" s="1">
        <f t="shared" si="5"/>
        <v>626.33119999999997</v>
      </c>
      <c r="P30" s="5">
        <f t="shared" si="12"/>
        <v>1004.3182000000006</v>
      </c>
      <c r="Q30" s="5">
        <v>600</v>
      </c>
      <c r="R30" s="5"/>
      <c r="S30" s="1"/>
      <c r="T30" s="1">
        <f t="shared" si="7"/>
        <v>12</v>
      </c>
      <c r="U30" s="1">
        <f t="shared" si="8"/>
        <v>9.4385465708877323</v>
      </c>
      <c r="V30" s="1">
        <v>588.97239999999988</v>
      </c>
      <c r="W30" s="1">
        <v>559.7503999999999</v>
      </c>
      <c r="X30" s="1">
        <v>579.0483999999999</v>
      </c>
      <c r="Y30" s="1">
        <v>617.15359999999998</v>
      </c>
      <c r="Z30" s="1">
        <v>645.75779999999975</v>
      </c>
      <c r="AA30" s="1">
        <v>653.07680000000005</v>
      </c>
      <c r="AB30" s="1"/>
      <c r="AC30" s="1">
        <f t="shared" si="3"/>
        <v>1004.3182000000006</v>
      </c>
      <c r="AD30" s="1">
        <f t="shared" si="9"/>
        <v>600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31</v>
      </c>
      <c r="C31" s="1">
        <v>2263.6590000000001</v>
      </c>
      <c r="D31" s="1">
        <v>4627.2579999999998</v>
      </c>
      <c r="E31" s="1">
        <v>3302.1889999999999</v>
      </c>
      <c r="F31" s="1">
        <v>3330.0039999999999</v>
      </c>
      <c r="G31" s="7">
        <v>1</v>
      </c>
      <c r="H31" s="1">
        <v>60</v>
      </c>
      <c r="I31" s="1" t="s">
        <v>32</v>
      </c>
      <c r="J31" s="1">
        <v>3239.77</v>
      </c>
      <c r="K31" s="1">
        <f t="shared" si="2"/>
        <v>62.418999999999869</v>
      </c>
      <c r="L31" s="1">
        <f t="shared" si="4"/>
        <v>1776.9189999999999</v>
      </c>
      <c r="M31" s="1">
        <v>1525.27</v>
      </c>
      <c r="N31" s="1"/>
      <c r="O31" s="1">
        <f t="shared" si="5"/>
        <v>355.38379999999995</v>
      </c>
      <c r="P31" s="5">
        <f t="shared" si="12"/>
        <v>534.60159999999905</v>
      </c>
      <c r="Q31" s="5">
        <v>400</v>
      </c>
      <c r="R31" s="5"/>
      <c r="S31" s="1"/>
      <c r="T31" s="1">
        <f t="shared" si="7"/>
        <v>11.999999999999998</v>
      </c>
      <c r="U31" s="1">
        <f t="shared" si="8"/>
        <v>9.3701626241826457</v>
      </c>
      <c r="V31" s="1">
        <v>322.09379999999999</v>
      </c>
      <c r="W31" s="1">
        <v>392.21960000000001</v>
      </c>
      <c r="X31" s="1">
        <v>401.34860000000009</v>
      </c>
      <c r="Y31" s="1">
        <v>374.99619999999987</v>
      </c>
      <c r="Z31" s="1">
        <v>347.78379999999999</v>
      </c>
      <c r="AA31" s="1">
        <v>423.0848000000002</v>
      </c>
      <c r="AB31" s="1"/>
      <c r="AC31" s="1">
        <f t="shared" si="3"/>
        <v>534.60159999999905</v>
      </c>
      <c r="AD31" s="1">
        <f t="shared" si="9"/>
        <v>400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>
        <v>291.79199999999997</v>
      </c>
      <c r="D32" s="1">
        <v>839.298</v>
      </c>
      <c r="E32" s="1">
        <v>361.30399999999997</v>
      </c>
      <c r="F32" s="1">
        <v>704.58600000000001</v>
      </c>
      <c r="G32" s="7">
        <v>1</v>
      </c>
      <c r="H32" s="1">
        <v>60</v>
      </c>
      <c r="I32" s="1" t="s">
        <v>32</v>
      </c>
      <c r="J32" s="1">
        <v>346.41</v>
      </c>
      <c r="K32" s="1">
        <f t="shared" si="2"/>
        <v>14.893999999999949</v>
      </c>
      <c r="L32" s="1">
        <f t="shared" si="4"/>
        <v>361.30399999999997</v>
      </c>
      <c r="M32" s="1"/>
      <c r="N32" s="1">
        <v>28.24779999999987</v>
      </c>
      <c r="O32" s="1">
        <f t="shared" si="5"/>
        <v>72.260799999999989</v>
      </c>
      <c r="P32" s="5">
        <f t="shared" si="12"/>
        <v>134.29579999999999</v>
      </c>
      <c r="Q32" s="5"/>
      <c r="R32" s="5"/>
      <c r="S32" s="1"/>
      <c r="T32" s="1">
        <f t="shared" si="7"/>
        <v>12</v>
      </c>
      <c r="U32" s="1">
        <f t="shared" si="8"/>
        <v>10.141512410601598</v>
      </c>
      <c r="V32" s="1">
        <v>74.201999999999998</v>
      </c>
      <c r="W32" s="1">
        <v>87.379600000000011</v>
      </c>
      <c r="X32" s="1">
        <v>90.587599999999995</v>
      </c>
      <c r="Y32" s="1">
        <v>78.838800000000006</v>
      </c>
      <c r="Z32" s="1">
        <v>58.537199999999999</v>
      </c>
      <c r="AA32" s="1">
        <v>70.066399999999987</v>
      </c>
      <c r="AB32" s="1"/>
      <c r="AC32" s="1">
        <f t="shared" si="3"/>
        <v>134.29579999999999</v>
      </c>
      <c r="AD32" s="1">
        <f t="shared" si="9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62</v>
      </c>
      <c r="B33" s="1" t="s">
        <v>31</v>
      </c>
      <c r="C33" s="1"/>
      <c r="D33" s="1"/>
      <c r="E33" s="1"/>
      <c r="F33" s="1"/>
      <c r="G33" s="7">
        <v>1</v>
      </c>
      <c r="H33" s="1" t="e">
        <v>#N/A</v>
      </c>
      <c r="I33" s="1" t="s">
        <v>32</v>
      </c>
      <c r="J33" s="1">
        <v>0.8</v>
      </c>
      <c r="K33" s="1">
        <f t="shared" si="2"/>
        <v>-0.8</v>
      </c>
      <c r="L33" s="1">
        <f t="shared" si="4"/>
        <v>0</v>
      </c>
      <c r="M33" s="1"/>
      <c r="N33" s="1">
        <v>20</v>
      </c>
      <c r="O33" s="1">
        <f t="shared" si="5"/>
        <v>0</v>
      </c>
      <c r="P33" s="5"/>
      <c r="Q33" s="5"/>
      <c r="R33" s="5"/>
      <c r="S33" s="1"/>
      <c r="T33" s="1" t="e">
        <f t="shared" si="7"/>
        <v>#DIV/0!</v>
      </c>
      <c r="U33" s="1" t="e">
        <f t="shared" si="8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/>
      <c r="AC33" s="1">
        <f t="shared" si="3"/>
        <v>0</v>
      </c>
      <c r="AD33" s="1">
        <f t="shared" si="9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31</v>
      </c>
      <c r="C34" s="1">
        <v>304.05500000000001</v>
      </c>
      <c r="D34" s="1">
        <v>849.99199999999996</v>
      </c>
      <c r="E34" s="1">
        <v>349.26400000000001</v>
      </c>
      <c r="F34" s="1">
        <v>737.63800000000003</v>
      </c>
      <c r="G34" s="7">
        <v>1</v>
      </c>
      <c r="H34" s="1">
        <v>60</v>
      </c>
      <c r="I34" s="1" t="s">
        <v>32</v>
      </c>
      <c r="J34" s="1">
        <v>328.3</v>
      </c>
      <c r="K34" s="1">
        <f t="shared" si="2"/>
        <v>20.963999999999999</v>
      </c>
      <c r="L34" s="1">
        <f t="shared" si="4"/>
        <v>349.26400000000001</v>
      </c>
      <c r="M34" s="1"/>
      <c r="N34" s="1"/>
      <c r="O34" s="1">
        <f t="shared" si="5"/>
        <v>69.852800000000002</v>
      </c>
      <c r="P34" s="5">
        <f t="shared" ref="P34:P39" si="13">12*O34-N34-F34-Q34</f>
        <v>100.59559999999999</v>
      </c>
      <c r="Q34" s="5"/>
      <c r="R34" s="5"/>
      <c r="S34" s="1"/>
      <c r="T34" s="1">
        <f t="shared" si="7"/>
        <v>12</v>
      </c>
      <c r="U34" s="1">
        <f t="shared" si="8"/>
        <v>10.559891657886299</v>
      </c>
      <c r="V34" s="1">
        <v>72.727999999999994</v>
      </c>
      <c r="W34" s="1">
        <v>89.380799999999994</v>
      </c>
      <c r="X34" s="1">
        <v>90.086600000000004</v>
      </c>
      <c r="Y34" s="1">
        <v>75.435599999999994</v>
      </c>
      <c r="Z34" s="1">
        <v>68.450199999999995</v>
      </c>
      <c r="AA34" s="1">
        <v>63.430999999999997</v>
      </c>
      <c r="AB34" s="1"/>
      <c r="AC34" s="1">
        <f t="shared" si="3"/>
        <v>100.59559999999999</v>
      </c>
      <c r="AD34" s="1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189.04499999999999</v>
      </c>
      <c r="D35" s="1">
        <v>410.93900000000002</v>
      </c>
      <c r="E35" s="1">
        <v>374.83600000000001</v>
      </c>
      <c r="F35" s="1">
        <v>202.62100000000001</v>
      </c>
      <c r="G35" s="7">
        <v>1</v>
      </c>
      <c r="H35" s="1">
        <v>35</v>
      </c>
      <c r="I35" s="1" t="s">
        <v>32</v>
      </c>
      <c r="J35" s="1">
        <v>380.23099999999999</v>
      </c>
      <c r="K35" s="1">
        <f t="shared" si="2"/>
        <v>-5.3949999999999818</v>
      </c>
      <c r="L35" s="1">
        <f t="shared" si="4"/>
        <v>220.70500000000001</v>
      </c>
      <c r="M35" s="1">
        <v>154.131</v>
      </c>
      <c r="N35" s="1">
        <v>196.70570000000009</v>
      </c>
      <c r="O35" s="1">
        <f t="shared" si="5"/>
        <v>44.141000000000005</v>
      </c>
      <c r="P35" s="5">
        <f t="shared" si="13"/>
        <v>130.36529999999991</v>
      </c>
      <c r="Q35" s="5"/>
      <c r="R35" s="5"/>
      <c r="S35" s="1"/>
      <c r="T35" s="1">
        <f t="shared" si="7"/>
        <v>11.999999999999998</v>
      </c>
      <c r="U35" s="1">
        <f t="shared" si="8"/>
        <v>9.0466165243197931</v>
      </c>
      <c r="V35" s="1">
        <v>40.812199999999997</v>
      </c>
      <c r="W35" s="1">
        <v>37.524399999999993</v>
      </c>
      <c r="X35" s="1">
        <v>41.333799999999997</v>
      </c>
      <c r="Y35" s="1">
        <v>39.904400000000003</v>
      </c>
      <c r="Z35" s="1">
        <v>38.202599999999997</v>
      </c>
      <c r="AA35" s="1">
        <v>42.410400000000003</v>
      </c>
      <c r="AB35" s="1"/>
      <c r="AC35" s="1">
        <f t="shared" si="3"/>
        <v>130.36529999999991</v>
      </c>
      <c r="AD35" s="1">
        <f t="shared" si="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31</v>
      </c>
      <c r="C36" s="1">
        <v>78.817999999999998</v>
      </c>
      <c r="D36" s="1">
        <v>25.594999999999999</v>
      </c>
      <c r="E36" s="1">
        <v>38.68</v>
      </c>
      <c r="F36" s="1">
        <v>61.81</v>
      </c>
      <c r="G36" s="7">
        <v>1</v>
      </c>
      <c r="H36" s="1">
        <v>40</v>
      </c>
      <c r="I36" s="1" t="s">
        <v>32</v>
      </c>
      <c r="J36" s="1">
        <v>45.1</v>
      </c>
      <c r="K36" s="1">
        <f t="shared" si="2"/>
        <v>-6.4200000000000017</v>
      </c>
      <c r="L36" s="1">
        <f t="shared" si="4"/>
        <v>38.68</v>
      </c>
      <c r="M36" s="1"/>
      <c r="N36" s="1"/>
      <c r="O36" s="1">
        <f t="shared" si="5"/>
        <v>7.7359999999999998</v>
      </c>
      <c r="P36" s="5">
        <f t="shared" si="13"/>
        <v>31.021999999999991</v>
      </c>
      <c r="Q36" s="5"/>
      <c r="R36" s="5"/>
      <c r="S36" s="1"/>
      <c r="T36" s="1">
        <f t="shared" si="7"/>
        <v>12</v>
      </c>
      <c r="U36" s="1">
        <f t="shared" si="8"/>
        <v>7.989917269906929</v>
      </c>
      <c r="V36" s="1">
        <v>4.5973999999999986</v>
      </c>
      <c r="W36" s="1">
        <v>3.2783999999999991</v>
      </c>
      <c r="X36" s="1">
        <v>7.5643999999999973</v>
      </c>
      <c r="Y36" s="1">
        <v>9.4689999999999994</v>
      </c>
      <c r="Z36" s="1">
        <v>11.259600000000001</v>
      </c>
      <c r="AA36" s="1">
        <v>5.9832000000000001</v>
      </c>
      <c r="AB36" s="1"/>
      <c r="AC36" s="1">
        <f t="shared" si="3"/>
        <v>31.021999999999991</v>
      </c>
      <c r="AD36" s="1">
        <f t="shared" si="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31</v>
      </c>
      <c r="C37" s="1">
        <v>313.02199999999999</v>
      </c>
      <c r="D37" s="1">
        <v>468.89</v>
      </c>
      <c r="E37" s="1">
        <v>364.52499999999998</v>
      </c>
      <c r="F37" s="1">
        <v>379.12299999999999</v>
      </c>
      <c r="G37" s="7">
        <v>1</v>
      </c>
      <c r="H37" s="1">
        <v>30</v>
      </c>
      <c r="I37" s="1" t="s">
        <v>32</v>
      </c>
      <c r="J37" s="1">
        <v>357.18299999999999</v>
      </c>
      <c r="K37" s="1">
        <f t="shared" si="2"/>
        <v>7.3419999999999845</v>
      </c>
      <c r="L37" s="1">
        <f t="shared" si="4"/>
        <v>236.642</v>
      </c>
      <c r="M37" s="1">
        <v>127.883</v>
      </c>
      <c r="N37" s="1">
        <v>58.32000000000005</v>
      </c>
      <c r="O37" s="1">
        <f t="shared" si="5"/>
        <v>47.328400000000002</v>
      </c>
      <c r="P37" s="5">
        <f t="shared" si="13"/>
        <v>130.49780000000004</v>
      </c>
      <c r="Q37" s="5"/>
      <c r="R37" s="5"/>
      <c r="S37" s="1"/>
      <c r="T37" s="1">
        <f t="shared" si="7"/>
        <v>12.000000000000002</v>
      </c>
      <c r="U37" s="1">
        <f t="shared" si="8"/>
        <v>9.2427168465445693</v>
      </c>
      <c r="V37" s="1">
        <v>46.773400000000002</v>
      </c>
      <c r="W37" s="1">
        <v>55.127400000000002</v>
      </c>
      <c r="X37" s="1">
        <v>65.370999999999995</v>
      </c>
      <c r="Y37" s="1">
        <v>46.3932</v>
      </c>
      <c r="Z37" s="1">
        <v>45.774000000000001</v>
      </c>
      <c r="AA37" s="1">
        <v>61.413400000000003</v>
      </c>
      <c r="AB37" s="1"/>
      <c r="AC37" s="1">
        <f t="shared" si="3"/>
        <v>130.49780000000004</v>
      </c>
      <c r="AD37" s="1">
        <f t="shared" si="9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465.459</v>
      </c>
      <c r="D38" s="1">
        <v>595.61099999999999</v>
      </c>
      <c r="E38" s="1">
        <v>699.21699999999998</v>
      </c>
      <c r="F38" s="1">
        <v>321.32600000000002</v>
      </c>
      <c r="G38" s="7">
        <v>1</v>
      </c>
      <c r="H38" s="1">
        <v>30</v>
      </c>
      <c r="I38" s="1" t="s">
        <v>32</v>
      </c>
      <c r="J38" s="1">
        <v>682.58399999999995</v>
      </c>
      <c r="K38" s="1">
        <f t="shared" ref="K38:K69" si="14">E38-J38</f>
        <v>16.633000000000038</v>
      </c>
      <c r="L38" s="1">
        <f t="shared" si="4"/>
        <v>292.33299999999997</v>
      </c>
      <c r="M38" s="1">
        <v>406.88400000000001</v>
      </c>
      <c r="N38" s="1">
        <v>186.67599999999999</v>
      </c>
      <c r="O38" s="1">
        <f t="shared" si="5"/>
        <v>58.466599999999993</v>
      </c>
      <c r="P38" s="5">
        <f t="shared" si="13"/>
        <v>193.59719999999993</v>
      </c>
      <c r="Q38" s="5"/>
      <c r="R38" s="5"/>
      <c r="S38" s="1"/>
      <c r="T38" s="1">
        <f t="shared" si="7"/>
        <v>12</v>
      </c>
      <c r="U38" s="1">
        <f t="shared" si="8"/>
        <v>8.6887556314203334</v>
      </c>
      <c r="V38" s="1">
        <v>54.061400000000013</v>
      </c>
      <c r="W38" s="1">
        <v>55.473999999999997</v>
      </c>
      <c r="X38" s="1">
        <v>63.587400000000002</v>
      </c>
      <c r="Y38" s="1">
        <v>57.885000000000012</v>
      </c>
      <c r="Z38" s="1">
        <v>67.617199999999997</v>
      </c>
      <c r="AA38" s="1">
        <v>76.887200000000007</v>
      </c>
      <c r="AB38" s="1"/>
      <c r="AC38" s="1">
        <f t="shared" ref="AC38:AD69" si="15">P38*G38</f>
        <v>193.59719999999993</v>
      </c>
      <c r="AD38" s="1">
        <f t="shared" si="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252.36699999999999</v>
      </c>
      <c r="D39" s="1">
        <v>409.98599999999999</v>
      </c>
      <c r="E39" s="1">
        <v>322.53699999999998</v>
      </c>
      <c r="F39" s="1">
        <v>339.01</v>
      </c>
      <c r="G39" s="7">
        <v>1</v>
      </c>
      <c r="H39" s="1">
        <v>30</v>
      </c>
      <c r="I39" s="1" t="s">
        <v>32</v>
      </c>
      <c r="J39" s="1">
        <v>317.81400000000002</v>
      </c>
      <c r="K39" s="1">
        <f t="shared" si="14"/>
        <v>4.7229999999999563</v>
      </c>
      <c r="L39" s="1">
        <f t="shared" si="4"/>
        <v>290.72299999999996</v>
      </c>
      <c r="M39" s="1">
        <v>31.814</v>
      </c>
      <c r="N39" s="1">
        <v>71.615999999999985</v>
      </c>
      <c r="O39" s="1">
        <f t="shared" si="5"/>
        <v>58.14459999999999</v>
      </c>
      <c r="P39" s="5">
        <f t="shared" si="13"/>
        <v>187.10919999999987</v>
      </c>
      <c r="Q39" s="5">
        <v>100</v>
      </c>
      <c r="R39" s="5"/>
      <c r="S39" s="1"/>
      <c r="T39" s="1">
        <f t="shared" si="7"/>
        <v>12</v>
      </c>
      <c r="U39" s="1">
        <f t="shared" si="8"/>
        <v>7.0621519453225243</v>
      </c>
      <c r="V39" s="1">
        <v>46.756599999999999</v>
      </c>
      <c r="W39" s="1">
        <v>19.157</v>
      </c>
      <c r="X39" s="1">
        <v>40.983800000000002</v>
      </c>
      <c r="Y39" s="1">
        <v>60.230200000000004</v>
      </c>
      <c r="Z39" s="1">
        <v>56.371799999999993</v>
      </c>
      <c r="AA39" s="1">
        <v>28.72519999999999</v>
      </c>
      <c r="AB39" s="1"/>
      <c r="AC39" s="1">
        <f t="shared" si="15"/>
        <v>187.10919999999987</v>
      </c>
      <c r="AD39" s="1">
        <f t="shared" si="9"/>
        <v>100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69</v>
      </c>
      <c r="B40" s="15" t="s">
        <v>31</v>
      </c>
      <c r="C40" s="15"/>
      <c r="D40" s="15"/>
      <c r="E40" s="15"/>
      <c r="F40" s="15"/>
      <c r="G40" s="16">
        <v>0</v>
      </c>
      <c r="H40" s="15" t="e">
        <v>#N/A</v>
      </c>
      <c r="I40" s="15" t="s">
        <v>32</v>
      </c>
      <c r="J40" s="15"/>
      <c r="K40" s="15">
        <f t="shared" si="14"/>
        <v>0</v>
      </c>
      <c r="L40" s="15">
        <f t="shared" si="4"/>
        <v>0</v>
      </c>
      <c r="M40" s="15"/>
      <c r="N40" s="15">
        <v>0</v>
      </c>
      <c r="O40" s="15">
        <f t="shared" si="5"/>
        <v>0</v>
      </c>
      <c r="P40" s="17"/>
      <c r="Q40" s="17"/>
      <c r="R40" s="17"/>
      <c r="S40" s="15"/>
      <c r="T40" s="15" t="e">
        <f t="shared" si="7"/>
        <v>#DIV/0!</v>
      </c>
      <c r="U40" s="15" t="e">
        <f t="shared" si="8"/>
        <v>#DIV/0!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 t="s">
        <v>38</v>
      </c>
      <c r="AC40" s="15">
        <f t="shared" si="15"/>
        <v>0</v>
      </c>
      <c r="AD40" s="15">
        <f t="shared" si="9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775.53300000000002</v>
      </c>
      <c r="D41" s="1">
        <v>1391.4390000000001</v>
      </c>
      <c r="E41" s="1">
        <v>993.70899999999995</v>
      </c>
      <c r="F41" s="1">
        <v>1064.6420000000001</v>
      </c>
      <c r="G41" s="7">
        <v>1</v>
      </c>
      <c r="H41" s="1">
        <v>40</v>
      </c>
      <c r="I41" s="1" t="s">
        <v>32</v>
      </c>
      <c r="J41" s="1">
        <v>961.56500000000005</v>
      </c>
      <c r="K41" s="1">
        <f t="shared" si="14"/>
        <v>32.143999999999892</v>
      </c>
      <c r="L41" s="1">
        <f t="shared" si="4"/>
        <v>480.14399999999989</v>
      </c>
      <c r="M41" s="1">
        <v>513.56500000000005</v>
      </c>
      <c r="N41" s="1"/>
      <c r="O41" s="1">
        <f t="shared" si="5"/>
        <v>96.028799999999976</v>
      </c>
      <c r="P41" s="5">
        <f t="shared" ref="P41:P43" si="16">12*O41-N41-F41-Q41</f>
        <v>87.703599999999597</v>
      </c>
      <c r="Q41" s="5"/>
      <c r="R41" s="5"/>
      <c r="S41" s="1"/>
      <c r="T41" s="1">
        <f t="shared" si="7"/>
        <v>12</v>
      </c>
      <c r="U41" s="1">
        <f t="shared" si="8"/>
        <v>11.086694824885871</v>
      </c>
      <c r="V41" s="1">
        <v>105.34399999999999</v>
      </c>
      <c r="W41" s="1">
        <v>127.5522</v>
      </c>
      <c r="X41" s="1">
        <v>127.0116</v>
      </c>
      <c r="Y41" s="1">
        <v>122.7394</v>
      </c>
      <c r="Z41" s="1">
        <v>131.53319999999999</v>
      </c>
      <c r="AA41" s="1">
        <v>143.98580000000001</v>
      </c>
      <c r="AB41" s="1" t="s">
        <v>71</v>
      </c>
      <c r="AC41" s="1">
        <f t="shared" si="15"/>
        <v>87.703599999999597</v>
      </c>
      <c r="AD41" s="1">
        <f t="shared" si="9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31</v>
      </c>
      <c r="C42" s="1">
        <v>221.501</v>
      </c>
      <c r="D42" s="1">
        <v>307.72800000000001</v>
      </c>
      <c r="E42" s="1">
        <v>247.40600000000001</v>
      </c>
      <c r="F42" s="1">
        <v>266.33199999999999</v>
      </c>
      <c r="G42" s="7">
        <v>1</v>
      </c>
      <c r="H42" s="1">
        <v>35</v>
      </c>
      <c r="I42" s="1" t="s">
        <v>32</v>
      </c>
      <c r="J42" s="1">
        <v>224.959</v>
      </c>
      <c r="K42" s="1">
        <f t="shared" si="14"/>
        <v>22.447000000000003</v>
      </c>
      <c r="L42" s="1">
        <f t="shared" si="4"/>
        <v>189.64699999999999</v>
      </c>
      <c r="M42" s="1">
        <v>57.759</v>
      </c>
      <c r="N42" s="1">
        <v>85.085699999999974</v>
      </c>
      <c r="O42" s="1">
        <f t="shared" si="5"/>
        <v>37.929400000000001</v>
      </c>
      <c r="P42" s="5">
        <f t="shared" si="16"/>
        <v>103.73510000000005</v>
      </c>
      <c r="Q42" s="5"/>
      <c r="R42" s="5"/>
      <c r="S42" s="1"/>
      <c r="T42" s="1">
        <f t="shared" si="7"/>
        <v>12</v>
      </c>
      <c r="U42" s="1">
        <f t="shared" si="8"/>
        <v>9.2650476938733526</v>
      </c>
      <c r="V42" s="1">
        <v>35.267399999999988</v>
      </c>
      <c r="W42" s="1">
        <v>40.093400000000003</v>
      </c>
      <c r="X42" s="1">
        <v>45.278599999999997</v>
      </c>
      <c r="Y42" s="1">
        <v>34.437399999999997</v>
      </c>
      <c r="Z42" s="1">
        <v>44.472999999999992</v>
      </c>
      <c r="AA42" s="1">
        <v>45.053400000000011</v>
      </c>
      <c r="AB42" s="1"/>
      <c r="AC42" s="1">
        <f t="shared" si="15"/>
        <v>103.73510000000005</v>
      </c>
      <c r="AD42" s="1">
        <f t="shared" si="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31</v>
      </c>
      <c r="C43" s="1">
        <v>97.15</v>
      </c>
      <c r="D43" s="1">
        <v>249.35</v>
      </c>
      <c r="E43" s="1">
        <v>122.72799999999999</v>
      </c>
      <c r="F43" s="1">
        <v>211.727</v>
      </c>
      <c r="G43" s="7">
        <v>1</v>
      </c>
      <c r="H43" s="1">
        <v>45</v>
      </c>
      <c r="I43" s="1" t="s">
        <v>32</v>
      </c>
      <c r="J43" s="1">
        <v>136.69999999999999</v>
      </c>
      <c r="K43" s="1">
        <f t="shared" si="14"/>
        <v>-13.971999999999994</v>
      </c>
      <c r="L43" s="1">
        <f t="shared" si="4"/>
        <v>122.72799999999999</v>
      </c>
      <c r="M43" s="1"/>
      <c r="N43" s="1"/>
      <c r="O43" s="1">
        <f t="shared" si="5"/>
        <v>24.5456</v>
      </c>
      <c r="P43" s="5">
        <f t="shared" si="16"/>
        <v>82.820199999999971</v>
      </c>
      <c r="Q43" s="5"/>
      <c r="R43" s="5"/>
      <c r="S43" s="1"/>
      <c r="T43" s="1">
        <f t="shared" si="7"/>
        <v>11.999999999999998</v>
      </c>
      <c r="U43" s="1">
        <f t="shared" si="8"/>
        <v>8.6258636985854906</v>
      </c>
      <c r="V43" s="1">
        <v>20.236599999999999</v>
      </c>
      <c r="W43" s="1">
        <v>22.5656</v>
      </c>
      <c r="X43" s="1">
        <v>30.222200000000001</v>
      </c>
      <c r="Y43" s="1">
        <v>28.1858</v>
      </c>
      <c r="Z43" s="1">
        <v>21.583400000000001</v>
      </c>
      <c r="AA43" s="1">
        <v>18.2712</v>
      </c>
      <c r="AB43" s="1"/>
      <c r="AC43" s="1">
        <f t="shared" si="15"/>
        <v>82.820199999999971</v>
      </c>
      <c r="AD43" s="1">
        <f t="shared" si="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8" t="s">
        <v>74</v>
      </c>
      <c r="B44" s="1" t="s">
        <v>31</v>
      </c>
      <c r="C44" s="1">
        <v>109.52200000000001</v>
      </c>
      <c r="D44" s="1">
        <v>229.57300000000001</v>
      </c>
      <c r="E44" s="1">
        <v>99.418999999999997</v>
      </c>
      <c r="F44" s="1">
        <v>207.82300000000001</v>
      </c>
      <c r="G44" s="7">
        <v>1</v>
      </c>
      <c r="H44" s="1">
        <v>30</v>
      </c>
      <c r="I44" s="1" t="s">
        <v>32</v>
      </c>
      <c r="J44" s="1">
        <v>93.625</v>
      </c>
      <c r="K44" s="1">
        <f t="shared" si="14"/>
        <v>5.7939999999999969</v>
      </c>
      <c r="L44" s="1">
        <f t="shared" si="4"/>
        <v>67.994</v>
      </c>
      <c r="M44" s="1">
        <v>31.425000000000001</v>
      </c>
      <c r="N44" s="1"/>
      <c r="O44" s="1">
        <f t="shared" si="5"/>
        <v>13.598800000000001</v>
      </c>
      <c r="P44" s="5"/>
      <c r="Q44" s="5"/>
      <c r="R44" s="5"/>
      <c r="S44" s="1"/>
      <c r="T44" s="1">
        <f t="shared" si="7"/>
        <v>15.28245139276995</v>
      </c>
      <c r="U44" s="1">
        <f t="shared" si="8"/>
        <v>15.28245139276995</v>
      </c>
      <c r="V44" s="1">
        <v>17.876200000000001</v>
      </c>
      <c r="W44" s="1">
        <v>23.1526</v>
      </c>
      <c r="X44" s="1">
        <v>18.383600000000001</v>
      </c>
      <c r="Y44" s="1">
        <v>12.363</v>
      </c>
      <c r="Z44" s="1">
        <v>11.0456</v>
      </c>
      <c r="AA44" s="1">
        <v>19.113399999999999</v>
      </c>
      <c r="AB44" s="1"/>
      <c r="AC44" s="1">
        <f t="shared" si="15"/>
        <v>0</v>
      </c>
      <c r="AD44" s="1">
        <f t="shared" si="9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31</v>
      </c>
      <c r="C45" s="1">
        <v>488.154</v>
      </c>
      <c r="D45" s="1">
        <v>731.49699999999996</v>
      </c>
      <c r="E45" s="1">
        <v>513.39</v>
      </c>
      <c r="F45" s="1">
        <v>618.88</v>
      </c>
      <c r="G45" s="7">
        <v>1</v>
      </c>
      <c r="H45" s="1">
        <v>45</v>
      </c>
      <c r="I45" s="1" t="s">
        <v>32</v>
      </c>
      <c r="J45" s="1">
        <v>512.19100000000003</v>
      </c>
      <c r="K45" s="1">
        <f t="shared" si="14"/>
        <v>1.1989999999999554</v>
      </c>
      <c r="L45" s="1">
        <f t="shared" si="4"/>
        <v>411.49899999999997</v>
      </c>
      <c r="M45" s="1">
        <v>101.89100000000001</v>
      </c>
      <c r="N45" s="1">
        <v>232.5143999999998</v>
      </c>
      <c r="O45" s="1">
        <f t="shared" si="5"/>
        <v>82.299799999999991</v>
      </c>
      <c r="P45" s="5">
        <f t="shared" ref="P45:P46" si="17">12*O45-N45-F45-Q45</f>
        <v>136.20320000000004</v>
      </c>
      <c r="Q45" s="5"/>
      <c r="R45" s="5"/>
      <c r="S45" s="1"/>
      <c r="T45" s="1">
        <f t="shared" si="7"/>
        <v>12</v>
      </c>
      <c r="U45" s="1">
        <f t="shared" si="8"/>
        <v>10.34503607542181</v>
      </c>
      <c r="V45" s="1">
        <v>86.593999999999994</v>
      </c>
      <c r="W45" s="1">
        <v>84.353200000000015</v>
      </c>
      <c r="X45" s="1">
        <v>76.610000000000014</v>
      </c>
      <c r="Y45" s="1">
        <v>75.909400000000005</v>
      </c>
      <c r="Z45" s="1">
        <v>78.552199999999999</v>
      </c>
      <c r="AA45" s="1">
        <v>73.938000000000017</v>
      </c>
      <c r="AB45" s="1"/>
      <c r="AC45" s="1">
        <f t="shared" si="15"/>
        <v>136.20320000000004</v>
      </c>
      <c r="AD45" s="1">
        <f t="shared" si="9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31</v>
      </c>
      <c r="C46" s="1">
        <v>352.07900000000001</v>
      </c>
      <c r="D46" s="1">
        <v>428.42700000000002</v>
      </c>
      <c r="E46" s="1">
        <v>419.61099999999999</v>
      </c>
      <c r="F46" s="1">
        <v>325.149</v>
      </c>
      <c r="G46" s="7">
        <v>1</v>
      </c>
      <c r="H46" s="1">
        <v>45</v>
      </c>
      <c r="I46" s="1" t="s">
        <v>32</v>
      </c>
      <c r="J46" s="1">
        <v>424.52600000000001</v>
      </c>
      <c r="K46" s="1">
        <f t="shared" si="14"/>
        <v>-4.9150000000000205</v>
      </c>
      <c r="L46" s="1">
        <f t="shared" si="4"/>
        <v>318.08499999999998</v>
      </c>
      <c r="M46" s="1">
        <v>101.526</v>
      </c>
      <c r="N46" s="1">
        <v>275.41560000000021</v>
      </c>
      <c r="O46" s="1">
        <f t="shared" si="5"/>
        <v>63.616999999999997</v>
      </c>
      <c r="P46" s="5">
        <f t="shared" si="17"/>
        <v>162.83939999999978</v>
      </c>
      <c r="Q46" s="5"/>
      <c r="R46" s="5"/>
      <c r="S46" s="1"/>
      <c r="T46" s="1">
        <f t="shared" si="7"/>
        <v>12</v>
      </c>
      <c r="U46" s="1">
        <f t="shared" si="8"/>
        <v>9.440316267664306</v>
      </c>
      <c r="V46" s="1">
        <v>60.83</v>
      </c>
      <c r="W46" s="1">
        <v>53.25419999999999</v>
      </c>
      <c r="X46" s="1">
        <v>57.124199999999988</v>
      </c>
      <c r="Y46" s="1">
        <v>51.683799999999998</v>
      </c>
      <c r="Z46" s="1">
        <v>57.7136</v>
      </c>
      <c r="AA46" s="1">
        <v>58.961199999999998</v>
      </c>
      <c r="AB46" s="1"/>
      <c r="AC46" s="1">
        <f t="shared" si="15"/>
        <v>162.83939999999978</v>
      </c>
      <c r="AD46" s="1">
        <f t="shared" si="9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8" t="s">
        <v>77</v>
      </c>
      <c r="B47" s="1" t="s">
        <v>31</v>
      </c>
      <c r="C47" s="1">
        <v>111.627</v>
      </c>
      <c r="D47" s="1">
        <v>488.28699999999998</v>
      </c>
      <c r="E47" s="1">
        <v>125.158</v>
      </c>
      <c r="F47" s="1">
        <v>440.92899999999997</v>
      </c>
      <c r="G47" s="7">
        <v>1</v>
      </c>
      <c r="H47" s="1">
        <v>45</v>
      </c>
      <c r="I47" s="1" t="s">
        <v>32</v>
      </c>
      <c r="J47" s="1">
        <v>146.11699999999999</v>
      </c>
      <c r="K47" s="1">
        <f t="shared" si="14"/>
        <v>-20.958999999999989</v>
      </c>
      <c r="L47" s="1">
        <f t="shared" si="4"/>
        <v>82.341000000000008</v>
      </c>
      <c r="M47" s="1">
        <v>42.817</v>
      </c>
      <c r="N47" s="1"/>
      <c r="O47" s="1">
        <f t="shared" si="5"/>
        <v>16.468200000000003</v>
      </c>
      <c r="P47" s="5"/>
      <c r="Q47" s="5"/>
      <c r="R47" s="5"/>
      <c r="S47" s="1"/>
      <c r="T47" s="1">
        <f t="shared" si="7"/>
        <v>26.774571598596076</v>
      </c>
      <c r="U47" s="1">
        <f t="shared" si="8"/>
        <v>26.774571598596076</v>
      </c>
      <c r="V47" s="1">
        <v>22.270800000000001</v>
      </c>
      <c r="W47" s="1">
        <v>42.788200000000003</v>
      </c>
      <c r="X47" s="1">
        <v>41.907800000000002</v>
      </c>
      <c r="Y47" s="1">
        <v>11.8344</v>
      </c>
      <c r="Z47" s="1">
        <v>12.7104</v>
      </c>
      <c r="AA47" s="1">
        <v>27.2926</v>
      </c>
      <c r="AB47" s="14" t="s">
        <v>78</v>
      </c>
      <c r="AC47" s="1">
        <f t="shared" si="15"/>
        <v>0</v>
      </c>
      <c r="AD47" s="1">
        <f t="shared" si="9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79</v>
      </c>
      <c r="B48" s="1" t="s">
        <v>31</v>
      </c>
      <c r="C48" s="1"/>
      <c r="D48" s="1">
        <v>407.32100000000003</v>
      </c>
      <c r="E48" s="1">
        <v>407.32100000000003</v>
      </c>
      <c r="F48" s="1"/>
      <c r="G48" s="7">
        <v>1</v>
      </c>
      <c r="H48" s="1" t="e">
        <v>#N/A</v>
      </c>
      <c r="I48" s="1" t="s">
        <v>32</v>
      </c>
      <c r="J48" s="1">
        <v>407.32100000000003</v>
      </c>
      <c r="K48" s="1">
        <f t="shared" si="14"/>
        <v>0</v>
      </c>
      <c r="L48" s="1">
        <f t="shared" si="4"/>
        <v>0</v>
      </c>
      <c r="M48" s="1">
        <v>407.32100000000003</v>
      </c>
      <c r="N48" s="1">
        <v>20</v>
      </c>
      <c r="O48" s="1">
        <f t="shared" si="5"/>
        <v>0</v>
      </c>
      <c r="P48" s="5"/>
      <c r="Q48" s="5"/>
      <c r="R48" s="5"/>
      <c r="S48" s="1"/>
      <c r="T48" s="1" t="e">
        <f t="shared" si="7"/>
        <v>#DIV/0!</v>
      </c>
      <c r="U48" s="1" t="e">
        <f t="shared" si="8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/>
      <c r="AC48" s="1">
        <f t="shared" si="15"/>
        <v>0</v>
      </c>
      <c r="AD48" s="1">
        <f t="shared" si="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80</v>
      </c>
      <c r="B49" s="11" t="s">
        <v>31</v>
      </c>
      <c r="C49" s="11">
        <v>60.908000000000001</v>
      </c>
      <c r="D49" s="11">
        <v>186.10499999999999</v>
      </c>
      <c r="E49" s="11">
        <v>195.24</v>
      </c>
      <c r="F49" s="11">
        <v>50.323</v>
      </c>
      <c r="G49" s="12">
        <v>0</v>
      </c>
      <c r="H49" s="11">
        <v>35</v>
      </c>
      <c r="I49" s="11" t="s">
        <v>43</v>
      </c>
      <c r="J49" s="11">
        <v>197.066</v>
      </c>
      <c r="K49" s="11">
        <f t="shared" si="14"/>
        <v>-1.8259999999999934</v>
      </c>
      <c r="L49" s="11">
        <f t="shared" si="4"/>
        <v>40.074000000000012</v>
      </c>
      <c r="M49" s="11">
        <v>155.166</v>
      </c>
      <c r="N49" s="11"/>
      <c r="O49" s="11">
        <f t="shared" si="5"/>
        <v>8.0148000000000028</v>
      </c>
      <c r="P49" s="13"/>
      <c r="Q49" s="13"/>
      <c r="R49" s="13"/>
      <c r="S49" s="11"/>
      <c r="T49" s="11">
        <f t="shared" si="7"/>
        <v>6.2787592953036864</v>
      </c>
      <c r="U49" s="11">
        <f t="shared" si="8"/>
        <v>6.2787592953036864</v>
      </c>
      <c r="V49" s="11">
        <v>7.4291999999999998</v>
      </c>
      <c r="W49" s="11">
        <v>0</v>
      </c>
      <c r="X49" s="11">
        <v>2.5981999999999998</v>
      </c>
      <c r="Y49" s="11">
        <v>7.3734000000000037</v>
      </c>
      <c r="Z49" s="11">
        <v>13.430999999999999</v>
      </c>
      <c r="AA49" s="11">
        <v>6.0812000000000008</v>
      </c>
      <c r="AB49" s="11"/>
      <c r="AC49" s="11">
        <f t="shared" si="15"/>
        <v>0</v>
      </c>
      <c r="AD49" s="11">
        <f t="shared" si="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8" t="s">
        <v>81</v>
      </c>
      <c r="B50" s="1" t="s">
        <v>37</v>
      </c>
      <c r="C50" s="1">
        <v>245</v>
      </c>
      <c r="D50" s="1">
        <v>1318</v>
      </c>
      <c r="E50" s="1">
        <v>362</v>
      </c>
      <c r="F50" s="1">
        <v>1095</v>
      </c>
      <c r="G50" s="7">
        <v>0.4</v>
      </c>
      <c r="H50" s="1">
        <v>45</v>
      </c>
      <c r="I50" s="1" t="s">
        <v>32</v>
      </c>
      <c r="J50" s="1">
        <v>363</v>
      </c>
      <c r="K50" s="1">
        <f t="shared" si="14"/>
        <v>-1</v>
      </c>
      <c r="L50" s="1">
        <f t="shared" si="4"/>
        <v>362</v>
      </c>
      <c r="M50" s="1"/>
      <c r="N50" s="1"/>
      <c r="O50" s="1">
        <f t="shared" si="5"/>
        <v>72.400000000000006</v>
      </c>
      <c r="P50" s="5"/>
      <c r="Q50" s="5"/>
      <c r="R50" s="5"/>
      <c r="S50" s="1"/>
      <c r="T50" s="1">
        <f t="shared" si="7"/>
        <v>15.124309392265193</v>
      </c>
      <c r="U50" s="1">
        <f t="shared" si="8"/>
        <v>15.124309392265193</v>
      </c>
      <c r="V50" s="1">
        <v>80.8</v>
      </c>
      <c r="W50" s="1">
        <v>120.2</v>
      </c>
      <c r="X50" s="1">
        <v>124.4</v>
      </c>
      <c r="Y50" s="1">
        <v>86.2</v>
      </c>
      <c r="Z50" s="1">
        <v>74.8</v>
      </c>
      <c r="AA50" s="1">
        <v>88</v>
      </c>
      <c r="AB50" s="1"/>
      <c r="AC50" s="1">
        <f t="shared" si="15"/>
        <v>0</v>
      </c>
      <c r="AD50" s="1">
        <f t="shared" si="9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82</v>
      </c>
      <c r="B51" s="15" t="s">
        <v>37</v>
      </c>
      <c r="C51" s="15"/>
      <c r="D51" s="15"/>
      <c r="E51" s="15"/>
      <c r="F51" s="15"/>
      <c r="G51" s="16">
        <v>0</v>
      </c>
      <c r="H51" s="15" t="e">
        <v>#N/A</v>
      </c>
      <c r="I51" s="15" t="s">
        <v>32</v>
      </c>
      <c r="J51" s="15"/>
      <c r="K51" s="15">
        <f t="shared" si="14"/>
        <v>0</v>
      </c>
      <c r="L51" s="15">
        <f t="shared" si="4"/>
        <v>0</v>
      </c>
      <c r="M51" s="15"/>
      <c r="N51" s="15">
        <v>0</v>
      </c>
      <c r="O51" s="15">
        <f t="shared" si="5"/>
        <v>0</v>
      </c>
      <c r="P51" s="17"/>
      <c r="Q51" s="17"/>
      <c r="R51" s="17"/>
      <c r="S51" s="15"/>
      <c r="T51" s="15" t="e">
        <f t="shared" si="7"/>
        <v>#DIV/0!</v>
      </c>
      <c r="U51" s="15" t="e">
        <f t="shared" si="8"/>
        <v>#DIV/0!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 t="s">
        <v>38</v>
      </c>
      <c r="AC51" s="15">
        <f t="shared" si="15"/>
        <v>0</v>
      </c>
      <c r="AD51" s="15">
        <f t="shared" si="9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8" t="s">
        <v>83</v>
      </c>
      <c r="B52" s="1" t="s">
        <v>31</v>
      </c>
      <c r="C52" s="1"/>
      <c r="D52" s="1">
        <v>105.645</v>
      </c>
      <c r="E52" s="1">
        <v>105.645</v>
      </c>
      <c r="F52" s="1"/>
      <c r="G52" s="7">
        <v>1</v>
      </c>
      <c r="H52" s="1" t="e">
        <v>#N/A</v>
      </c>
      <c r="I52" s="1" t="s">
        <v>32</v>
      </c>
      <c r="J52" s="1">
        <v>105.645</v>
      </c>
      <c r="K52" s="1">
        <f t="shared" si="14"/>
        <v>0</v>
      </c>
      <c r="L52" s="1">
        <f t="shared" si="4"/>
        <v>0</v>
      </c>
      <c r="M52" s="1">
        <v>105.645</v>
      </c>
      <c r="N52" s="1">
        <v>20</v>
      </c>
      <c r="O52" s="1">
        <f t="shared" si="5"/>
        <v>0</v>
      </c>
      <c r="P52" s="5"/>
      <c r="Q52" s="5"/>
      <c r="R52" s="5"/>
      <c r="S52" s="1"/>
      <c r="T52" s="1" t="e">
        <f t="shared" si="7"/>
        <v>#DIV/0!</v>
      </c>
      <c r="U52" s="1" t="e">
        <f t="shared" si="8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/>
      <c r="AC52" s="1">
        <f t="shared" si="15"/>
        <v>0</v>
      </c>
      <c r="AD52" s="1">
        <f t="shared" si="9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84</v>
      </c>
      <c r="B53" s="15" t="s">
        <v>37</v>
      </c>
      <c r="C53" s="15"/>
      <c r="D53" s="15"/>
      <c r="E53" s="15"/>
      <c r="F53" s="15"/>
      <c r="G53" s="16">
        <v>0</v>
      </c>
      <c r="H53" s="15" t="e">
        <v>#N/A</v>
      </c>
      <c r="I53" s="15" t="s">
        <v>32</v>
      </c>
      <c r="J53" s="15"/>
      <c r="K53" s="15">
        <f t="shared" si="14"/>
        <v>0</v>
      </c>
      <c r="L53" s="15">
        <f t="shared" si="4"/>
        <v>0</v>
      </c>
      <c r="M53" s="15"/>
      <c r="N53" s="15">
        <v>0</v>
      </c>
      <c r="O53" s="15">
        <f t="shared" si="5"/>
        <v>0</v>
      </c>
      <c r="P53" s="17"/>
      <c r="Q53" s="17"/>
      <c r="R53" s="17"/>
      <c r="S53" s="15"/>
      <c r="T53" s="15" t="e">
        <f t="shared" si="7"/>
        <v>#DIV/0!</v>
      </c>
      <c r="U53" s="15" t="e">
        <f t="shared" si="8"/>
        <v>#DIV/0!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 t="s">
        <v>38</v>
      </c>
      <c r="AC53" s="15">
        <f t="shared" si="15"/>
        <v>0</v>
      </c>
      <c r="AD53" s="15">
        <f t="shared" si="9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31</v>
      </c>
      <c r="C54" s="1">
        <v>210.39599999999999</v>
      </c>
      <c r="D54" s="1">
        <v>265.44</v>
      </c>
      <c r="E54" s="1">
        <v>176.59899999999999</v>
      </c>
      <c r="F54" s="1">
        <v>276.86900000000003</v>
      </c>
      <c r="G54" s="7">
        <v>1</v>
      </c>
      <c r="H54" s="1">
        <v>40</v>
      </c>
      <c r="I54" s="1" t="s">
        <v>32</v>
      </c>
      <c r="J54" s="1">
        <v>182.6</v>
      </c>
      <c r="K54" s="1">
        <f t="shared" si="14"/>
        <v>-6.0010000000000048</v>
      </c>
      <c r="L54" s="1">
        <f t="shared" si="4"/>
        <v>176.59899999999999</v>
      </c>
      <c r="M54" s="1"/>
      <c r="N54" s="1">
        <v>54.816899999999983</v>
      </c>
      <c r="O54" s="1">
        <f t="shared" si="5"/>
        <v>35.319800000000001</v>
      </c>
      <c r="P54" s="5">
        <f t="shared" ref="P54:P58" si="18">12*O54-N54-F54-Q54</f>
        <v>92.151700000000005</v>
      </c>
      <c r="Q54" s="5"/>
      <c r="R54" s="5"/>
      <c r="S54" s="1"/>
      <c r="T54" s="1">
        <f t="shared" si="7"/>
        <v>12</v>
      </c>
      <c r="U54" s="1">
        <f t="shared" si="8"/>
        <v>9.3909336972463038</v>
      </c>
      <c r="V54" s="1">
        <v>33.861800000000002</v>
      </c>
      <c r="W54" s="1">
        <v>37.571399999999997</v>
      </c>
      <c r="X54" s="1">
        <v>41.987800000000007</v>
      </c>
      <c r="Y54" s="1">
        <v>34.486800000000002</v>
      </c>
      <c r="Z54" s="1">
        <v>37.946800000000003</v>
      </c>
      <c r="AA54" s="1">
        <v>40.903599999999997</v>
      </c>
      <c r="AB54" s="1"/>
      <c r="AC54" s="1">
        <f t="shared" si="15"/>
        <v>92.151700000000005</v>
      </c>
      <c r="AD54" s="1">
        <f t="shared" si="9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37</v>
      </c>
      <c r="C55" s="1">
        <v>378</v>
      </c>
      <c r="D55" s="1">
        <v>870</v>
      </c>
      <c r="E55" s="1">
        <v>686</v>
      </c>
      <c r="F55" s="1">
        <v>511</v>
      </c>
      <c r="G55" s="7">
        <v>0.4</v>
      </c>
      <c r="H55" s="1">
        <v>40</v>
      </c>
      <c r="I55" s="1" t="s">
        <v>32</v>
      </c>
      <c r="J55" s="1">
        <v>692</v>
      </c>
      <c r="K55" s="1">
        <f t="shared" si="14"/>
        <v>-6</v>
      </c>
      <c r="L55" s="1">
        <f t="shared" si="4"/>
        <v>386</v>
      </c>
      <c r="M55" s="1">
        <v>300</v>
      </c>
      <c r="N55" s="1">
        <v>171.9</v>
      </c>
      <c r="O55" s="1">
        <f t="shared" si="5"/>
        <v>77.2</v>
      </c>
      <c r="P55" s="5">
        <f t="shared" si="18"/>
        <v>243.50000000000011</v>
      </c>
      <c r="Q55" s="5"/>
      <c r="R55" s="5"/>
      <c r="S55" s="1"/>
      <c r="T55" s="1">
        <f t="shared" si="7"/>
        <v>12</v>
      </c>
      <c r="U55" s="1">
        <f t="shared" si="8"/>
        <v>8.8458549222797913</v>
      </c>
      <c r="V55" s="1">
        <v>71.8</v>
      </c>
      <c r="W55" s="1">
        <v>48.8</v>
      </c>
      <c r="X55" s="1">
        <v>65.599999999999994</v>
      </c>
      <c r="Y55" s="1">
        <v>92.6</v>
      </c>
      <c r="Z55" s="1">
        <v>77</v>
      </c>
      <c r="AA55" s="1">
        <v>47.6</v>
      </c>
      <c r="AB55" s="1"/>
      <c r="AC55" s="1">
        <f t="shared" si="15"/>
        <v>97.400000000000048</v>
      </c>
      <c r="AD55" s="1">
        <f t="shared" si="9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37</v>
      </c>
      <c r="C56" s="1">
        <v>1044</v>
      </c>
      <c r="D56" s="1">
        <v>467</v>
      </c>
      <c r="E56" s="1">
        <v>471</v>
      </c>
      <c r="F56" s="1">
        <v>928</v>
      </c>
      <c r="G56" s="7">
        <v>0.4</v>
      </c>
      <c r="H56" s="1">
        <v>45</v>
      </c>
      <c r="I56" s="1" t="s">
        <v>32</v>
      </c>
      <c r="J56" s="1">
        <v>469</v>
      </c>
      <c r="K56" s="1">
        <f t="shared" si="14"/>
        <v>2</v>
      </c>
      <c r="L56" s="1">
        <f t="shared" si="4"/>
        <v>471</v>
      </c>
      <c r="M56" s="1"/>
      <c r="N56" s="1">
        <v>49.099999999999909</v>
      </c>
      <c r="O56" s="1">
        <f t="shared" si="5"/>
        <v>94.2</v>
      </c>
      <c r="P56" s="5">
        <f t="shared" si="18"/>
        <v>153.30000000000018</v>
      </c>
      <c r="Q56" s="5"/>
      <c r="R56" s="5"/>
      <c r="S56" s="1"/>
      <c r="T56" s="1">
        <f t="shared" si="7"/>
        <v>12</v>
      </c>
      <c r="U56" s="1">
        <f t="shared" si="8"/>
        <v>10.372611464968152</v>
      </c>
      <c r="V56" s="1">
        <v>100.6</v>
      </c>
      <c r="W56" s="1">
        <v>115.2</v>
      </c>
      <c r="X56" s="1">
        <v>121.2</v>
      </c>
      <c r="Y56" s="1">
        <v>96</v>
      </c>
      <c r="Z56" s="1">
        <v>86.4</v>
      </c>
      <c r="AA56" s="1">
        <v>149.80000000000001</v>
      </c>
      <c r="AB56" s="1"/>
      <c r="AC56" s="1">
        <f t="shared" si="15"/>
        <v>61.320000000000078</v>
      </c>
      <c r="AD56" s="1">
        <f t="shared" si="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37</v>
      </c>
      <c r="C57" s="1">
        <v>643</v>
      </c>
      <c r="D57" s="1">
        <v>1805</v>
      </c>
      <c r="E57" s="1">
        <v>818</v>
      </c>
      <c r="F57" s="1">
        <v>1483</v>
      </c>
      <c r="G57" s="7">
        <v>0.4</v>
      </c>
      <c r="H57" s="1">
        <v>40</v>
      </c>
      <c r="I57" s="1" t="s">
        <v>32</v>
      </c>
      <c r="J57" s="1">
        <v>803</v>
      </c>
      <c r="K57" s="1">
        <f t="shared" si="14"/>
        <v>15</v>
      </c>
      <c r="L57" s="1">
        <f t="shared" si="4"/>
        <v>638</v>
      </c>
      <c r="M57" s="1">
        <v>180</v>
      </c>
      <c r="N57" s="1"/>
      <c r="O57" s="1">
        <f t="shared" si="5"/>
        <v>127.6</v>
      </c>
      <c r="P57" s="5">
        <f t="shared" si="18"/>
        <v>48.199999999999818</v>
      </c>
      <c r="Q57" s="5"/>
      <c r="R57" s="5"/>
      <c r="S57" s="1"/>
      <c r="T57" s="1">
        <f t="shared" si="7"/>
        <v>11.999999999999998</v>
      </c>
      <c r="U57" s="1">
        <f t="shared" si="8"/>
        <v>11.622257053291536</v>
      </c>
      <c r="V57" s="1">
        <v>136.4</v>
      </c>
      <c r="W57" s="1">
        <v>170</v>
      </c>
      <c r="X57" s="1">
        <v>176.2</v>
      </c>
      <c r="Y57" s="1">
        <v>131.4</v>
      </c>
      <c r="Z57" s="1">
        <v>105.6</v>
      </c>
      <c r="AA57" s="1">
        <v>148.80000000000001</v>
      </c>
      <c r="AB57" s="1"/>
      <c r="AC57" s="1">
        <f t="shared" si="15"/>
        <v>19.27999999999993</v>
      </c>
      <c r="AD57" s="1">
        <f t="shared" si="9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31</v>
      </c>
      <c r="C58" s="1">
        <v>71.257000000000005</v>
      </c>
      <c r="D58" s="1">
        <v>86.489000000000004</v>
      </c>
      <c r="E58" s="1">
        <v>67.674000000000007</v>
      </c>
      <c r="F58" s="1">
        <v>87.353999999999999</v>
      </c>
      <c r="G58" s="7">
        <v>1</v>
      </c>
      <c r="H58" s="1">
        <v>50</v>
      </c>
      <c r="I58" s="1" t="s">
        <v>32</v>
      </c>
      <c r="J58" s="1">
        <v>62</v>
      </c>
      <c r="K58" s="1">
        <f t="shared" si="14"/>
        <v>5.6740000000000066</v>
      </c>
      <c r="L58" s="1">
        <f t="shared" si="4"/>
        <v>67.674000000000007</v>
      </c>
      <c r="M58" s="1"/>
      <c r="N58" s="1">
        <v>60.41879999999999</v>
      </c>
      <c r="O58" s="1">
        <f t="shared" si="5"/>
        <v>13.534800000000001</v>
      </c>
      <c r="P58" s="5">
        <f t="shared" si="18"/>
        <v>14.644800000000004</v>
      </c>
      <c r="Q58" s="5"/>
      <c r="R58" s="5"/>
      <c r="S58" s="1"/>
      <c r="T58" s="1">
        <f t="shared" si="7"/>
        <v>11.999999999999998</v>
      </c>
      <c r="U58" s="1">
        <f t="shared" si="8"/>
        <v>10.917989183438246</v>
      </c>
      <c r="V58" s="1">
        <v>14.073600000000001</v>
      </c>
      <c r="W58" s="1">
        <v>9.9721999999999991</v>
      </c>
      <c r="X58" s="1">
        <v>12.3902</v>
      </c>
      <c r="Y58" s="1">
        <v>9.6763999999999992</v>
      </c>
      <c r="Z58" s="1">
        <v>10.4902</v>
      </c>
      <c r="AA58" s="1">
        <v>8.3507999999999996</v>
      </c>
      <c r="AB58" s="1"/>
      <c r="AC58" s="1">
        <f t="shared" si="15"/>
        <v>14.644800000000004</v>
      </c>
      <c r="AD58" s="1">
        <f t="shared" si="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31</v>
      </c>
      <c r="C59" s="1">
        <v>78.319999999999993</v>
      </c>
      <c r="D59" s="1">
        <v>330.88200000000001</v>
      </c>
      <c r="E59" s="1">
        <v>117.19</v>
      </c>
      <c r="F59" s="1">
        <v>277.94</v>
      </c>
      <c r="G59" s="7">
        <v>1</v>
      </c>
      <c r="H59" s="1">
        <v>50</v>
      </c>
      <c r="I59" s="1" t="s">
        <v>32</v>
      </c>
      <c r="J59" s="1">
        <v>112.25</v>
      </c>
      <c r="K59" s="1">
        <f t="shared" si="14"/>
        <v>4.9399999999999977</v>
      </c>
      <c r="L59" s="1">
        <f t="shared" si="4"/>
        <v>117.19</v>
      </c>
      <c r="M59" s="1"/>
      <c r="N59" s="1"/>
      <c r="O59" s="1">
        <f t="shared" si="5"/>
        <v>23.437999999999999</v>
      </c>
      <c r="P59" s="5"/>
      <c r="Q59" s="5"/>
      <c r="R59" s="5"/>
      <c r="S59" s="1"/>
      <c r="T59" s="1">
        <f t="shared" si="7"/>
        <v>11.858520351565835</v>
      </c>
      <c r="U59" s="1">
        <f t="shared" si="8"/>
        <v>11.858520351565835</v>
      </c>
      <c r="V59" s="1">
        <v>22.893599999999999</v>
      </c>
      <c r="W59" s="1">
        <v>30.0504</v>
      </c>
      <c r="X59" s="1">
        <v>30.333200000000001</v>
      </c>
      <c r="Y59" s="1">
        <v>27.908200000000001</v>
      </c>
      <c r="Z59" s="1">
        <v>20.920200000000001</v>
      </c>
      <c r="AA59" s="1">
        <v>20.299199999999999</v>
      </c>
      <c r="AB59" s="1"/>
      <c r="AC59" s="1">
        <f t="shared" si="15"/>
        <v>0</v>
      </c>
      <c r="AD59" s="1">
        <f t="shared" si="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91</v>
      </c>
      <c r="B60" s="1" t="s">
        <v>31</v>
      </c>
      <c r="C60" s="1">
        <v>20.553999999999998</v>
      </c>
      <c r="D60" s="1">
        <v>139.684</v>
      </c>
      <c r="E60" s="1">
        <v>47.798000000000002</v>
      </c>
      <c r="F60" s="1">
        <v>101.881</v>
      </c>
      <c r="G60" s="7">
        <v>1</v>
      </c>
      <c r="H60" s="1">
        <v>55</v>
      </c>
      <c r="I60" s="1" t="s">
        <v>32</v>
      </c>
      <c r="J60" s="1">
        <v>45.15</v>
      </c>
      <c r="K60" s="1">
        <f t="shared" si="14"/>
        <v>2.6480000000000032</v>
      </c>
      <c r="L60" s="1">
        <f t="shared" si="4"/>
        <v>47.798000000000002</v>
      </c>
      <c r="M60" s="1"/>
      <c r="N60" s="1">
        <v>16.4376</v>
      </c>
      <c r="O60" s="1">
        <f t="shared" si="5"/>
        <v>9.5595999999999997</v>
      </c>
      <c r="P60" s="5"/>
      <c r="Q60" s="5"/>
      <c r="R60" s="5"/>
      <c r="S60" s="1"/>
      <c r="T60" s="1">
        <f t="shared" si="7"/>
        <v>12.376940457759739</v>
      </c>
      <c r="U60" s="1">
        <f t="shared" si="8"/>
        <v>12.376940457759739</v>
      </c>
      <c r="V60" s="1">
        <v>11.1632</v>
      </c>
      <c r="W60" s="1">
        <v>11.4232</v>
      </c>
      <c r="X60" s="1">
        <v>11.4932</v>
      </c>
      <c r="Y60" s="1">
        <v>8.24</v>
      </c>
      <c r="Z60" s="1">
        <v>6.0738000000000003</v>
      </c>
      <c r="AA60" s="1">
        <v>8.1237999999999992</v>
      </c>
      <c r="AB60" s="1"/>
      <c r="AC60" s="1">
        <f t="shared" si="15"/>
        <v>0</v>
      </c>
      <c r="AD60" s="1">
        <f t="shared" si="9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92</v>
      </c>
      <c r="B61" s="11" t="s">
        <v>31</v>
      </c>
      <c r="C61" s="11">
        <v>28.956</v>
      </c>
      <c r="D61" s="11">
        <v>84.344999999999999</v>
      </c>
      <c r="E61" s="11">
        <v>64.730999999999995</v>
      </c>
      <c r="F61" s="11">
        <v>48.444000000000003</v>
      </c>
      <c r="G61" s="12">
        <v>0</v>
      </c>
      <c r="H61" s="11">
        <v>50</v>
      </c>
      <c r="I61" s="11" t="s">
        <v>43</v>
      </c>
      <c r="J61" s="11">
        <v>64.734999999999999</v>
      </c>
      <c r="K61" s="11">
        <f t="shared" si="14"/>
        <v>-4.0000000000048885E-3</v>
      </c>
      <c r="L61" s="11">
        <f t="shared" si="4"/>
        <v>4.4959999999999951</v>
      </c>
      <c r="M61" s="11">
        <v>60.234999999999999</v>
      </c>
      <c r="N61" s="11"/>
      <c r="O61" s="11">
        <f t="shared" si="5"/>
        <v>0.899199999999999</v>
      </c>
      <c r="P61" s="13"/>
      <c r="Q61" s="13"/>
      <c r="R61" s="13"/>
      <c r="S61" s="11"/>
      <c r="T61" s="11">
        <f t="shared" si="7"/>
        <v>53.874555160142414</v>
      </c>
      <c r="U61" s="11">
        <f t="shared" si="8"/>
        <v>53.874555160142414</v>
      </c>
      <c r="V61" s="11">
        <v>0</v>
      </c>
      <c r="W61" s="11">
        <v>3.5964</v>
      </c>
      <c r="X61" s="11">
        <v>3.5964</v>
      </c>
      <c r="Y61" s="11">
        <v>3.29</v>
      </c>
      <c r="Z61" s="11">
        <v>3.8925999999999998</v>
      </c>
      <c r="AA61" s="11">
        <v>4.2276000000000007</v>
      </c>
      <c r="AB61" s="14" t="s">
        <v>78</v>
      </c>
      <c r="AC61" s="11">
        <f t="shared" si="15"/>
        <v>0</v>
      </c>
      <c r="AD61" s="11">
        <f t="shared" si="9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31</v>
      </c>
      <c r="C62" s="1">
        <v>200.20400000000001</v>
      </c>
      <c r="D62" s="1">
        <v>148.21</v>
      </c>
      <c r="E62" s="1">
        <v>207.131</v>
      </c>
      <c r="F62" s="1">
        <v>120.2</v>
      </c>
      <c r="G62" s="7">
        <v>1</v>
      </c>
      <c r="H62" s="1">
        <v>40</v>
      </c>
      <c r="I62" s="1" t="s">
        <v>32</v>
      </c>
      <c r="J62" s="1">
        <v>206.53200000000001</v>
      </c>
      <c r="K62" s="1">
        <f t="shared" si="14"/>
        <v>0.59899999999998954</v>
      </c>
      <c r="L62" s="1">
        <f t="shared" si="4"/>
        <v>133.09899999999999</v>
      </c>
      <c r="M62" s="1">
        <v>74.031999999999996</v>
      </c>
      <c r="N62" s="1">
        <v>122.4166</v>
      </c>
      <c r="O62" s="1">
        <f t="shared" si="5"/>
        <v>26.619799999999998</v>
      </c>
      <c r="P62" s="5">
        <f t="shared" ref="P62:P64" si="19">12*O62-N62-F62-Q62</f>
        <v>76.820999999999955</v>
      </c>
      <c r="Q62" s="5"/>
      <c r="R62" s="5"/>
      <c r="S62" s="1"/>
      <c r="T62" s="1">
        <f t="shared" si="7"/>
        <v>12</v>
      </c>
      <c r="U62" s="1">
        <f t="shared" si="8"/>
        <v>9.1141406021082059</v>
      </c>
      <c r="V62" s="1">
        <v>25.0352</v>
      </c>
      <c r="W62" s="1">
        <v>18.077200000000001</v>
      </c>
      <c r="X62" s="1">
        <v>17.951000000000001</v>
      </c>
      <c r="Y62" s="1">
        <v>27.8764</v>
      </c>
      <c r="Z62" s="1">
        <v>30.868400000000001</v>
      </c>
      <c r="AA62" s="1">
        <v>20.323599999999999</v>
      </c>
      <c r="AB62" s="1" t="s">
        <v>94</v>
      </c>
      <c r="AC62" s="1">
        <f t="shared" si="15"/>
        <v>76.820999999999955</v>
      </c>
      <c r="AD62" s="1">
        <f t="shared" si="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31</v>
      </c>
      <c r="C63" s="1">
        <v>107.724</v>
      </c>
      <c r="D63" s="1">
        <v>153.08600000000001</v>
      </c>
      <c r="E63" s="1">
        <v>253.095</v>
      </c>
      <c r="F63" s="1">
        <v>-0.36499999999999999</v>
      </c>
      <c r="G63" s="7">
        <v>1</v>
      </c>
      <c r="H63" s="1">
        <v>40</v>
      </c>
      <c r="I63" s="1" t="s">
        <v>32</v>
      </c>
      <c r="J63" s="1">
        <v>269.86399999999998</v>
      </c>
      <c r="K63" s="1">
        <f t="shared" si="14"/>
        <v>-16.768999999999977</v>
      </c>
      <c r="L63" s="1">
        <f t="shared" si="4"/>
        <v>106.43100000000001</v>
      </c>
      <c r="M63" s="1">
        <v>146.66399999999999</v>
      </c>
      <c r="N63" s="1">
        <v>153.8176</v>
      </c>
      <c r="O63" s="1">
        <f t="shared" si="5"/>
        <v>21.286200000000001</v>
      </c>
      <c r="P63" s="5">
        <f t="shared" si="19"/>
        <v>101.98180000000001</v>
      </c>
      <c r="Q63" s="5"/>
      <c r="R63" s="5"/>
      <c r="S63" s="1"/>
      <c r="T63" s="1">
        <f t="shared" si="7"/>
        <v>11.999999999999998</v>
      </c>
      <c r="U63" s="1">
        <f t="shared" si="8"/>
        <v>7.2090180492525668</v>
      </c>
      <c r="V63" s="1">
        <v>22.0258</v>
      </c>
      <c r="W63" s="1">
        <v>26.904800000000002</v>
      </c>
      <c r="X63" s="1">
        <v>29.3856</v>
      </c>
      <c r="Y63" s="1">
        <v>18.927800000000001</v>
      </c>
      <c r="Z63" s="1">
        <v>22.377600000000001</v>
      </c>
      <c r="AA63" s="1">
        <v>19.8874</v>
      </c>
      <c r="AB63" s="1"/>
      <c r="AC63" s="1">
        <f t="shared" si="15"/>
        <v>101.98180000000001</v>
      </c>
      <c r="AD63" s="1">
        <f t="shared" si="9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31</v>
      </c>
      <c r="C64" s="1">
        <v>853.16</v>
      </c>
      <c r="D64" s="1">
        <v>1640.4680000000001</v>
      </c>
      <c r="E64" s="1">
        <v>2152.5329999999999</v>
      </c>
      <c r="F64" s="1">
        <v>320.74599999999998</v>
      </c>
      <c r="G64" s="7">
        <v>1</v>
      </c>
      <c r="H64" s="1">
        <v>40</v>
      </c>
      <c r="I64" s="1" t="s">
        <v>32</v>
      </c>
      <c r="J64" s="1">
        <v>2138.5740000000001</v>
      </c>
      <c r="K64" s="1">
        <f t="shared" si="14"/>
        <v>13.958999999999833</v>
      </c>
      <c r="L64" s="1">
        <f t="shared" si="4"/>
        <v>543.25900000000001</v>
      </c>
      <c r="M64" s="1">
        <v>1609.2739999999999</v>
      </c>
      <c r="N64" s="1">
        <v>610.61789999999974</v>
      </c>
      <c r="O64" s="1">
        <f t="shared" si="5"/>
        <v>108.65180000000001</v>
      </c>
      <c r="P64" s="5">
        <f t="shared" si="19"/>
        <v>272.4577000000005</v>
      </c>
      <c r="Q64" s="5">
        <v>100</v>
      </c>
      <c r="R64" s="5"/>
      <c r="S64" s="1"/>
      <c r="T64" s="1">
        <f t="shared" si="7"/>
        <v>12.000000000000002</v>
      </c>
      <c r="U64" s="1">
        <f t="shared" si="8"/>
        <v>8.5720061701692902</v>
      </c>
      <c r="V64" s="1">
        <v>96.449799999999982</v>
      </c>
      <c r="W64" s="1">
        <v>69.989199999999983</v>
      </c>
      <c r="X64" s="1">
        <v>72.421600000000041</v>
      </c>
      <c r="Y64" s="1">
        <v>101.21</v>
      </c>
      <c r="Z64" s="1">
        <v>109.1118</v>
      </c>
      <c r="AA64" s="1">
        <v>97.441799999999972</v>
      </c>
      <c r="AB64" s="1" t="s">
        <v>97</v>
      </c>
      <c r="AC64" s="1">
        <f t="shared" si="15"/>
        <v>272.4577000000005</v>
      </c>
      <c r="AD64" s="1">
        <f t="shared" si="9"/>
        <v>100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98</v>
      </c>
      <c r="B65" s="1" t="s">
        <v>37</v>
      </c>
      <c r="C65" s="1">
        <v>201</v>
      </c>
      <c r="D65" s="1">
        <v>1914</v>
      </c>
      <c r="E65" s="1">
        <v>719</v>
      </c>
      <c r="F65" s="1">
        <v>1272</v>
      </c>
      <c r="G65" s="7">
        <v>0.4</v>
      </c>
      <c r="H65" s="1">
        <v>45</v>
      </c>
      <c r="I65" s="1" t="s">
        <v>32</v>
      </c>
      <c r="J65" s="1">
        <v>734</v>
      </c>
      <c r="K65" s="1">
        <f t="shared" si="14"/>
        <v>-15</v>
      </c>
      <c r="L65" s="1">
        <f t="shared" si="4"/>
        <v>521</v>
      </c>
      <c r="M65" s="1">
        <v>198</v>
      </c>
      <c r="N65" s="1"/>
      <c r="O65" s="1">
        <f t="shared" si="5"/>
        <v>104.2</v>
      </c>
      <c r="P65" s="5"/>
      <c r="Q65" s="5"/>
      <c r="R65" s="5"/>
      <c r="S65" s="1"/>
      <c r="T65" s="1">
        <f t="shared" si="7"/>
        <v>12.207293666026871</v>
      </c>
      <c r="U65" s="1">
        <f t="shared" si="8"/>
        <v>12.207293666026871</v>
      </c>
      <c r="V65" s="1">
        <v>111.2</v>
      </c>
      <c r="W65" s="1">
        <v>149.19999999999999</v>
      </c>
      <c r="X65" s="1">
        <v>146.80000000000001</v>
      </c>
      <c r="Y65" s="1">
        <v>99</v>
      </c>
      <c r="Z65" s="1">
        <v>84</v>
      </c>
      <c r="AA65" s="1">
        <v>94.2</v>
      </c>
      <c r="AB65" s="1"/>
      <c r="AC65" s="1">
        <f t="shared" si="15"/>
        <v>0</v>
      </c>
      <c r="AD65" s="1">
        <f t="shared" si="9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99</v>
      </c>
      <c r="B66" s="1" t="s">
        <v>31</v>
      </c>
      <c r="C66" s="1">
        <v>191.35300000000001</v>
      </c>
      <c r="D66" s="1">
        <v>2.1309999999999998</v>
      </c>
      <c r="E66" s="1">
        <v>50.104999999999997</v>
      </c>
      <c r="F66" s="1">
        <v>136.57300000000001</v>
      </c>
      <c r="G66" s="7">
        <v>1</v>
      </c>
      <c r="H66" s="1">
        <v>40</v>
      </c>
      <c r="I66" s="1" t="s">
        <v>32</v>
      </c>
      <c r="J66" s="1">
        <v>55.2</v>
      </c>
      <c r="K66" s="1">
        <f t="shared" si="14"/>
        <v>-5.095000000000006</v>
      </c>
      <c r="L66" s="1">
        <f t="shared" si="4"/>
        <v>50.104999999999997</v>
      </c>
      <c r="M66" s="1"/>
      <c r="N66" s="1"/>
      <c r="O66" s="1">
        <f t="shared" si="5"/>
        <v>10.020999999999999</v>
      </c>
      <c r="P66" s="5"/>
      <c r="Q66" s="5"/>
      <c r="R66" s="5"/>
      <c r="S66" s="1"/>
      <c r="T66" s="1">
        <f t="shared" si="7"/>
        <v>13.628679772477799</v>
      </c>
      <c r="U66" s="1">
        <f t="shared" si="8"/>
        <v>13.628679772477799</v>
      </c>
      <c r="V66" s="1">
        <v>8.0010000000000012</v>
      </c>
      <c r="W66" s="1">
        <v>6.3010000000000002</v>
      </c>
      <c r="X66" s="1">
        <v>8.9366000000000003</v>
      </c>
      <c r="Y66" s="1">
        <v>14.067600000000001</v>
      </c>
      <c r="Z66" s="1">
        <v>16.552199999999999</v>
      </c>
      <c r="AA66" s="1">
        <v>22.1906</v>
      </c>
      <c r="AB66" s="14" t="s">
        <v>78</v>
      </c>
      <c r="AC66" s="1">
        <f t="shared" si="15"/>
        <v>0</v>
      </c>
      <c r="AD66" s="1">
        <f t="shared" si="9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31</v>
      </c>
      <c r="C67" s="1">
        <v>387.66199999999998</v>
      </c>
      <c r="D67" s="1">
        <v>717.44799999999998</v>
      </c>
      <c r="E67" s="1">
        <v>485.12299999999999</v>
      </c>
      <c r="F67" s="1">
        <v>577.54899999999998</v>
      </c>
      <c r="G67" s="7">
        <v>1</v>
      </c>
      <c r="H67" s="1">
        <v>40</v>
      </c>
      <c r="I67" s="1" t="s">
        <v>32</v>
      </c>
      <c r="J67" s="1">
        <v>451.84500000000003</v>
      </c>
      <c r="K67" s="1">
        <f t="shared" si="14"/>
        <v>33.277999999999963</v>
      </c>
      <c r="L67" s="1">
        <f t="shared" si="4"/>
        <v>337.87799999999999</v>
      </c>
      <c r="M67" s="1">
        <v>147.245</v>
      </c>
      <c r="N67" s="1">
        <v>122.93300000000011</v>
      </c>
      <c r="O67" s="1">
        <f t="shared" si="5"/>
        <v>67.575599999999994</v>
      </c>
      <c r="P67" s="5">
        <f>12*O67-N67-F67-Q67</f>
        <v>110.42519999999979</v>
      </c>
      <c r="Q67" s="5"/>
      <c r="R67" s="5"/>
      <c r="S67" s="1"/>
      <c r="T67" s="1">
        <f t="shared" si="7"/>
        <v>12</v>
      </c>
      <c r="U67" s="1">
        <f t="shared" si="8"/>
        <v>10.365901301653262</v>
      </c>
      <c r="V67" s="1">
        <v>69.377600000000001</v>
      </c>
      <c r="W67" s="1">
        <v>75.106799999999993</v>
      </c>
      <c r="X67" s="1">
        <v>76.495999999999995</v>
      </c>
      <c r="Y67" s="1">
        <v>73.904199999999989</v>
      </c>
      <c r="Z67" s="1">
        <v>68.704999999999998</v>
      </c>
      <c r="AA67" s="1">
        <v>69.789000000000001</v>
      </c>
      <c r="AB67" s="1"/>
      <c r="AC67" s="1">
        <f t="shared" si="15"/>
        <v>110.42519999999979</v>
      </c>
      <c r="AD67" s="1">
        <f t="shared" si="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101</v>
      </c>
      <c r="B68" s="11" t="s">
        <v>37</v>
      </c>
      <c r="C68" s="11">
        <v>55</v>
      </c>
      <c r="D68" s="11">
        <v>276</v>
      </c>
      <c r="E68" s="11">
        <v>164</v>
      </c>
      <c r="F68" s="11">
        <v>128</v>
      </c>
      <c r="G68" s="12">
        <v>0</v>
      </c>
      <c r="H68" s="11">
        <v>45</v>
      </c>
      <c r="I68" s="11" t="s">
        <v>43</v>
      </c>
      <c r="J68" s="11">
        <v>173</v>
      </c>
      <c r="K68" s="11">
        <f t="shared" si="14"/>
        <v>-9</v>
      </c>
      <c r="L68" s="11">
        <f t="shared" si="4"/>
        <v>146</v>
      </c>
      <c r="M68" s="11">
        <v>18</v>
      </c>
      <c r="N68" s="11"/>
      <c r="O68" s="11">
        <f t="shared" si="5"/>
        <v>29.2</v>
      </c>
      <c r="P68" s="13"/>
      <c r="Q68" s="13"/>
      <c r="R68" s="13"/>
      <c r="S68" s="11"/>
      <c r="T68" s="11">
        <f t="shared" si="7"/>
        <v>4.3835616438356162</v>
      </c>
      <c r="U68" s="11">
        <f t="shared" si="8"/>
        <v>4.3835616438356162</v>
      </c>
      <c r="V68" s="11">
        <v>30</v>
      </c>
      <c r="W68" s="11">
        <v>24.4</v>
      </c>
      <c r="X68" s="11">
        <v>27.6</v>
      </c>
      <c r="Y68" s="11">
        <v>24.8</v>
      </c>
      <c r="Z68" s="11">
        <v>17.399999999999999</v>
      </c>
      <c r="AA68" s="11">
        <v>16.399999999999999</v>
      </c>
      <c r="AB68" s="11"/>
      <c r="AC68" s="11">
        <f t="shared" si="15"/>
        <v>0</v>
      </c>
      <c r="AD68" s="11">
        <f t="shared" si="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102</v>
      </c>
      <c r="B69" s="1" t="s">
        <v>37</v>
      </c>
      <c r="C69" s="1"/>
      <c r="D69" s="1">
        <v>24</v>
      </c>
      <c r="E69" s="1">
        <v>24</v>
      </c>
      <c r="F69" s="1"/>
      <c r="G69" s="7">
        <v>0.35</v>
      </c>
      <c r="H69" s="1" t="e">
        <v>#N/A</v>
      </c>
      <c r="I69" s="1" t="s">
        <v>32</v>
      </c>
      <c r="J69" s="1">
        <v>24</v>
      </c>
      <c r="K69" s="1">
        <f t="shared" si="14"/>
        <v>0</v>
      </c>
      <c r="L69" s="1">
        <f t="shared" si="4"/>
        <v>0</v>
      </c>
      <c r="M69" s="1">
        <v>24</v>
      </c>
      <c r="N69" s="1">
        <v>30</v>
      </c>
      <c r="O69" s="1">
        <f t="shared" si="5"/>
        <v>0</v>
      </c>
      <c r="P69" s="5"/>
      <c r="Q69" s="5"/>
      <c r="R69" s="5"/>
      <c r="S69" s="1"/>
      <c r="T69" s="1" t="e">
        <f t="shared" si="7"/>
        <v>#DIV/0!</v>
      </c>
      <c r="U69" s="1" t="e">
        <f t="shared" si="8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15"/>
        <v>0</v>
      </c>
      <c r="AD69" s="1">
        <f t="shared" si="9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103</v>
      </c>
      <c r="B70" s="15" t="s">
        <v>37</v>
      </c>
      <c r="C70" s="15"/>
      <c r="D70" s="15"/>
      <c r="E70" s="15"/>
      <c r="F70" s="15"/>
      <c r="G70" s="16">
        <v>0</v>
      </c>
      <c r="H70" s="15" t="e">
        <v>#N/A</v>
      </c>
      <c r="I70" s="15" t="s">
        <v>32</v>
      </c>
      <c r="J70" s="15"/>
      <c r="K70" s="15">
        <f t="shared" ref="K70:K101" si="20">E70-J70</f>
        <v>0</v>
      </c>
      <c r="L70" s="15">
        <f t="shared" si="4"/>
        <v>0</v>
      </c>
      <c r="M70" s="15"/>
      <c r="N70" s="15">
        <v>0</v>
      </c>
      <c r="O70" s="15">
        <f t="shared" si="5"/>
        <v>0</v>
      </c>
      <c r="P70" s="17"/>
      <c r="Q70" s="17"/>
      <c r="R70" s="17"/>
      <c r="S70" s="15"/>
      <c r="T70" s="15" t="e">
        <f t="shared" si="7"/>
        <v>#DIV/0!</v>
      </c>
      <c r="U70" s="15" t="e">
        <f t="shared" si="8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38</v>
      </c>
      <c r="AC70" s="15">
        <f t="shared" ref="AC70:AD101" si="21">P70*G70</f>
        <v>0</v>
      </c>
      <c r="AD70" s="15">
        <f t="shared" si="9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104</v>
      </c>
      <c r="B71" s="15" t="s">
        <v>37</v>
      </c>
      <c r="C71" s="15"/>
      <c r="D71" s="15"/>
      <c r="E71" s="15"/>
      <c r="F71" s="15"/>
      <c r="G71" s="16">
        <v>0</v>
      </c>
      <c r="H71" s="15" t="e">
        <v>#N/A</v>
      </c>
      <c r="I71" s="15" t="s">
        <v>32</v>
      </c>
      <c r="J71" s="15"/>
      <c r="K71" s="15">
        <f t="shared" si="20"/>
        <v>0</v>
      </c>
      <c r="L71" s="15">
        <f t="shared" ref="L71:L107" si="22">E71-M71</f>
        <v>0</v>
      </c>
      <c r="M71" s="15"/>
      <c r="N71" s="15">
        <v>0</v>
      </c>
      <c r="O71" s="15">
        <f t="shared" ref="O71:O107" si="23">L71/5</f>
        <v>0</v>
      </c>
      <c r="P71" s="17"/>
      <c r="Q71" s="17"/>
      <c r="R71" s="17"/>
      <c r="S71" s="15"/>
      <c r="T71" s="15" t="e">
        <f t="shared" ref="T71:T107" si="24">(F71+N71+P71+Q71)/O71</f>
        <v>#DIV/0!</v>
      </c>
      <c r="U71" s="15" t="e">
        <f t="shared" ref="U71:U107" si="25">(F71+N71)/O71</f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38</v>
      </c>
      <c r="AC71" s="15">
        <f t="shared" si="21"/>
        <v>0</v>
      </c>
      <c r="AD71" s="15">
        <f t="shared" ref="AD71:AD107" si="26">Q71*G71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37</v>
      </c>
      <c r="C72" s="1">
        <v>591</v>
      </c>
      <c r="D72" s="1">
        <v>702</v>
      </c>
      <c r="E72" s="1">
        <v>537</v>
      </c>
      <c r="F72" s="1">
        <v>503</v>
      </c>
      <c r="G72" s="7">
        <v>0.4</v>
      </c>
      <c r="H72" s="1">
        <v>40</v>
      </c>
      <c r="I72" s="1" t="s">
        <v>32</v>
      </c>
      <c r="J72" s="1">
        <v>547</v>
      </c>
      <c r="K72" s="1">
        <f t="shared" si="20"/>
        <v>-10</v>
      </c>
      <c r="L72" s="1">
        <f t="shared" si="22"/>
        <v>417</v>
      </c>
      <c r="M72" s="1">
        <v>120</v>
      </c>
      <c r="N72" s="1">
        <v>288.5</v>
      </c>
      <c r="O72" s="1">
        <f t="shared" si="23"/>
        <v>83.4</v>
      </c>
      <c r="P72" s="5">
        <f>12*O72-N72-F72-Q72</f>
        <v>209.30000000000007</v>
      </c>
      <c r="Q72" s="5"/>
      <c r="R72" s="5"/>
      <c r="S72" s="1"/>
      <c r="T72" s="1">
        <f t="shared" si="24"/>
        <v>12</v>
      </c>
      <c r="U72" s="1">
        <f t="shared" si="25"/>
        <v>9.4904076738609113</v>
      </c>
      <c r="V72" s="1">
        <v>83.8</v>
      </c>
      <c r="W72" s="1">
        <v>89.6</v>
      </c>
      <c r="X72" s="1">
        <v>81.2</v>
      </c>
      <c r="Y72" s="1">
        <v>72.2</v>
      </c>
      <c r="Z72" s="1">
        <v>75.8</v>
      </c>
      <c r="AA72" s="1">
        <v>78.2</v>
      </c>
      <c r="AB72" s="1"/>
      <c r="AC72" s="1">
        <f t="shared" si="21"/>
        <v>83.720000000000027</v>
      </c>
      <c r="AD72" s="1">
        <f t="shared" si="2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106</v>
      </c>
      <c r="B73" s="15" t="s">
        <v>37</v>
      </c>
      <c r="C73" s="15"/>
      <c r="D73" s="15"/>
      <c r="E73" s="15"/>
      <c r="F73" s="15"/>
      <c r="G73" s="16">
        <v>0</v>
      </c>
      <c r="H73" s="15" t="e">
        <v>#N/A</v>
      </c>
      <c r="I73" s="15" t="s">
        <v>32</v>
      </c>
      <c r="J73" s="15"/>
      <c r="K73" s="15">
        <f t="shared" si="20"/>
        <v>0</v>
      </c>
      <c r="L73" s="15">
        <f t="shared" si="22"/>
        <v>0</v>
      </c>
      <c r="M73" s="15"/>
      <c r="N73" s="15">
        <v>0</v>
      </c>
      <c r="O73" s="15">
        <f t="shared" si="23"/>
        <v>0</v>
      </c>
      <c r="P73" s="17"/>
      <c r="Q73" s="17"/>
      <c r="R73" s="17"/>
      <c r="S73" s="15"/>
      <c r="T73" s="15" t="e">
        <f t="shared" si="24"/>
        <v>#DIV/0!</v>
      </c>
      <c r="U73" s="15" t="e">
        <f t="shared" si="25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 t="s">
        <v>38</v>
      </c>
      <c r="AC73" s="15">
        <f t="shared" si="21"/>
        <v>0</v>
      </c>
      <c r="AD73" s="15">
        <f t="shared" si="2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107</v>
      </c>
      <c r="B74" s="1" t="s">
        <v>31</v>
      </c>
      <c r="C74" s="1"/>
      <c r="D74" s="1">
        <v>42.834000000000003</v>
      </c>
      <c r="E74" s="1">
        <v>42.834000000000003</v>
      </c>
      <c r="F74" s="1"/>
      <c r="G74" s="7">
        <v>1</v>
      </c>
      <c r="H74" s="1" t="e">
        <v>#N/A</v>
      </c>
      <c r="I74" s="1" t="s">
        <v>32</v>
      </c>
      <c r="J74" s="1">
        <v>42.834000000000003</v>
      </c>
      <c r="K74" s="1">
        <f t="shared" si="20"/>
        <v>0</v>
      </c>
      <c r="L74" s="1">
        <f t="shared" si="22"/>
        <v>0</v>
      </c>
      <c r="M74" s="1">
        <v>42.834000000000003</v>
      </c>
      <c r="N74" s="1">
        <v>20</v>
      </c>
      <c r="O74" s="1">
        <f t="shared" si="23"/>
        <v>0</v>
      </c>
      <c r="P74" s="5"/>
      <c r="Q74" s="5"/>
      <c r="R74" s="5"/>
      <c r="S74" s="1"/>
      <c r="T74" s="1" t="e">
        <f t="shared" si="24"/>
        <v>#DIV/0!</v>
      </c>
      <c r="U74" s="1" t="e">
        <f t="shared" si="25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/>
      <c r="AC74" s="1">
        <f t="shared" si="21"/>
        <v>0</v>
      </c>
      <c r="AD74" s="1">
        <f t="shared" si="2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31</v>
      </c>
      <c r="C75" s="1">
        <v>198.01900000000001</v>
      </c>
      <c r="D75" s="1">
        <v>138.48099999999999</v>
      </c>
      <c r="E75" s="1">
        <v>159.733</v>
      </c>
      <c r="F75" s="1">
        <v>150.959</v>
      </c>
      <c r="G75" s="7">
        <v>1</v>
      </c>
      <c r="H75" s="1">
        <v>30</v>
      </c>
      <c r="I75" s="1" t="s">
        <v>32</v>
      </c>
      <c r="J75" s="1">
        <v>150.30000000000001</v>
      </c>
      <c r="K75" s="1">
        <f t="shared" si="20"/>
        <v>9.4329999999999927</v>
      </c>
      <c r="L75" s="1">
        <f t="shared" si="22"/>
        <v>159.733</v>
      </c>
      <c r="M75" s="1"/>
      <c r="N75" s="1">
        <v>147.43140000000011</v>
      </c>
      <c r="O75" s="1">
        <f t="shared" si="23"/>
        <v>31.9466</v>
      </c>
      <c r="P75" s="5">
        <f>12*O75-N75-F75-Q75</f>
        <v>84.968799999999874</v>
      </c>
      <c r="Q75" s="5"/>
      <c r="R75" s="5"/>
      <c r="S75" s="1"/>
      <c r="T75" s="1">
        <f t="shared" si="24"/>
        <v>12</v>
      </c>
      <c r="U75" s="1">
        <f t="shared" si="25"/>
        <v>9.3402866032692096</v>
      </c>
      <c r="V75" s="1">
        <v>32.810400000000001</v>
      </c>
      <c r="W75" s="1">
        <v>26.535599999999999</v>
      </c>
      <c r="X75" s="1">
        <v>26.888200000000001</v>
      </c>
      <c r="Y75" s="1">
        <v>26.251200000000001</v>
      </c>
      <c r="Z75" s="1">
        <v>27.658000000000001</v>
      </c>
      <c r="AA75" s="1">
        <v>32.773000000000003</v>
      </c>
      <c r="AB75" s="1" t="s">
        <v>109</v>
      </c>
      <c r="AC75" s="1">
        <f t="shared" si="21"/>
        <v>84.968799999999874</v>
      </c>
      <c r="AD75" s="1">
        <f t="shared" si="26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110</v>
      </c>
      <c r="B76" s="15" t="s">
        <v>37</v>
      </c>
      <c r="C76" s="15"/>
      <c r="D76" s="15"/>
      <c r="E76" s="15"/>
      <c r="F76" s="15"/>
      <c r="G76" s="16">
        <v>0</v>
      </c>
      <c r="H76" s="15" t="e">
        <v>#N/A</v>
      </c>
      <c r="I76" s="15" t="s">
        <v>32</v>
      </c>
      <c r="J76" s="15"/>
      <c r="K76" s="15">
        <f t="shared" si="20"/>
        <v>0</v>
      </c>
      <c r="L76" s="15">
        <f t="shared" si="22"/>
        <v>0</v>
      </c>
      <c r="M76" s="15"/>
      <c r="N76" s="15">
        <v>0</v>
      </c>
      <c r="O76" s="15">
        <f t="shared" si="23"/>
        <v>0</v>
      </c>
      <c r="P76" s="17"/>
      <c r="Q76" s="17"/>
      <c r="R76" s="17"/>
      <c r="S76" s="15"/>
      <c r="T76" s="15" t="e">
        <f t="shared" si="24"/>
        <v>#DIV/0!</v>
      </c>
      <c r="U76" s="15" t="e">
        <f t="shared" si="25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 t="s">
        <v>38</v>
      </c>
      <c r="AC76" s="15">
        <f t="shared" si="21"/>
        <v>0</v>
      </c>
      <c r="AD76" s="15">
        <f t="shared" si="2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31</v>
      </c>
      <c r="C77" s="1">
        <v>167.63800000000001</v>
      </c>
      <c r="D77" s="1">
        <v>156.83099999999999</v>
      </c>
      <c r="E77" s="1">
        <v>125.268</v>
      </c>
      <c r="F77" s="1">
        <v>185.06399999999999</v>
      </c>
      <c r="G77" s="7">
        <v>1</v>
      </c>
      <c r="H77" s="1">
        <v>50</v>
      </c>
      <c r="I77" s="1" t="s">
        <v>32</v>
      </c>
      <c r="J77" s="1">
        <v>109.65</v>
      </c>
      <c r="K77" s="1">
        <f t="shared" si="20"/>
        <v>15.617999999999995</v>
      </c>
      <c r="L77" s="1">
        <f t="shared" si="22"/>
        <v>125.268</v>
      </c>
      <c r="M77" s="1"/>
      <c r="N77" s="1">
        <v>38.190600000000053</v>
      </c>
      <c r="O77" s="1">
        <f t="shared" si="23"/>
        <v>25.053599999999999</v>
      </c>
      <c r="P77" s="5">
        <f>12*O77-N77-F77-Q77</f>
        <v>77.388599999999911</v>
      </c>
      <c r="Q77" s="5"/>
      <c r="R77" s="5"/>
      <c r="S77" s="1"/>
      <c r="T77" s="1">
        <f t="shared" si="24"/>
        <v>12</v>
      </c>
      <c r="U77" s="1">
        <f t="shared" si="25"/>
        <v>8.9110786473800196</v>
      </c>
      <c r="V77" s="1">
        <v>22.488</v>
      </c>
      <c r="W77" s="1">
        <v>24.877199999999998</v>
      </c>
      <c r="X77" s="1">
        <v>23.421600000000002</v>
      </c>
      <c r="Y77" s="1">
        <v>28.702200000000001</v>
      </c>
      <c r="Z77" s="1">
        <v>24.785599999999999</v>
      </c>
      <c r="AA77" s="1">
        <v>24.643599999999999</v>
      </c>
      <c r="AB77" s="1"/>
      <c r="AC77" s="1">
        <f t="shared" si="21"/>
        <v>77.388599999999911</v>
      </c>
      <c r="AD77" s="1">
        <f t="shared" si="26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8" t="s">
        <v>112</v>
      </c>
      <c r="B78" s="1" t="s">
        <v>31</v>
      </c>
      <c r="C78" s="1"/>
      <c r="D78" s="1">
        <v>130.726</v>
      </c>
      <c r="E78" s="1">
        <v>6.8719999999999999</v>
      </c>
      <c r="F78" s="1">
        <v>123.723</v>
      </c>
      <c r="G78" s="7">
        <v>1</v>
      </c>
      <c r="H78" s="1">
        <v>50</v>
      </c>
      <c r="I78" s="1" t="s">
        <v>32</v>
      </c>
      <c r="J78" s="1">
        <v>6.65</v>
      </c>
      <c r="K78" s="1">
        <f t="shared" si="20"/>
        <v>0.22199999999999953</v>
      </c>
      <c r="L78" s="1">
        <f t="shared" si="22"/>
        <v>6.8719999999999999</v>
      </c>
      <c r="M78" s="1"/>
      <c r="N78" s="1"/>
      <c r="O78" s="1">
        <f t="shared" si="23"/>
        <v>1.3744000000000001</v>
      </c>
      <c r="P78" s="5"/>
      <c r="Q78" s="5"/>
      <c r="R78" s="5"/>
      <c r="S78" s="1"/>
      <c r="T78" s="1">
        <f t="shared" si="24"/>
        <v>90.019644935972053</v>
      </c>
      <c r="U78" s="1">
        <f t="shared" si="25"/>
        <v>90.019644935972053</v>
      </c>
      <c r="V78" s="1">
        <v>1.1000000000000001</v>
      </c>
      <c r="W78" s="1">
        <v>7.6083999999999996</v>
      </c>
      <c r="X78" s="1">
        <v>11.4206</v>
      </c>
      <c r="Y78" s="1">
        <v>8.7330000000000005</v>
      </c>
      <c r="Z78" s="1">
        <v>3.5621999999999998</v>
      </c>
      <c r="AA78" s="1">
        <v>5.7555999999999994</v>
      </c>
      <c r="AB78" s="1"/>
      <c r="AC78" s="1">
        <f t="shared" si="21"/>
        <v>0</v>
      </c>
      <c r="AD78" s="1">
        <f t="shared" si="2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37</v>
      </c>
      <c r="C79" s="1">
        <v>499</v>
      </c>
      <c r="D79" s="1">
        <v>1770</v>
      </c>
      <c r="E79" s="1">
        <v>905</v>
      </c>
      <c r="F79" s="1">
        <v>1200</v>
      </c>
      <c r="G79" s="7">
        <v>0.4</v>
      </c>
      <c r="H79" s="1">
        <v>40</v>
      </c>
      <c r="I79" s="1" t="s">
        <v>32</v>
      </c>
      <c r="J79" s="1">
        <v>897</v>
      </c>
      <c r="K79" s="1">
        <f t="shared" si="20"/>
        <v>8</v>
      </c>
      <c r="L79" s="1">
        <f t="shared" si="22"/>
        <v>545</v>
      </c>
      <c r="M79" s="1">
        <v>360</v>
      </c>
      <c r="N79" s="1"/>
      <c r="O79" s="1">
        <f t="shared" si="23"/>
        <v>109</v>
      </c>
      <c r="P79" s="5">
        <f t="shared" ref="P79:P80" si="27">12*O79-N79-F79-Q79</f>
        <v>108</v>
      </c>
      <c r="Q79" s="5"/>
      <c r="R79" s="5"/>
      <c r="S79" s="1"/>
      <c r="T79" s="1">
        <f t="shared" si="24"/>
        <v>12</v>
      </c>
      <c r="U79" s="1">
        <f t="shared" si="25"/>
        <v>11.009174311926605</v>
      </c>
      <c r="V79" s="1">
        <v>110.2</v>
      </c>
      <c r="W79" s="1">
        <v>143.80000000000001</v>
      </c>
      <c r="X79" s="1">
        <v>144.6</v>
      </c>
      <c r="Y79" s="1">
        <v>111.6</v>
      </c>
      <c r="Z79" s="1">
        <v>94.6</v>
      </c>
      <c r="AA79" s="1">
        <v>116.4</v>
      </c>
      <c r="AB79" s="1"/>
      <c r="AC79" s="1">
        <f t="shared" si="21"/>
        <v>43.2</v>
      </c>
      <c r="AD79" s="1">
        <f t="shared" si="2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37</v>
      </c>
      <c r="C80" s="1">
        <v>244</v>
      </c>
      <c r="D80" s="1">
        <v>1240</v>
      </c>
      <c r="E80" s="1">
        <v>644</v>
      </c>
      <c r="F80" s="1">
        <v>706</v>
      </c>
      <c r="G80" s="7">
        <v>0.4</v>
      </c>
      <c r="H80" s="1">
        <v>40</v>
      </c>
      <c r="I80" s="1" t="s">
        <v>32</v>
      </c>
      <c r="J80" s="1">
        <v>638</v>
      </c>
      <c r="K80" s="1">
        <f t="shared" si="20"/>
        <v>6</v>
      </c>
      <c r="L80" s="1">
        <f t="shared" si="22"/>
        <v>464</v>
      </c>
      <c r="M80" s="1">
        <v>180</v>
      </c>
      <c r="N80" s="1">
        <v>222.6999999999997</v>
      </c>
      <c r="O80" s="1">
        <f t="shared" si="23"/>
        <v>92.8</v>
      </c>
      <c r="P80" s="5">
        <f t="shared" si="27"/>
        <v>184.9000000000002</v>
      </c>
      <c r="Q80" s="5"/>
      <c r="R80" s="5"/>
      <c r="S80" s="1"/>
      <c r="T80" s="1">
        <f t="shared" si="24"/>
        <v>12</v>
      </c>
      <c r="U80" s="1">
        <f t="shared" si="25"/>
        <v>10.007543103448272</v>
      </c>
      <c r="V80" s="1">
        <v>96.2</v>
      </c>
      <c r="W80" s="1">
        <v>100.4</v>
      </c>
      <c r="X80" s="1">
        <v>100.6</v>
      </c>
      <c r="Y80" s="1">
        <v>87</v>
      </c>
      <c r="Z80" s="1">
        <v>66.8</v>
      </c>
      <c r="AA80" s="1">
        <v>71.2</v>
      </c>
      <c r="AB80" s="1"/>
      <c r="AC80" s="1">
        <f t="shared" si="21"/>
        <v>73.960000000000079</v>
      </c>
      <c r="AD80" s="1">
        <f t="shared" si="2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115</v>
      </c>
      <c r="B81" s="15" t="s">
        <v>37</v>
      </c>
      <c r="C81" s="15"/>
      <c r="D81" s="15"/>
      <c r="E81" s="15"/>
      <c r="F81" s="15"/>
      <c r="G81" s="16">
        <v>0</v>
      </c>
      <c r="H81" s="15" t="e">
        <v>#N/A</v>
      </c>
      <c r="I81" s="15" t="s">
        <v>32</v>
      </c>
      <c r="J81" s="15"/>
      <c r="K81" s="15">
        <f t="shared" si="20"/>
        <v>0</v>
      </c>
      <c r="L81" s="15">
        <f t="shared" si="22"/>
        <v>0</v>
      </c>
      <c r="M81" s="15"/>
      <c r="N81" s="15">
        <v>0</v>
      </c>
      <c r="O81" s="15">
        <f t="shared" si="23"/>
        <v>0</v>
      </c>
      <c r="P81" s="17"/>
      <c r="Q81" s="17"/>
      <c r="R81" s="17"/>
      <c r="S81" s="15"/>
      <c r="T81" s="15" t="e">
        <f t="shared" si="24"/>
        <v>#DIV/0!</v>
      </c>
      <c r="U81" s="15" t="e">
        <f t="shared" si="25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 t="s">
        <v>38</v>
      </c>
      <c r="AC81" s="15">
        <f t="shared" si="21"/>
        <v>0</v>
      </c>
      <c r="AD81" s="15">
        <f t="shared" si="26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116</v>
      </c>
      <c r="B82" s="11" t="s">
        <v>31</v>
      </c>
      <c r="C82" s="11">
        <v>63.929000000000002</v>
      </c>
      <c r="D82" s="11">
        <v>85.477000000000004</v>
      </c>
      <c r="E82" s="11">
        <v>73.850999999999999</v>
      </c>
      <c r="F82" s="11">
        <v>68.733000000000004</v>
      </c>
      <c r="G82" s="12">
        <v>0</v>
      </c>
      <c r="H82" s="11">
        <v>40</v>
      </c>
      <c r="I82" s="11" t="s">
        <v>43</v>
      </c>
      <c r="J82" s="11">
        <v>69.3</v>
      </c>
      <c r="K82" s="11">
        <f t="shared" si="20"/>
        <v>4.5510000000000019</v>
      </c>
      <c r="L82" s="11">
        <f t="shared" si="22"/>
        <v>73.850999999999999</v>
      </c>
      <c r="M82" s="11"/>
      <c r="N82" s="11"/>
      <c r="O82" s="11">
        <f t="shared" si="23"/>
        <v>14.770199999999999</v>
      </c>
      <c r="P82" s="13"/>
      <c r="Q82" s="13"/>
      <c r="R82" s="13"/>
      <c r="S82" s="11"/>
      <c r="T82" s="11">
        <f t="shared" si="24"/>
        <v>4.6534914896209942</v>
      </c>
      <c r="U82" s="11">
        <f t="shared" si="25"/>
        <v>4.6534914896209942</v>
      </c>
      <c r="V82" s="11">
        <v>12.502000000000001</v>
      </c>
      <c r="W82" s="11">
        <v>10.5756</v>
      </c>
      <c r="X82" s="11">
        <v>12.8718</v>
      </c>
      <c r="Y82" s="11">
        <v>12.276</v>
      </c>
      <c r="Z82" s="11">
        <v>10.3826</v>
      </c>
      <c r="AA82" s="11">
        <v>10.3728</v>
      </c>
      <c r="AB82" s="11"/>
      <c r="AC82" s="11">
        <f t="shared" si="21"/>
        <v>0</v>
      </c>
      <c r="AD82" s="11">
        <f t="shared" si="2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117</v>
      </c>
      <c r="B83" s="1" t="s">
        <v>37</v>
      </c>
      <c r="C83" s="1">
        <v>190</v>
      </c>
      <c r="D83" s="1">
        <v>1014</v>
      </c>
      <c r="E83" s="1">
        <v>468</v>
      </c>
      <c r="F83" s="1">
        <v>690</v>
      </c>
      <c r="G83" s="7">
        <v>0.4</v>
      </c>
      <c r="H83" s="1">
        <v>40</v>
      </c>
      <c r="I83" s="1" t="s">
        <v>32</v>
      </c>
      <c r="J83" s="1">
        <v>472</v>
      </c>
      <c r="K83" s="1">
        <f t="shared" si="20"/>
        <v>-4</v>
      </c>
      <c r="L83" s="1">
        <f t="shared" si="22"/>
        <v>318</v>
      </c>
      <c r="M83" s="1">
        <v>150</v>
      </c>
      <c r="N83" s="1"/>
      <c r="O83" s="1">
        <f t="shared" si="23"/>
        <v>63.6</v>
      </c>
      <c r="P83" s="5">
        <f>12*O83-N83-F83-Q83</f>
        <v>73.200000000000045</v>
      </c>
      <c r="Q83" s="5"/>
      <c r="R83" s="5"/>
      <c r="S83" s="1"/>
      <c r="T83" s="1">
        <f t="shared" si="24"/>
        <v>12</v>
      </c>
      <c r="U83" s="1">
        <f t="shared" si="25"/>
        <v>10.849056603773585</v>
      </c>
      <c r="V83" s="1">
        <v>57.2</v>
      </c>
      <c r="W83" s="1">
        <v>70.400000000000006</v>
      </c>
      <c r="X83" s="1">
        <v>75.400000000000006</v>
      </c>
      <c r="Y83" s="1">
        <v>63.6</v>
      </c>
      <c r="Z83" s="1">
        <v>56.2</v>
      </c>
      <c r="AA83" s="1">
        <v>72.8</v>
      </c>
      <c r="AB83" s="1"/>
      <c r="AC83" s="1">
        <f t="shared" si="21"/>
        <v>29.280000000000019</v>
      </c>
      <c r="AD83" s="1">
        <f t="shared" si="26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118</v>
      </c>
      <c r="B84" s="1" t="s">
        <v>31</v>
      </c>
      <c r="C84" s="1">
        <v>71.293999999999997</v>
      </c>
      <c r="D84" s="1">
        <v>273.84800000000001</v>
      </c>
      <c r="E84" s="1">
        <v>169.25399999999999</v>
      </c>
      <c r="F84" s="1">
        <v>155.59100000000001</v>
      </c>
      <c r="G84" s="7">
        <v>1</v>
      </c>
      <c r="H84" s="1">
        <v>40</v>
      </c>
      <c r="I84" s="1" t="s">
        <v>32</v>
      </c>
      <c r="J84" s="1">
        <v>175.14500000000001</v>
      </c>
      <c r="K84" s="1">
        <f t="shared" si="20"/>
        <v>-5.8910000000000196</v>
      </c>
      <c r="L84" s="1">
        <f t="shared" si="22"/>
        <v>96.258999999999986</v>
      </c>
      <c r="M84" s="1">
        <v>72.995000000000005</v>
      </c>
      <c r="N84" s="1">
        <v>97.82830000000007</v>
      </c>
      <c r="O84" s="1">
        <f t="shared" si="23"/>
        <v>19.251799999999996</v>
      </c>
      <c r="P84" s="5"/>
      <c r="Q84" s="5"/>
      <c r="R84" s="5"/>
      <c r="S84" s="1"/>
      <c r="T84" s="1">
        <f t="shared" si="24"/>
        <v>13.163408096905231</v>
      </c>
      <c r="U84" s="1">
        <f t="shared" si="25"/>
        <v>13.163408096905231</v>
      </c>
      <c r="V84" s="1">
        <v>23.308599999999998</v>
      </c>
      <c r="W84" s="1">
        <v>19.9604</v>
      </c>
      <c r="X84" s="1">
        <v>18.013999999999999</v>
      </c>
      <c r="Y84" s="1">
        <v>13.2514</v>
      </c>
      <c r="Z84" s="1">
        <v>10.638999999999999</v>
      </c>
      <c r="AA84" s="1">
        <v>15.254600000000011</v>
      </c>
      <c r="AB84" s="1"/>
      <c r="AC84" s="1">
        <f t="shared" si="21"/>
        <v>0</v>
      </c>
      <c r="AD84" s="1">
        <f t="shared" si="26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31</v>
      </c>
      <c r="C85" s="1">
        <v>66.778999999999996</v>
      </c>
      <c r="D85" s="1">
        <v>175.67400000000001</v>
      </c>
      <c r="E85" s="1">
        <v>154.56800000000001</v>
      </c>
      <c r="F85" s="1">
        <v>81.168000000000006</v>
      </c>
      <c r="G85" s="7">
        <v>1</v>
      </c>
      <c r="H85" s="1">
        <v>40</v>
      </c>
      <c r="I85" s="1" t="s">
        <v>32</v>
      </c>
      <c r="J85" s="1">
        <v>159.304</v>
      </c>
      <c r="K85" s="1">
        <f t="shared" si="20"/>
        <v>-4.73599999999999</v>
      </c>
      <c r="L85" s="1">
        <f t="shared" si="22"/>
        <v>120.31400000000002</v>
      </c>
      <c r="M85" s="1">
        <v>34.253999999999998</v>
      </c>
      <c r="N85" s="1">
        <v>161.13200000000009</v>
      </c>
      <c r="O85" s="1">
        <f t="shared" si="23"/>
        <v>24.062800000000003</v>
      </c>
      <c r="P85" s="5">
        <f>12*O85-N85-F85-Q85</f>
        <v>46.453599999999909</v>
      </c>
      <c r="Q85" s="5"/>
      <c r="R85" s="5"/>
      <c r="S85" s="1"/>
      <c r="T85" s="1">
        <f t="shared" si="24"/>
        <v>11.999999999999998</v>
      </c>
      <c r="U85" s="1">
        <f t="shared" si="25"/>
        <v>10.069484847981119</v>
      </c>
      <c r="V85" s="1">
        <v>24.559200000000001</v>
      </c>
      <c r="W85" s="1">
        <v>15.6784</v>
      </c>
      <c r="X85" s="1">
        <v>18.145199999999999</v>
      </c>
      <c r="Y85" s="1">
        <v>16.9648</v>
      </c>
      <c r="Z85" s="1">
        <v>15.353</v>
      </c>
      <c r="AA85" s="1">
        <v>13.464</v>
      </c>
      <c r="AB85" s="1"/>
      <c r="AC85" s="1">
        <f t="shared" si="21"/>
        <v>46.453599999999909</v>
      </c>
      <c r="AD85" s="1">
        <f t="shared" si="26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120</v>
      </c>
      <c r="B86" s="11" t="s">
        <v>31</v>
      </c>
      <c r="C86" s="11"/>
      <c r="D86" s="11">
        <v>25.991</v>
      </c>
      <c r="E86" s="11">
        <v>25.991</v>
      </c>
      <c r="F86" s="11"/>
      <c r="G86" s="12">
        <v>0</v>
      </c>
      <c r="H86" s="11" t="e">
        <v>#N/A</v>
      </c>
      <c r="I86" s="11" t="s">
        <v>43</v>
      </c>
      <c r="J86" s="11">
        <v>25.991</v>
      </c>
      <c r="K86" s="11">
        <f t="shared" si="20"/>
        <v>0</v>
      </c>
      <c r="L86" s="11">
        <f t="shared" si="22"/>
        <v>0</v>
      </c>
      <c r="M86" s="11">
        <v>25.991</v>
      </c>
      <c r="N86" s="11"/>
      <c r="O86" s="11">
        <f t="shared" si="23"/>
        <v>0</v>
      </c>
      <c r="P86" s="13"/>
      <c r="Q86" s="13"/>
      <c r="R86" s="13"/>
      <c r="S86" s="11"/>
      <c r="T86" s="11" t="e">
        <f t="shared" si="24"/>
        <v>#DIV/0!</v>
      </c>
      <c r="U86" s="11" t="e">
        <f t="shared" si="25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/>
      <c r="AC86" s="11">
        <f t="shared" si="21"/>
        <v>0</v>
      </c>
      <c r="AD86" s="11">
        <f t="shared" si="26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121</v>
      </c>
      <c r="B87" s="15" t="s">
        <v>37</v>
      </c>
      <c r="C87" s="15"/>
      <c r="D87" s="15"/>
      <c r="E87" s="15"/>
      <c r="F87" s="15"/>
      <c r="G87" s="16">
        <v>0</v>
      </c>
      <c r="H87" s="15" t="e">
        <v>#N/A</v>
      </c>
      <c r="I87" s="15" t="s">
        <v>32</v>
      </c>
      <c r="J87" s="15"/>
      <c r="K87" s="15">
        <f t="shared" si="20"/>
        <v>0</v>
      </c>
      <c r="L87" s="15">
        <f t="shared" si="22"/>
        <v>0</v>
      </c>
      <c r="M87" s="15"/>
      <c r="N87" s="15">
        <v>0</v>
      </c>
      <c r="O87" s="15">
        <f t="shared" si="23"/>
        <v>0</v>
      </c>
      <c r="P87" s="17"/>
      <c r="Q87" s="17"/>
      <c r="R87" s="17"/>
      <c r="S87" s="15"/>
      <c r="T87" s="15" t="e">
        <f t="shared" si="24"/>
        <v>#DIV/0!</v>
      </c>
      <c r="U87" s="15" t="e">
        <f t="shared" si="25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38</v>
      </c>
      <c r="AC87" s="15">
        <f t="shared" si="21"/>
        <v>0</v>
      </c>
      <c r="AD87" s="15">
        <f t="shared" si="26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122</v>
      </c>
      <c r="B88" s="15" t="s">
        <v>37</v>
      </c>
      <c r="C88" s="15"/>
      <c r="D88" s="15"/>
      <c r="E88" s="15"/>
      <c r="F88" s="15"/>
      <c r="G88" s="16">
        <v>0</v>
      </c>
      <c r="H88" s="15" t="e">
        <v>#N/A</v>
      </c>
      <c r="I88" s="15" t="s">
        <v>32</v>
      </c>
      <c r="J88" s="15"/>
      <c r="K88" s="15">
        <f t="shared" si="20"/>
        <v>0</v>
      </c>
      <c r="L88" s="15">
        <f t="shared" si="22"/>
        <v>0</v>
      </c>
      <c r="M88" s="15"/>
      <c r="N88" s="15">
        <v>0</v>
      </c>
      <c r="O88" s="15">
        <f t="shared" si="23"/>
        <v>0</v>
      </c>
      <c r="P88" s="17"/>
      <c r="Q88" s="17"/>
      <c r="R88" s="17"/>
      <c r="S88" s="15"/>
      <c r="T88" s="15" t="e">
        <f t="shared" si="24"/>
        <v>#DIV/0!</v>
      </c>
      <c r="U88" s="15" t="e">
        <f t="shared" si="25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 t="s">
        <v>38</v>
      </c>
      <c r="AC88" s="15">
        <f t="shared" si="21"/>
        <v>0</v>
      </c>
      <c r="AD88" s="15">
        <f t="shared" si="26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123</v>
      </c>
      <c r="B89" s="15" t="s">
        <v>37</v>
      </c>
      <c r="C89" s="15"/>
      <c r="D89" s="15"/>
      <c r="E89" s="15"/>
      <c r="F89" s="15"/>
      <c r="G89" s="16">
        <v>0</v>
      </c>
      <c r="H89" s="15" t="e">
        <v>#N/A</v>
      </c>
      <c r="I89" s="15" t="s">
        <v>32</v>
      </c>
      <c r="J89" s="15"/>
      <c r="K89" s="15">
        <f t="shared" si="20"/>
        <v>0</v>
      </c>
      <c r="L89" s="15">
        <f t="shared" si="22"/>
        <v>0</v>
      </c>
      <c r="M89" s="15"/>
      <c r="N89" s="15">
        <v>0</v>
      </c>
      <c r="O89" s="15">
        <f t="shared" si="23"/>
        <v>0</v>
      </c>
      <c r="P89" s="17"/>
      <c r="Q89" s="17"/>
      <c r="R89" s="17"/>
      <c r="S89" s="15"/>
      <c r="T89" s="15" t="e">
        <f t="shared" si="24"/>
        <v>#DIV/0!</v>
      </c>
      <c r="U89" s="15" t="e">
        <f t="shared" si="25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 t="s">
        <v>38</v>
      </c>
      <c r="AC89" s="15">
        <f t="shared" si="21"/>
        <v>0</v>
      </c>
      <c r="AD89" s="15">
        <f t="shared" si="26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124</v>
      </c>
      <c r="B90" s="15" t="s">
        <v>37</v>
      </c>
      <c r="C90" s="15"/>
      <c r="D90" s="15"/>
      <c r="E90" s="15"/>
      <c r="F90" s="15"/>
      <c r="G90" s="16">
        <v>0</v>
      </c>
      <c r="H90" s="15" t="e">
        <v>#N/A</v>
      </c>
      <c r="I90" s="15" t="s">
        <v>32</v>
      </c>
      <c r="J90" s="15"/>
      <c r="K90" s="15">
        <f t="shared" si="20"/>
        <v>0</v>
      </c>
      <c r="L90" s="15">
        <f t="shared" si="22"/>
        <v>0</v>
      </c>
      <c r="M90" s="15"/>
      <c r="N90" s="15">
        <v>0</v>
      </c>
      <c r="O90" s="15">
        <f t="shared" si="23"/>
        <v>0</v>
      </c>
      <c r="P90" s="17"/>
      <c r="Q90" s="17"/>
      <c r="R90" s="17"/>
      <c r="S90" s="15"/>
      <c r="T90" s="15" t="e">
        <f t="shared" si="24"/>
        <v>#DIV/0!</v>
      </c>
      <c r="U90" s="15" t="e">
        <f t="shared" si="25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 t="s">
        <v>38</v>
      </c>
      <c r="AC90" s="15">
        <f t="shared" si="21"/>
        <v>0</v>
      </c>
      <c r="AD90" s="15">
        <f t="shared" si="26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125</v>
      </c>
      <c r="B91" s="15" t="s">
        <v>37</v>
      </c>
      <c r="C91" s="15"/>
      <c r="D91" s="15"/>
      <c r="E91" s="15"/>
      <c r="F91" s="15"/>
      <c r="G91" s="16">
        <v>0</v>
      </c>
      <c r="H91" s="15" t="e">
        <v>#N/A</v>
      </c>
      <c r="I91" s="15" t="s">
        <v>32</v>
      </c>
      <c r="J91" s="15"/>
      <c r="K91" s="15">
        <f t="shared" si="20"/>
        <v>0</v>
      </c>
      <c r="L91" s="15">
        <f t="shared" si="22"/>
        <v>0</v>
      </c>
      <c r="M91" s="15"/>
      <c r="N91" s="15">
        <v>0</v>
      </c>
      <c r="O91" s="15">
        <f t="shared" si="23"/>
        <v>0</v>
      </c>
      <c r="P91" s="17"/>
      <c r="Q91" s="17"/>
      <c r="R91" s="17"/>
      <c r="S91" s="15"/>
      <c r="T91" s="15" t="e">
        <f t="shared" si="24"/>
        <v>#DIV/0!</v>
      </c>
      <c r="U91" s="15" t="e">
        <f t="shared" si="25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 t="s">
        <v>38</v>
      </c>
      <c r="AC91" s="15">
        <f t="shared" si="21"/>
        <v>0</v>
      </c>
      <c r="AD91" s="15">
        <f t="shared" si="26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5" t="s">
        <v>126</v>
      </c>
      <c r="B92" s="15" t="s">
        <v>37</v>
      </c>
      <c r="C92" s="15"/>
      <c r="D92" s="15"/>
      <c r="E92" s="15"/>
      <c r="F92" s="15"/>
      <c r="G92" s="16">
        <v>0</v>
      </c>
      <c r="H92" s="15" t="e">
        <v>#N/A</v>
      </c>
      <c r="I92" s="15" t="s">
        <v>32</v>
      </c>
      <c r="J92" s="15"/>
      <c r="K92" s="15">
        <f t="shared" si="20"/>
        <v>0</v>
      </c>
      <c r="L92" s="15">
        <f t="shared" si="22"/>
        <v>0</v>
      </c>
      <c r="M92" s="15"/>
      <c r="N92" s="15">
        <v>0</v>
      </c>
      <c r="O92" s="15">
        <f t="shared" si="23"/>
        <v>0</v>
      </c>
      <c r="P92" s="17"/>
      <c r="Q92" s="17"/>
      <c r="R92" s="17"/>
      <c r="S92" s="15"/>
      <c r="T92" s="15" t="e">
        <f t="shared" si="24"/>
        <v>#DIV/0!</v>
      </c>
      <c r="U92" s="15" t="e">
        <f t="shared" si="25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 t="s">
        <v>38</v>
      </c>
      <c r="AC92" s="15">
        <f t="shared" si="21"/>
        <v>0</v>
      </c>
      <c r="AD92" s="15">
        <f t="shared" si="26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5" t="s">
        <v>127</v>
      </c>
      <c r="B93" s="15" t="s">
        <v>37</v>
      </c>
      <c r="C93" s="15"/>
      <c r="D93" s="15"/>
      <c r="E93" s="15"/>
      <c r="F93" s="15"/>
      <c r="G93" s="16">
        <v>0</v>
      </c>
      <c r="H93" s="15" t="e">
        <v>#N/A</v>
      </c>
      <c r="I93" s="15" t="s">
        <v>32</v>
      </c>
      <c r="J93" s="15"/>
      <c r="K93" s="15">
        <f t="shared" si="20"/>
        <v>0</v>
      </c>
      <c r="L93" s="15">
        <f t="shared" si="22"/>
        <v>0</v>
      </c>
      <c r="M93" s="15"/>
      <c r="N93" s="15">
        <v>0</v>
      </c>
      <c r="O93" s="15">
        <f t="shared" si="23"/>
        <v>0</v>
      </c>
      <c r="P93" s="17"/>
      <c r="Q93" s="17"/>
      <c r="R93" s="17"/>
      <c r="S93" s="15"/>
      <c r="T93" s="15" t="e">
        <f t="shared" si="24"/>
        <v>#DIV/0!</v>
      </c>
      <c r="U93" s="15" t="e">
        <f t="shared" si="25"/>
        <v>#DIV/0!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 t="s">
        <v>38</v>
      </c>
      <c r="AC93" s="15">
        <f t="shared" si="21"/>
        <v>0</v>
      </c>
      <c r="AD93" s="15">
        <f t="shared" si="26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5" t="s">
        <v>128</v>
      </c>
      <c r="B94" s="15" t="s">
        <v>31</v>
      </c>
      <c r="C94" s="15"/>
      <c r="D94" s="15"/>
      <c r="E94" s="15"/>
      <c r="F94" s="15"/>
      <c r="G94" s="16">
        <v>0</v>
      </c>
      <c r="H94" s="15" t="e">
        <v>#N/A</v>
      </c>
      <c r="I94" s="15" t="s">
        <v>32</v>
      </c>
      <c r="J94" s="15"/>
      <c r="K94" s="15">
        <f t="shared" si="20"/>
        <v>0</v>
      </c>
      <c r="L94" s="15">
        <f t="shared" si="22"/>
        <v>0</v>
      </c>
      <c r="M94" s="15"/>
      <c r="N94" s="15">
        <v>0</v>
      </c>
      <c r="O94" s="15">
        <f t="shared" si="23"/>
        <v>0</v>
      </c>
      <c r="P94" s="17"/>
      <c r="Q94" s="17"/>
      <c r="R94" s="17"/>
      <c r="S94" s="15"/>
      <c r="T94" s="15" t="e">
        <f t="shared" si="24"/>
        <v>#DIV/0!</v>
      </c>
      <c r="U94" s="15" t="e">
        <f t="shared" si="25"/>
        <v>#DIV/0!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 t="s">
        <v>38</v>
      </c>
      <c r="AC94" s="15">
        <f t="shared" si="21"/>
        <v>0</v>
      </c>
      <c r="AD94" s="15">
        <f t="shared" si="26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8" t="s">
        <v>129</v>
      </c>
      <c r="B95" s="1" t="s">
        <v>31</v>
      </c>
      <c r="C95" s="1"/>
      <c r="D95" s="1">
        <v>57.853000000000002</v>
      </c>
      <c r="E95" s="1">
        <v>57.853000000000002</v>
      </c>
      <c r="F95" s="1"/>
      <c r="G95" s="7">
        <v>1</v>
      </c>
      <c r="H95" s="1" t="e">
        <v>#N/A</v>
      </c>
      <c r="I95" s="1" t="s">
        <v>32</v>
      </c>
      <c r="J95" s="1">
        <v>58.853000000000002</v>
      </c>
      <c r="K95" s="1">
        <f t="shared" si="20"/>
        <v>-1</v>
      </c>
      <c r="L95" s="1">
        <f t="shared" si="22"/>
        <v>0</v>
      </c>
      <c r="M95" s="1">
        <v>57.853000000000002</v>
      </c>
      <c r="N95" s="1">
        <v>20</v>
      </c>
      <c r="O95" s="1">
        <f t="shared" si="23"/>
        <v>0</v>
      </c>
      <c r="P95" s="5"/>
      <c r="Q95" s="5"/>
      <c r="R95" s="5"/>
      <c r="S95" s="1"/>
      <c r="T95" s="1" t="e">
        <f t="shared" si="24"/>
        <v>#DIV/0!</v>
      </c>
      <c r="U95" s="1" t="e">
        <f t="shared" si="25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/>
      <c r="AC95" s="1">
        <f t="shared" si="21"/>
        <v>0</v>
      </c>
      <c r="AD95" s="1">
        <f t="shared" si="26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130</v>
      </c>
      <c r="B96" s="11" t="s">
        <v>31</v>
      </c>
      <c r="C96" s="11"/>
      <c r="D96" s="11">
        <v>107.798</v>
      </c>
      <c r="E96" s="11">
        <v>107.798</v>
      </c>
      <c r="F96" s="11"/>
      <c r="G96" s="12">
        <v>0</v>
      </c>
      <c r="H96" s="11" t="e">
        <v>#N/A</v>
      </c>
      <c r="I96" s="11" t="s">
        <v>43</v>
      </c>
      <c r="J96" s="11">
        <v>107.798</v>
      </c>
      <c r="K96" s="11">
        <f t="shared" si="20"/>
        <v>0</v>
      </c>
      <c r="L96" s="11">
        <f t="shared" si="22"/>
        <v>0</v>
      </c>
      <c r="M96" s="11">
        <v>107.798</v>
      </c>
      <c r="N96" s="11"/>
      <c r="O96" s="11">
        <f t="shared" si="23"/>
        <v>0</v>
      </c>
      <c r="P96" s="13"/>
      <c r="Q96" s="13"/>
      <c r="R96" s="13"/>
      <c r="S96" s="11"/>
      <c r="T96" s="11" t="e">
        <f t="shared" si="24"/>
        <v>#DIV/0!</v>
      </c>
      <c r="U96" s="11" t="e">
        <f t="shared" si="25"/>
        <v>#DIV/0!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/>
      <c r="AC96" s="11">
        <f t="shared" si="21"/>
        <v>0</v>
      </c>
      <c r="AD96" s="11">
        <f t="shared" si="26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8" t="s">
        <v>131</v>
      </c>
      <c r="B97" s="1" t="s">
        <v>37</v>
      </c>
      <c r="C97" s="1"/>
      <c r="D97" s="1">
        <v>36</v>
      </c>
      <c r="E97" s="1">
        <v>36</v>
      </c>
      <c r="F97" s="1"/>
      <c r="G97" s="7">
        <v>0.35</v>
      </c>
      <c r="H97" s="1" t="e">
        <v>#N/A</v>
      </c>
      <c r="I97" s="1" t="s">
        <v>32</v>
      </c>
      <c r="J97" s="1">
        <v>36</v>
      </c>
      <c r="K97" s="1">
        <f t="shared" si="20"/>
        <v>0</v>
      </c>
      <c r="L97" s="1">
        <f t="shared" si="22"/>
        <v>0</v>
      </c>
      <c r="M97" s="1">
        <v>36</v>
      </c>
      <c r="N97" s="1">
        <v>30</v>
      </c>
      <c r="O97" s="1">
        <f t="shared" si="23"/>
        <v>0</v>
      </c>
      <c r="P97" s="5"/>
      <c r="Q97" s="5"/>
      <c r="R97" s="5"/>
      <c r="S97" s="1"/>
      <c r="T97" s="1" t="e">
        <f t="shared" si="24"/>
        <v>#DIV/0!</v>
      </c>
      <c r="U97" s="1" t="e">
        <f t="shared" si="25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>
        <f t="shared" si="21"/>
        <v>0</v>
      </c>
      <c r="AD97" s="1">
        <f t="shared" si="26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132</v>
      </c>
      <c r="B98" s="1" t="s">
        <v>37</v>
      </c>
      <c r="C98" s="1">
        <v>135</v>
      </c>
      <c r="D98" s="1">
        <v>36</v>
      </c>
      <c r="E98" s="1">
        <v>121</v>
      </c>
      <c r="F98" s="1">
        <v>50</v>
      </c>
      <c r="G98" s="7">
        <v>0.35</v>
      </c>
      <c r="H98" s="1">
        <v>45</v>
      </c>
      <c r="I98" s="1" t="s">
        <v>32</v>
      </c>
      <c r="J98" s="1">
        <v>118</v>
      </c>
      <c r="K98" s="1">
        <f t="shared" si="20"/>
        <v>3</v>
      </c>
      <c r="L98" s="1">
        <f t="shared" si="22"/>
        <v>85</v>
      </c>
      <c r="M98" s="1">
        <v>36</v>
      </c>
      <c r="N98" s="1">
        <v>120</v>
      </c>
      <c r="O98" s="1">
        <f t="shared" si="23"/>
        <v>17</v>
      </c>
      <c r="P98" s="5">
        <f>12*O98-N98-F98-Q98</f>
        <v>34</v>
      </c>
      <c r="Q98" s="5"/>
      <c r="R98" s="5"/>
      <c r="S98" s="1"/>
      <c r="T98" s="1">
        <f t="shared" si="24"/>
        <v>12</v>
      </c>
      <c r="U98" s="1">
        <f t="shared" si="25"/>
        <v>10</v>
      </c>
      <c r="V98" s="1">
        <v>17</v>
      </c>
      <c r="W98" s="1">
        <v>7.2</v>
      </c>
      <c r="X98" s="1">
        <v>7</v>
      </c>
      <c r="Y98" s="1">
        <v>8.4</v>
      </c>
      <c r="Z98" s="1">
        <v>14.8</v>
      </c>
      <c r="AA98" s="1">
        <v>15.8</v>
      </c>
      <c r="AB98" s="10" t="s">
        <v>143</v>
      </c>
      <c r="AC98" s="1">
        <f t="shared" si="21"/>
        <v>11.899999999999999</v>
      </c>
      <c r="AD98" s="1">
        <f t="shared" si="2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133</v>
      </c>
      <c r="B99" s="11" t="s">
        <v>31</v>
      </c>
      <c r="C99" s="11"/>
      <c r="D99" s="11">
        <v>73.268000000000001</v>
      </c>
      <c r="E99" s="11">
        <v>73.268000000000001</v>
      </c>
      <c r="F99" s="11"/>
      <c r="G99" s="12">
        <v>0</v>
      </c>
      <c r="H99" s="11" t="e">
        <v>#N/A</v>
      </c>
      <c r="I99" s="11" t="s">
        <v>43</v>
      </c>
      <c r="J99" s="11">
        <v>73.268000000000001</v>
      </c>
      <c r="K99" s="11">
        <f t="shared" si="20"/>
        <v>0</v>
      </c>
      <c r="L99" s="11">
        <f t="shared" si="22"/>
        <v>0</v>
      </c>
      <c r="M99" s="11">
        <v>73.268000000000001</v>
      </c>
      <c r="N99" s="11"/>
      <c r="O99" s="11">
        <f t="shared" si="23"/>
        <v>0</v>
      </c>
      <c r="P99" s="13"/>
      <c r="Q99" s="13"/>
      <c r="R99" s="13"/>
      <c r="S99" s="11"/>
      <c r="T99" s="11" t="e">
        <f t="shared" si="24"/>
        <v>#DIV/0!</v>
      </c>
      <c r="U99" s="11" t="e">
        <f t="shared" si="25"/>
        <v>#DIV/0!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/>
      <c r="AC99" s="11">
        <f t="shared" si="21"/>
        <v>0</v>
      </c>
      <c r="AD99" s="11">
        <f t="shared" si="26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134</v>
      </c>
      <c r="B100" s="11" t="s">
        <v>31</v>
      </c>
      <c r="C100" s="11"/>
      <c r="D100" s="11">
        <v>42.61</v>
      </c>
      <c r="E100" s="11">
        <v>42.61</v>
      </c>
      <c r="F100" s="11"/>
      <c r="G100" s="12">
        <v>0</v>
      </c>
      <c r="H100" s="11" t="e">
        <v>#N/A</v>
      </c>
      <c r="I100" s="11" t="s">
        <v>43</v>
      </c>
      <c r="J100" s="11">
        <v>43.61</v>
      </c>
      <c r="K100" s="11">
        <f t="shared" si="20"/>
        <v>-1</v>
      </c>
      <c r="L100" s="11">
        <f t="shared" si="22"/>
        <v>0</v>
      </c>
      <c r="M100" s="11">
        <v>42.61</v>
      </c>
      <c r="N100" s="11"/>
      <c r="O100" s="11">
        <f t="shared" si="23"/>
        <v>0</v>
      </c>
      <c r="P100" s="13"/>
      <c r="Q100" s="13"/>
      <c r="R100" s="13"/>
      <c r="S100" s="11"/>
      <c r="T100" s="11" t="e">
        <f t="shared" si="24"/>
        <v>#DIV/0!</v>
      </c>
      <c r="U100" s="11" t="e">
        <f t="shared" si="25"/>
        <v>#DIV/0!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/>
      <c r="AC100" s="11">
        <f t="shared" si="21"/>
        <v>0</v>
      </c>
      <c r="AD100" s="11">
        <f t="shared" si="26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135</v>
      </c>
      <c r="B101" s="11" t="s">
        <v>37</v>
      </c>
      <c r="C101" s="11"/>
      <c r="D101" s="11">
        <v>60</v>
      </c>
      <c r="E101" s="11">
        <v>60</v>
      </c>
      <c r="F101" s="11"/>
      <c r="G101" s="12">
        <v>0</v>
      </c>
      <c r="H101" s="11" t="e">
        <v>#N/A</v>
      </c>
      <c r="I101" s="11" t="s">
        <v>43</v>
      </c>
      <c r="J101" s="11">
        <v>66</v>
      </c>
      <c r="K101" s="11">
        <f t="shared" si="20"/>
        <v>-6</v>
      </c>
      <c r="L101" s="11">
        <f t="shared" si="22"/>
        <v>0</v>
      </c>
      <c r="M101" s="11">
        <v>60</v>
      </c>
      <c r="N101" s="11"/>
      <c r="O101" s="11">
        <f t="shared" si="23"/>
        <v>0</v>
      </c>
      <c r="P101" s="13"/>
      <c r="Q101" s="13"/>
      <c r="R101" s="13"/>
      <c r="S101" s="11"/>
      <c r="T101" s="11" t="e">
        <f t="shared" si="24"/>
        <v>#DIV/0!</v>
      </c>
      <c r="U101" s="11" t="e">
        <f t="shared" si="25"/>
        <v>#DIV/0!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/>
      <c r="AC101" s="11">
        <f t="shared" si="21"/>
        <v>0</v>
      </c>
      <c r="AD101" s="11">
        <f t="shared" si="26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8" t="s">
        <v>136</v>
      </c>
      <c r="B102" s="1" t="s">
        <v>31</v>
      </c>
      <c r="C102" s="1">
        <v>30.721</v>
      </c>
      <c r="D102" s="1"/>
      <c r="E102" s="1">
        <v>5.5860000000000003</v>
      </c>
      <c r="F102" s="1">
        <v>25.114999999999998</v>
      </c>
      <c r="G102" s="7">
        <v>1</v>
      </c>
      <c r="H102" s="1">
        <v>50</v>
      </c>
      <c r="I102" s="1" t="s">
        <v>32</v>
      </c>
      <c r="J102" s="1">
        <v>5.35</v>
      </c>
      <c r="K102" s="1">
        <f t="shared" ref="K102:K107" si="28">E102-J102</f>
        <v>0.23600000000000065</v>
      </c>
      <c r="L102" s="1">
        <f t="shared" si="22"/>
        <v>5.5860000000000003</v>
      </c>
      <c r="M102" s="1"/>
      <c r="N102" s="1"/>
      <c r="O102" s="1">
        <f t="shared" si="23"/>
        <v>1.1172</v>
      </c>
      <c r="P102" s="5"/>
      <c r="Q102" s="5"/>
      <c r="R102" s="5"/>
      <c r="S102" s="1"/>
      <c r="T102" s="1">
        <f t="shared" si="24"/>
        <v>22.48030791263874</v>
      </c>
      <c r="U102" s="1">
        <f t="shared" si="25"/>
        <v>22.48030791263874</v>
      </c>
      <c r="V102" s="1">
        <v>1.1172</v>
      </c>
      <c r="W102" s="1">
        <v>2.234</v>
      </c>
      <c r="X102" s="1">
        <v>2.234</v>
      </c>
      <c r="Y102" s="1">
        <v>1.1220000000000001</v>
      </c>
      <c r="Z102" s="1">
        <v>3.0779999999999998</v>
      </c>
      <c r="AA102" s="1">
        <v>1.3956</v>
      </c>
      <c r="AB102" s="14" t="s">
        <v>78</v>
      </c>
      <c r="AC102" s="1">
        <f t="shared" ref="AC102:AD107" si="29">P102*G102</f>
        <v>0</v>
      </c>
      <c r="AD102" s="1">
        <f t="shared" si="26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 t="s">
        <v>137</v>
      </c>
      <c r="B103" s="11" t="s">
        <v>31</v>
      </c>
      <c r="C103" s="11"/>
      <c r="D103" s="11">
        <v>57.865000000000002</v>
      </c>
      <c r="E103" s="11"/>
      <c r="F103" s="11">
        <v>57.865000000000002</v>
      </c>
      <c r="G103" s="12">
        <v>0</v>
      </c>
      <c r="H103" s="11" t="e">
        <v>#N/A</v>
      </c>
      <c r="I103" s="11" t="s">
        <v>43</v>
      </c>
      <c r="J103" s="11"/>
      <c r="K103" s="11">
        <f t="shared" si="28"/>
        <v>0</v>
      </c>
      <c r="L103" s="11">
        <f t="shared" si="22"/>
        <v>0</v>
      </c>
      <c r="M103" s="11"/>
      <c r="N103" s="11"/>
      <c r="O103" s="11">
        <f t="shared" si="23"/>
        <v>0</v>
      </c>
      <c r="P103" s="13"/>
      <c r="Q103" s="13"/>
      <c r="R103" s="13"/>
      <c r="S103" s="11"/>
      <c r="T103" s="11" t="e">
        <f t="shared" si="24"/>
        <v>#DIV/0!</v>
      </c>
      <c r="U103" s="11" t="e">
        <f t="shared" si="25"/>
        <v>#DIV/0!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/>
      <c r="AC103" s="11">
        <f t="shared" si="29"/>
        <v>0</v>
      </c>
      <c r="AD103" s="11">
        <f t="shared" si="26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138</v>
      </c>
      <c r="B104" s="11" t="s">
        <v>31</v>
      </c>
      <c r="C104" s="11"/>
      <c r="D104" s="11">
        <v>57.704999999999998</v>
      </c>
      <c r="E104" s="11"/>
      <c r="F104" s="11">
        <v>57.704999999999998</v>
      </c>
      <c r="G104" s="12">
        <v>0</v>
      </c>
      <c r="H104" s="11" t="e">
        <v>#N/A</v>
      </c>
      <c r="I104" s="11" t="s">
        <v>43</v>
      </c>
      <c r="J104" s="11"/>
      <c r="K104" s="11">
        <f t="shared" si="28"/>
        <v>0</v>
      </c>
      <c r="L104" s="11">
        <f t="shared" si="22"/>
        <v>0</v>
      </c>
      <c r="M104" s="11"/>
      <c r="N104" s="11"/>
      <c r="O104" s="11">
        <f t="shared" si="23"/>
        <v>0</v>
      </c>
      <c r="P104" s="13"/>
      <c r="Q104" s="13"/>
      <c r="R104" s="13"/>
      <c r="S104" s="11"/>
      <c r="T104" s="11" t="e">
        <f t="shared" si="24"/>
        <v>#DIV/0!</v>
      </c>
      <c r="U104" s="11" t="e">
        <f t="shared" si="25"/>
        <v>#DIV/0!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/>
      <c r="AC104" s="11">
        <f t="shared" si="29"/>
        <v>0</v>
      </c>
      <c r="AD104" s="11">
        <f t="shared" si="26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139</v>
      </c>
      <c r="B105" s="11" t="s">
        <v>31</v>
      </c>
      <c r="C105" s="11"/>
      <c r="D105" s="11">
        <v>68.855000000000004</v>
      </c>
      <c r="E105" s="11"/>
      <c r="F105" s="11">
        <v>68.855000000000004</v>
      </c>
      <c r="G105" s="12">
        <v>0</v>
      </c>
      <c r="H105" s="11" t="e">
        <v>#N/A</v>
      </c>
      <c r="I105" s="11" t="s">
        <v>43</v>
      </c>
      <c r="J105" s="11"/>
      <c r="K105" s="11">
        <f t="shared" si="28"/>
        <v>0</v>
      </c>
      <c r="L105" s="11">
        <f t="shared" si="22"/>
        <v>0</v>
      </c>
      <c r="M105" s="11"/>
      <c r="N105" s="11"/>
      <c r="O105" s="11">
        <f t="shared" si="23"/>
        <v>0</v>
      </c>
      <c r="P105" s="13"/>
      <c r="Q105" s="13"/>
      <c r="R105" s="13"/>
      <c r="S105" s="11"/>
      <c r="T105" s="11" t="e">
        <f t="shared" si="24"/>
        <v>#DIV/0!</v>
      </c>
      <c r="U105" s="11" t="e">
        <f t="shared" si="25"/>
        <v>#DIV/0!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/>
      <c r="AC105" s="11">
        <f t="shared" si="29"/>
        <v>0</v>
      </c>
      <c r="AD105" s="11">
        <f t="shared" si="26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140</v>
      </c>
      <c r="B106" s="11" t="s">
        <v>31</v>
      </c>
      <c r="C106" s="11"/>
      <c r="D106" s="11">
        <v>69.19</v>
      </c>
      <c r="E106" s="11"/>
      <c r="F106" s="11">
        <v>69.19</v>
      </c>
      <c r="G106" s="12">
        <v>0</v>
      </c>
      <c r="H106" s="11" t="e">
        <v>#N/A</v>
      </c>
      <c r="I106" s="11" t="s">
        <v>43</v>
      </c>
      <c r="J106" s="11"/>
      <c r="K106" s="11">
        <f t="shared" si="28"/>
        <v>0</v>
      </c>
      <c r="L106" s="11">
        <f t="shared" si="22"/>
        <v>0</v>
      </c>
      <c r="M106" s="11"/>
      <c r="N106" s="11"/>
      <c r="O106" s="11">
        <f t="shared" si="23"/>
        <v>0</v>
      </c>
      <c r="P106" s="13"/>
      <c r="Q106" s="13"/>
      <c r="R106" s="13"/>
      <c r="S106" s="11"/>
      <c r="T106" s="11" t="e">
        <f t="shared" si="24"/>
        <v>#DIV/0!</v>
      </c>
      <c r="U106" s="11" t="e">
        <f t="shared" si="25"/>
        <v>#DIV/0!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/>
      <c r="AC106" s="11">
        <f t="shared" si="29"/>
        <v>0</v>
      </c>
      <c r="AD106" s="11">
        <f t="shared" si="26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8" t="s">
        <v>141</v>
      </c>
      <c r="B107" s="1" t="s">
        <v>31</v>
      </c>
      <c r="C107" s="1"/>
      <c r="D107" s="1"/>
      <c r="E107" s="1"/>
      <c r="F107" s="1"/>
      <c r="G107" s="7">
        <v>1</v>
      </c>
      <c r="H107" s="1">
        <v>30</v>
      </c>
      <c r="I107" s="1" t="s">
        <v>142</v>
      </c>
      <c r="J107" s="1"/>
      <c r="K107" s="1">
        <f t="shared" si="28"/>
        <v>0</v>
      </c>
      <c r="L107" s="1">
        <f t="shared" si="22"/>
        <v>0</v>
      </c>
      <c r="M107" s="1"/>
      <c r="N107" s="1">
        <v>21</v>
      </c>
      <c r="O107" s="1">
        <f t="shared" si="23"/>
        <v>0</v>
      </c>
      <c r="P107" s="5"/>
      <c r="Q107" s="5"/>
      <c r="R107" s="5"/>
      <c r="S107" s="1"/>
      <c r="T107" s="1" t="e">
        <f t="shared" si="24"/>
        <v>#DIV/0!</v>
      </c>
      <c r="U107" s="1" t="e">
        <f t="shared" si="25"/>
        <v>#DIV/0!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/>
      <c r="AC107" s="1">
        <f t="shared" si="29"/>
        <v>0</v>
      </c>
      <c r="AD107" s="1">
        <f t="shared" si="26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07" xr:uid="{CFB97FD1-04FC-4F22-ABD6-E83A51EF14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2024-03-07T14:25:20Z</dcterms:created>
  <dcterms:modified xsi:type="dcterms:W3CDTF">2024-03-08T08:18:35Z</dcterms:modified>
</cp:coreProperties>
</file>