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4 ПОКОМ КИ филиалы\"/>
    </mc:Choice>
  </mc:AlternateContent>
  <xr:revisionPtr revIDLastSave="0" documentId="13_ncr:1_{B00D40D5-0F0E-4234-88E3-28D09AB0EA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3" i="1" l="1"/>
  <c r="AB122" i="1"/>
  <c r="F100" i="1" l="1"/>
  <c r="E100" i="1"/>
  <c r="F49" i="1" l="1"/>
  <c r="E49" i="1"/>
  <c r="F114" i="1"/>
  <c r="AB11" i="1" l="1"/>
  <c r="AB14" i="1"/>
  <c r="AB17" i="1"/>
  <c r="AB18" i="1"/>
  <c r="AB23" i="1"/>
  <c r="AB24" i="1"/>
  <c r="AB25" i="1"/>
  <c r="AB26" i="1"/>
  <c r="AB27" i="1"/>
  <c r="AB44" i="1"/>
  <c r="AB53" i="1"/>
  <c r="AB58" i="1"/>
  <c r="AB70" i="1"/>
  <c r="AB71" i="1"/>
  <c r="AB72" i="1"/>
  <c r="AB73" i="1"/>
  <c r="AB75" i="1"/>
  <c r="AB78" i="1"/>
  <c r="AB80" i="1"/>
  <c r="AB81" i="1"/>
  <c r="AB82" i="1"/>
  <c r="AB83" i="1"/>
  <c r="AB85" i="1"/>
  <c r="AB87" i="1"/>
  <c r="AB89" i="1"/>
  <c r="AB91" i="1"/>
  <c r="AB98" i="1"/>
  <c r="AB100" i="1"/>
  <c r="AB103" i="1"/>
  <c r="AB115" i="1"/>
  <c r="AB117" i="1"/>
  <c r="AB118" i="1"/>
  <c r="AB119" i="1"/>
  <c r="AB120" i="1"/>
  <c r="AB121" i="1"/>
  <c r="O7" i="1"/>
  <c r="AB7" i="1" s="1"/>
  <c r="O8" i="1"/>
  <c r="P8" i="1" s="1"/>
  <c r="AB8" i="1" s="1"/>
  <c r="O9" i="1"/>
  <c r="P9" i="1" s="1"/>
  <c r="AB9" i="1" s="1"/>
  <c r="O10" i="1"/>
  <c r="P10" i="1" s="1"/>
  <c r="AB10" i="1" s="1"/>
  <c r="O11" i="1"/>
  <c r="O12" i="1"/>
  <c r="P12" i="1" s="1"/>
  <c r="AB12" i="1" s="1"/>
  <c r="O13" i="1"/>
  <c r="P13" i="1" s="1"/>
  <c r="AB13" i="1" s="1"/>
  <c r="O14" i="1"/>
  <c r="O15" i="1"/>
  <c r="AB15" i="1" s="1"/>
  <c r="O16" i="1"/>
  <c r="AB16" i="1" s="1"/>
  <c r="O17" i="1"/>
  <c r="O18" i="1"/>
  <c r="O19" i="1"/>
  <c r="AB19" i="1" s="1"/>
  <c r="O20" i="1"/>
  <c r="AB20" i="1" s="1"/>
  <c r="O21" i="1"/>
  <c r="AB21" i="1" s="1"/>
  <c r="O22" i="1"/>
  <c r="AB22" i="1" s="1"/>
  <c r="O23" i="1"/>
  <c r="O24" i="1"/>
  <c r="O25" i="1"/>
  <c r="O26" i="1"/>
  <c r="O27" i="1"/>
  <c r="O28" i="1"/>
  <c r="AB28" i="1" s="1"/>
  <c r="O29" i="1"/>
  <c r="AB29" i="1" s="1"/>
  <c r="O30" i="1"/>
  <c r="AB30" i="1" s="1"/>
  <c r="O31" i="1"/>
  <c r="P31" i="1" s="1"/>
  <c r="AB31" i="1" s="1"/>
  <c r="O32" i="1"/>
  <c r="AB32" i="1" s="1"/>
  <c r="O33" i="1"/>
  <c r="P33" i="1" s="1"/>
  <c r="AB33" i="1" s="1"/>
  <c r="O34" i="1"/>
  <c r="P34" i="1" s="1"/>
  <c r="AB34" i="1" s="1"/>
  <c r="O35" i="1"/>
  <c r="P35" i="1" s="1"/>
  <c r="AB35" i="1" s="1"/>
  <c r="O36" i="1"/>
  <c r="P36" i="1" s="1"/>
  <c r="AB36" i="1" s="1"/>
  <c r="O37" i="1"/>
  <c r="P37" i="1" s="1"/>
  <c r="AB37" i="1" s="1"/>
  <c r="O38" i="1"/>
  <c r="P38" i="1" s="1"/>
  <c r="AB38" i="1" s="1"/>
  <c r="O39" i="1"/>
  <c r="P39" i="1" s="1"/>
  <c r="AB39" i="1" s="1"/>
  <c r="O40" i="1"/>
  <c r="P40" i="1" s="1"/>
  <c r="AB40" i="1" s="1"/>
  <c r="O41" i="1"/>
  <c r="AB41" i="1" s="1"/>
  <c r="O42" i="1"/>
  <c r="O43" i="1"/>
  <c r="AB43" i="1" s="1"/>
  <c r="O44" i="1"/>
  <c r="O45" i="1"/>
  <c r="O46" i="1"/>
  <c r="O47" i="1"/>
  <c r="O48" i="1"/>
  <c r="P48" i="1" s="1"/>
  <c r="AB48" i="1" s="1"/>
  <c r="O49" i="1"/>
  <c r="P49" i="1" s="1"/>
  <c r="AB49" i="1" s="1"/>
  <c r="O50" i="1"/>
  <c r="O51" i="1"/>
  <c r="AB51" i="1" s="1"/>
  <c r="O52" i="1"/>
  <c r="O53" i="1"/>
  <c r="O54" i="1"/>
  <c r="AB54" i="1" s="1"/>
  <c r="O55" i="1"/>
  <c r="O56" i="1"/>
  <c r="O57" i="1"/>
  <c r="AB57" i="1" s="1"/>
  <c r="O58" i="1"/>
  <c r="O59" i="1"/>
  <c r="P59" i="1" s="1"/>
  <c r="AB59" i="1" s="1"/>
  <c r="O60" i="1"/>
  <c r="AB60" i="1" s="1"/>
  <c r="O61" i="1"/>
  <c r="P61" i="1" s="1"/>
  <c r="AB61" i="1" s="1"/>
  <c r="O62" i="1"/>
  <c r="P62" i="1" s="1"/>
  <c r="AB62" i="1" s="1"/>
  <c r="O63" i="1"/>
  <c r="P63" i="1" s="1"/>
  <c r="AB63" i="1" s="1"/>
  <c r="O64" i="1"/>
  <c r="AB64" i="1" s="1"/>
  <c r="O65" i="1"/>
  <c r="AB65" i="1" s="1"/>
  <c r="O66" i="1"/>
  <c r="AB66" i="1" s="1"/>
  <c r="O67" i="1"/>
  <c r="AB67" i="1" s="1"/>
  <c r="O68" i="1"/>
  <c r="P68" i="1" s="1"/>
  <c r="AB68" i="1" s="1"/>
  <c r="O69" i="1"/>
  <c r="P69" i="1" s="1"/>
  <c r="AB69" i="1" s="1"/>
  <c r="O70" i="1"/>
  <c r="O71" i="1"/>
  <c r="O72" i="1"/>
  <c r="O73" i="1"/>
  <c r="O74" i="1"/>
  <c r="P74" i="1" s="1"/>
  <c r="AB74" i="1" s="1"/>
  <c r="O75" i="1"/>
  <c r="O76" i="1"/>
  <c r="P76" i="1" s="1"/>
  <c r="AB76" i="1" s="1"/>
  <c r="O77" i="1"/>
  <c r="P77" i="1" s="1"/>
  <c r="AB77" i="1" s="1"/>
  <c r="O78" i="1"/>
  <c r="O79" i="1"/>
  <c r="AB79" i="1" s="1"/>
  <c r="O80" i="1"/>
  <c r="O81" i="1"/>
  <c r="O82" i="1"/>
  <c r="O83" i="1"/>
  <c r="O84" i="1"/>
  <c r="P84" i="1" s="1"/>
  <c r="AB84" i="1" s="1"/>
  <c r="O85" i="1"/>
  <c r="O86" i="1"/>
  <c r="AB86" i="1" s="1"/>
  <c r="O87" i="1"/>
  <c r="O88" i="1"/>
  <c r="P88" i="1" s="1"/>
  <c r="AB88" i="1" s="1"/>
  <c r="O89" i="1"/>
  <c r="O90" i="1"/>
  <c r="AB90" i="1" s="1"/>
  <c r="O91" i="1"/>
  <c r="O92" i="1"/>
  <c r="AB92" i="1" s="1"/>
  <c r="O93" i="1"/>
  <c r="P93" i="1" s="1"/>
  <c r="AB93" i="1" s="1"/>
  <c r="O94" i="1"/>
  <c r="AB94" i="1" s="1"/>
  <c r="O95" i="1"/>
  <c r="P95" i="1" s="1"/>
  <c r="AB95" i="1" s="1"/>
  <c r="O96" i="1"/>
  <c r="P96" i="1" s="1"/>
  <c r="AB96" i="1" s="1"/>
  <c r="O97" i="1"/>
  <c r="AB97" i="1" s="1"/>
  <c r="O98" i="1"/>
  <c r="O99" i="1"/>
  <c r="AB99" i="1" s="1"/>
  <c r="O100" i="1"/>
  <c r="O101" i="1"/>
  <c r="P101" i="1" s="1"/>
  <c r="AB101" i="1" s="1"/>
  <c r="O102" i="1"/>
  <c r="P102" i="1" s="1"/>
  <c r="AB102" i="1" s="1"/>
  <c r="O103" i="1"/>
  <c r="O104" i="1"/>
  <c r="AB104" i="1" s="1"/>
  <c r="O105" i="1"/>
  <c r="AB105" i="1" s="1"/>
  <c r="O106" i="1"/>
  <c r="P106" i="1" s="1"/>
  <c r="AB106" i="1" s="1"/>
  <c r="O107" i="1"/>
  <c r="P107" i="1" s="1"/>
  <c r="AB107" i="1" s="1"/>
  <c r="O108" i="1"/>
  <c r="P108" i="1" s="1"/>
  <c r="AB108" i="1" s="1"/>
  <c r="O109" i="1"/>
  <c r="AB109" i="1" s="1"/>
  <c r="O110" i="1"/>
  <c r="AB110" i="1" s="1"/>
  <c r="O111" i="1"/>
  <c r="AB111" i="1" s="1"/>
  <c r="O112" i="1"/>
  <c r="AB112" i="1" s="1"/>
  <c r="O113" i="1"/>
  <c r="AB113" i="1" s="1"/>
  <c r="O114" i="1"/>
  <c r="AB114" i="1" s="1"/>
  <c r="O115" i="1"/>
  <c r="O116" i="1"/>
  <c r="P116" i="1" s="1"/>
  <c r="AB116" i="1" s="1"/>
  <c r="O117" i="1"/>
  <c r="O118" i="1"/>
  <c r="O119" i="1"/>
  <c r="O120" i="1"/>
  <c r="O121" i="1"/>
  <c r="O6" i="1"/>
  <c r="P6" i="1" s="1"/>
  <c r="AB6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47" i="1" l="1"/>
  <c r="AB47" i="1" s="1"/>
  <c r="P45" i="1"/>
  <c r="AB45" i="1" s="1"/>
  <c r="P52" i="1"/>
  <c r="AB52" i="1" s="1"/>
  <c r="P50" i="1"/>
  <c r="AB50" i="1" s="1"/>
  <c r="P46" i="1"/>
  <c r="AB46" i="1" s="1"/>
  <c r="P42" i="1"/>
  <c r="AB42" i="1" s="1"/>
  <c r="P55" i="1"/>
  <c r="AB55" i="1" s="1"/>
  <c r="P56" i="1"/>
  <c r="AB56" i="1" s="1"/>
  <c r="S6" i="1"/>
  <c r="T6" i="1"/>
  <c r="T120" i="1"/>
  <c r="S120" i="1"/>
  <c r="T118" i="1"/>
  <c r="S118" i="1"/>
  <c r="T116" i="1"/>
  <c r="S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T56" i="1"/>
  <c r="S54" i="1"/>
  <c r="T54" i="1"/>
  <c r="S52" i="1"/>
  <c r="T52" i="1"/>
  <c r="T50" i="1"/>
  <c r="S48" i="1"/>
  <c r="T48" i="1"/>
  <c r="S46" i="1"/>
  <c r="T46" i="1"/>
  <c r="S44" i="1"/>
  <c r="T44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121" i="1"/>
  <c r="S121" i="1"/>
  <c r="T119" i="1"/>
  <c r="S119" i="1"/>
  <c r="T117" i="1"/>
  <c r="S117" i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O5" i="1"/>
  <c r="K5" i="1"/>
  <c r="S45" i="1" l="1"/>
  <c r="S42" i="1"/>
  <c r="S50" i="1"/>
  <c r="S56" i="1"/>
  <c r="P5" i="1"/>
  <c r="AB5" i="1"/>
</calcChain>
</file>

<file path=xl/sharedStrings.xml><?xml version="1.0" encoding="utf-8"?>
<sst xmlns="http://schemas.openxmlformats.org/spreadsheetml/2006/main" count="426" uniqueCount="167">
  <si>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</si>
  <si>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</si>
  <si>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</si>
  <si>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</si>
  <si>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</si>
  <si>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</si>
  <si>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</si>
  <si>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</si>
  <si>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</si>
  <si>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</si>
  <si>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</si>
  <si>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</si>
  <si>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</si>
  <si>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</si>
  <si>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</si>
  <si>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</si>
  <si>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</si>
  <si>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</si>
  <si>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</si>
  <si>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</si>
  <si>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</si>
  <si>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</si>
  <si>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</si>
  <si>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</si>
  <si>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</si>
  <si>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</si>
  <si>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</si>
  <si>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</si>
  <si>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</si>
  <si>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</si>
  <si>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</si>
  <si>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</si>
  <si>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</si>
  <si>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</si>
  <si>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</si>
  <si>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</si>
  <si>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</si>
  <si>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</si>
  <si>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</si>
  <si>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</si>
  <si>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</si>
  <si>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</si>
  <si>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</si>
  <si>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</si>
  <si>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</si>
  <si>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</si>
  <si>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</si>
  <si>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</si>
  <si>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</si>
  <si>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</si>
  <si>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</si>
  <si>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</si>
  <si>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</si>
  <si>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</si>
  <si>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</si>
  <si>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</si>
  <si>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</si>
  <si>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</si>
  <si>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</si>
  <si>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</si>
  <si>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</si>
  <si>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</si>
  <si>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</si>
  <si>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</si>
  <si>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</si>
  <si>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</si>
  <si>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</si>
  <si>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</si>
  <si>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</si>
  <si>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</si>
  <si>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</si>
  <si>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</si>
  <si>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</si>
  <si>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</si>
  <si>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</si>
  <si>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</si>
  <si>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</si>
  <si>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</si>
  <si>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</si>
  <si>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</si>
  <si>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</si>
  <si>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</si>
  <si>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</si>
  <si>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</si>
  <si>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</si>
  <si>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</si>
  <si>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</si>
  <si>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</si>
  <si>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</si>
  <si>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</si>
  <si>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</si>
  <si>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</si>
  <si>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</si>
  <si>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</si>
  <si>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</si>
  <si>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</si>
  <si>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</si>
  <si>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</si>
  <si>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</si>
  <si>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</si>
  <si>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</si>
  <si>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</si>
  <si>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</si>
  <si>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</si>
  <si>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</si>
  <si>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</si>
  <si>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</si>
  <si>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</si>
  <si>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</si>
  <si>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</si>
  <si>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</si>
  <si>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</si>
  <si>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</si>
  <si>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</si>
  <si>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</si>
  <si>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</si>
  <si>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</si>
  <si>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</si>
  <si>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</si>
  <si>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</si>
  <si>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</si>
  <si>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</si>
  <si>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</si>
  <si>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</si>
  <si>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</si>
  <si>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</si>
  <si>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сети / -36кг на новинку FamPack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</si>
  <si>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</si>
  <si>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</si>
  <si>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</si>
  <si>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</si>
  <si>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</si>
  <si>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</si>
  <si>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</si>
  <si>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</si>
  <si>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</si>
  <si>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</si>
  <si>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</si>
  <si>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</si>
  <si>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</si>
  <si>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</si>
  <si>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</si>
  <si>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</si>
  <si>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</si>
  <si>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</si>
  <si>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</si>
  <si>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</si>
  <si>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</si>
  <si>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</si>
  <si>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</si>
  <si>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</si>
  <si>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</si>
  <si>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</si>
  <si>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</si>
  <si>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</si>
  <si>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</si>
  <si>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</si>
  <si>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</si>
  <si>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</si>
  <si>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</si>
  <si>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задача Фомин</t>
  </si>
  <si>
    <t>то же что и 381 / нужно увеличить продажи</t>
  </si>
  <si>
    <t>Колбаса «Докторская оригинальная» без свинины, Особый рецепт большой батон</t>
  </si>
  <si>
    <t>введено для Луганска</t>
  </si>
  <si>
    <t>Колбаса сыровяленая Балыкбургская с мраморным балыком ТМ Баварушка черева в/у  ф/в 0,11 кг. ДК</t>
  </si>
  <si>
    <t>заказ</t>
  </si>
  <si>
    <t>16,03,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</si>
</sst>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4.5703125" style="8" customWidth="1"/>
    <col min="8" max="8" width="4.5703125" customWidth="1"/>
    <col min="9" max="9" width="12.5703125" customWidth="1"/>
    <col min="10" max="11" width="6.85546875" customWidth="1"/>
    <col min="12" max="13" width="0.85546875" customWidth="1"/>
    <col min="14" max="17" width="6.85546875" customWidth="1"/>
    <col min="18" max="18" width="21.85546875" customWidth="1"/>
    <col min="19" max="20" width="5" customWidth="1"/>
    <col min="21" max="26" width="7" customWidth="1"/>
    <col min="27" max="27" width="25.85546875" customWidth="1"/>
    <col min="28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165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SUM(E6:E498)</f>
        <v>31770.136999999999</v>
      </c>
      <c r="F5" s="4">
        <f>SUM(F6:F498)</f>
        <v>46840.095000000001</v>
      </c>
      <c r="G5" s="6"/>
      <c r="H5" s="1"/>
      <c r="I5" s="1"/>
      <c r="J5" s="4">
        <f t="shared" ref="J5:Q5" si="0">SUM(J6:J498)</f>
        <v>31733.072999999993</v>
      </c>
      <c r="K5" s="4">
        <f t="shared" si="0"/>
        <v>37.064000000000732</v>
      </c>
      <c r="L5" s="4">
        <f t="shared" si="0"/>
        <v>0</v>
      </c>
      <c r="M5" s="4">
        <f t="shared" si="0"/>
        <v>0</v>
      </c>
      <c r="N5" s="4">
        <f t="shared" si="0"/>
        <v>11424.357779999997</v>
      </c>
      <c r="O5" s="4">
        <f t="shared" si="0"/>
        <v>6354.0274000000018</v>
      </c>
      <c r="P5" s="4">
        <f t="shared" si="0"/>
        <v>13877.690900000001</v>
      </c>
      <c r="Q5" s="4">
        <f t="shared" si="0"/>
        <v>0</v>
      </c>
      <c r="R5" s="1"/>
      <c r="S5" s="1"/>
      <c r="T5" s="1"/>
      <c r="U5" s="4">
        <f t="shared" ref="U5:Z5" si="1">SUM(U6:U498)</f>
        <v>6699.565999999998</v>
      </c>
      <c r="V5" s="4">
        <f t="shared" si="1"/>
        <v>6854.1971999999987</v>
      </c>
      <c r="W5" s="4">
        <f t="shared" si="1"/>
        <v>6400.0376000000042</v>
      </c>
      <c r="X5" s="4">
        <f t="shared" si="1"/>
        <v>6812.3226000000004</v>
      </c>
      <c r="Y5" s="4">
        <f t="shared" si="1"/>
        <v>7560.8857999999982</v>
      </c>
      <c r="Z5" s="4">
        <f t="shared" si="1"/>
        <v>7354.0802000000022</v>
      </c>
      <c r="AA5" s="1"/>
      <c r="AB5" s="4">
        <f>SUM(AB6:AB498)</f>
        <v>12349.211799999997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30</v>
      </c>
      <c r="B6" s="1" t="s">
        <v>31</v>
      </c>
      <c r="C6" s="1">
        <v>1544.163</v>
      </c>
      <c r="D6" s="1">
        <v>462.416</v>
      </c>
      <c r="E6" s="1">
        <v>666.69899999999996</v>
      </c>
      <c r="F6" s="1">
        <v>1065.2270000000001</v>
      </c>
      <c r="G6" s="6">
        <v>1</v>
      </c>
      <c r="H6" s="1">
        <v>50</v>
      </c>
      <c r="I6" s="1" t="s">
        <v>32</v>
      </c>
      <c r="J6" s="1">
        <v>613.14800000000002</v>
      </c>
      <c r="K6" s="1">
        <f t="shared" ref="K6:K36" si="2">E6-J6</f>
        <v>53.550999999999931</v>
      </c>
      <c r="L6" s="1"/>
      <c r="M6" s="1"/>
      <c r="N6" s="1">
        <v>294.10996000000051</v>
      </c>
      <c r="O6" s="1">
        <f t="shared" ref="O6:O37" si="3">E6/5</f>
        <v>133.3398</v>
      </c>
      <c r="P6" s="5">
        <f>11*O6-N6-F6</f>
        <v>107.40083999999933</v>
      </c>
      <c r="Q6" s="5"/>
      <c r="R6" s="1"/>
      <c r="S6" s="1">
        <f>(F6+N6+P6)/O6</f>
        <v>11</v>
      </c>
      <c r="T6" s="1">
        <f>(F6+N6)/O6</f>
        <v>10.194532765160893</v>
      </c>
      <c r="U6" s="1">
        <v>151.91220000000001</v>
      </c>
      <c r="V6" s="1">
        <v>155.559</v>
      </c>
      <c r="W6" s="1">
        <v>131.90600000000001</v>
      </c>
      <c r="X6" s="1">
        <v>130.43960000000001</v>
      </c>
      <c r="Y6" s="1">
        <v>206.17359999999999</v>
      </c>
      <c r="Z6" s="1">
        <v>193.19560000000001</v>
      </c>
      <c r="AA6" s="1"/>
      <c r="AB6" s="1">
        <f t="shared" ref="AB6:AB37" si="4">P6*G6</f>
        <v>107.40083999999933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9" t="s">
        <v>33</v>
      </c>
      <c r="B7" s="1" t="s">
        <v>31</v>
      </c>
      <c r="C7" s="1"/>
      <c r="D7" s="1">
        <v>36.558</v>
      </c>
      <c r="E7" s="1"/>
      <c r="F7" s="1">
        <v>36.558</v>
      </c>
      <c r="G7" s="6">
        <v>1</v>
      </c>
      <c r="H7" s="1">
        <v>30</v>
      </c>
      <c r="I7" s="1" t="s">
        <v>160</v>
      </c>
      <c r="J7" s="1">
        <v>2.2999999999999998</v>
      </c>
      <c r="K7" s="1">
        <f t="shared" si="2"/>
        <v>-2.2999999999999998</v>
      </c>
      <c r="L7" s="1"/>
      <c r="M7" s="1"/>
      <c r="N7" s="1"/>
      <c r="O7" s="1">
        <f t="shared" si="3"/>
        <v>0</v>
      </c>
      <c r="P7" s="5"/>
      <c r="Q7" s="5"/>
      <c r="R7" s="1"/>
      <c r="S7" s="1" t="e">
        <f t="shared" ref="S7:S70" si="5">(F7+N7+P7)/O7</f>
        <v>#DIV/0!</v>
      </c>
      <c r="T7" s="1" t="e">
        <f t="shared" ref="T7:T70" si="6"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34</v>
      </c>
      <c r="B8" s="1" t="s">
        <v>31</v>
      </c>
      <c r="C8" s="1">
        <v>486.55599999999998</v>
      </c>
      <c r="D8" s="1">
        <v>195.517</v>
      </c>
      <c r="E8" s="1">
        <v>221.48599999999999</v>
      </c>
      <c r="F8" s="1">
        <v>354.97199999999998</v>
      </c>
      <c r="G8" s="6">
        <v>1</v>
      </c>
      <c r="H8" s="1">
        <v>45</v>
      </c>
      <c r="I8" s="1" t="s">
        <v>32</v>
      </c>
      <c r="J8" s="1">
        <v>206.72200000000001</v>
      </c>
      <c r="K8" s="1">
        <f t="shared" si="2"/>
        <v>14.763999999999982</v>
      </c>
      <c r="L8" s="1"/>
      <c r="M8" s="1"/>
      <c r="N8" s="1">
        <v>84.869919999999979</v>
      </c>
      <c r="O8" s="1">
        <f t="shared" si="3"/>
        <v>44.297199999999997</v>
      </c>
      <c r="P8" s="5">
        <f t="shared" ref="P8:P10" si="7">11*O8-N8-F8</f>
        <v>47.427279999999996</v>
      </c>
      <c r="Q8" s="5"/>
      <c r="R8" s="1"/>
      <c r="S8" s="1">
        <f t="shared" si="5"/>
        <v>11</v>
      </c>
      <c r="T8" s="1">
        <f t="shared" si="6"/>
        <v>9.9293391004397566</v>
      </c>
      <c r="U8" s="1">
        <v>52.104399999999998</v>
      </c>
      <c r="V8" s="1">
        <v>51.708000000000013</v>
      </c>
      <c r="W8" s="1">
        <v>49.739999999999988</v>
      </c>
      <c r="X8" s="1">
        <v>53.251600000000003</v>
      </c>
      <c r="Y8" s="1">
        <v>67.964799999999997</v>
      </c>
      <c r="Z8" s="1">
        <v>67.969399999999993</v>
      </c>
      <c r="AA8" s="1"/>
      <c r="AB8" s="1">
        <f t="shared" si="4"/>
        <v>47.427279999999996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35</v>
      </c>
      <c r="B9" s="1" t="s">
        <v>31</v>
      </c>
      <c r="C9" s="1">
        <v>584.37400000000002</v>
      </c>
      <c r="D9" s="1">
        <v>494.81700000000001</v>
      </c>
      <c r="E9" s="1">
        <v>390.46</v>
      </c>
      <c r="F9" s="1">
        <v>558.29</v>
      </c>
      <c r="G9" s="6">
        <v>1</v>
      </c>
      <c r="H9" s="1">
        <v>45</v>
      </c>
      <c r="I9" s="1" t="s">
        <v>32</v>
      </c>
      <c r="J9" s="1">
        <v>372.983</v>
      </c>
      <c r="K9" s="1">
        <f t="shared" si="2"/>
        <v>17.476999999999975</v>
      </c>
      <c r="L9" s="1"/>
      <c r="M9" s="1"/>
      <c r="N9" s="1">
        <v>88.574679999999944</v>
      </c>
      <c r="O9" s="1">
        <f t="shared" si="3"/>
        <v>78.091999999999999</v>
      </c>
      <c r="P9" s="5">
        <f t="shared" si="7"/>
        <v>212.14732000000004</v>
      </c>
      <c r="Q9" s="5"/>
      <c r="R9" s="1"/>
      <c r="S9" s="1">
        <f t="shared" si="5"/>
        <v>11</v>
      </c>
      <c r="T9" s="1">
        <f t="shared" si="6"/>
        <v>8.2833667981355319</v>
      </c>
      <c r="U9" s="1">
        <v>82.651600000000002</v>
      </c>
      <c r="V9" s="1">
        <v>84.82820000000001</v>
      </c>
      <c r="W9" s="1">
        <v>77.064999999999998</v>
      </c>
      <c r="X9" s="1">
        <v>74.288600000000002</v>
      </c>
      <c r="Y9" s="1">
        <v>88.089200000000005</v>
      </c>
      <c r="Z9" s="1">
        <v>112.1112</v>
      </c>
      <c r="AA9" s="1"/>
      <c r="AB9" s="1">
        <f t="shared" si="4"/>
        <v>212.14732000000004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36</v>
      </c>
      <c r="B10" s="1" t="s">
        <v>31</v>
      </c>
      <c r="C10" s="1">
        <v>491.41</v>
      </c>
      <c r="D10" s="1"/>
      <c r="E10" s="1">
        <v>178.01900000000001</v>
      </c>
      <c r="F10" s="1">
        <v>269.33800000000002</v>
      </c>
      <c r="G10" s="6">
        <v>1</v>
      </c>
      <c r="H10" s="1">
        <v>40</v>
      </c>
      <c r="I10" s="1" t="s">
        <v>32</v>
      </c>
      <c r="J10" s="1">
        <v>178.6</v>
      </c>
      <c r="K10" s="1">
        <f t="shared" si="2"/>
        <v>-0.58099999999998886</v>
      </c>
      <c r="L10" s="1"/>
      <c r="M10" s="1"/>
      <c r="N10" s="1">
        <v>25.27760000000006</v>
      </c>
      <c r="O10" s="1">
        <f t="shared" si="3"/>
        <v>35.6038</v>
      </c>
      <c r="P10" s="5">
        <f t="shared" si="7"/>
        <v>97.026199999999903</v>
      </c>
      <c r="Q10" s="5"/>
      <c r="R10" s="1"/>
      <c r="S10" s="1">
        <f t="shared" si="5"/>
        <v>11</v>
      </c>
      <c r="T10" s="1">
        <f t="shared" si="6"/>
        <v>8.2748358321302806</v>
      </c>
      <c r="U10" s="1">
        <v>37.677</v>
      </c>
      <c r="V10" s="1">
        <v>45.204599999999999</v>
      </c>
      <c r="W10" s="1">
        <v>46.803800000000003</v>
      </c>
      <c r="X10" s="1">
        <v>40.379800000000003</v>
      </c>
      <c r="Y10" s="1">
        <v>68.128799999999998</v>
      </c>
      <c r="Z10" s="1">
        <v>55.651200000000003</v>
      </c>
      <c r="AA10" s="1"/>
      <c r="AB10" s="1">
        <f t="shared" si="4"/>
        <v>97.026199999999903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1" t="s">
        <v>37</v>
      </c>
      <c r="B11" s="11" t="s">
        <v>38</v>
      </c>
      <c r="C11" s="11">
        <v>91</v>
      </c>
      <c r="D11" s="11">
        <v>30</v>
      </c>
      <c r="E11" s="11">
        <v>49</v>
      </c>
      <c r="F11" s="11">
        <v>57</v>
      </c>
      <c r="G11" s="12">
        <v>0</v>
      </c>
      <c r="H11" s="11">
        <v>31</v>
      </c>
      <c r="I11" s="11" t="s">
        <v>39</v>
      </c>
      <c r="J11" s="11">
        <v>49</v>
      </c>
      <c r="K11" s="11">
        <f t="shared" si="2"/>
        <v>0</v>
      </c>
      <c r="L11" s="11"/>
      <c r="M11" s="11"/>
      <c r="N11" s="11"/>
      <c r="O11" s="11">
        <f t="shared" si="3"/>
        <v>9.8000000000000007</v>
      </c>
      <c r="P11" s="13"/>
      <c r="Q11" s="13"/>
      <c r="R11" s="11"/>
      <c r="S11" s="11">
        <f t="shared" si="5"/>
        <v>5.8163265306122449</v>
      </c>
      <c r="T11" s="11">
        <f t="shared" si="6"/>
        <v>5.8163265306122449</v>
      </c>
      <c r="U11" s="11">
        <v>15.4</v>
      </c>
      <c r="V11" s="11">
        <v>16</v>
      </c>
      <c r="W11" s="11">
        <v>15.4</v>
      </c>
      <c r="X11" s="11">
        <v>14.4</v>
      </c>
      <c r="Y11" s="11">
        <v>5.8</v>
      </c>
      <c r="Z11" s="11">
        <v>9.8000000000000007</v>
      </c>
      <c r="AA11" s="11"/>
      <c r="AB11" s="1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40</v>
      </c>
      <c r="B12" s="1" t="s">
        <v>38</v>
      </c>
      <c r="C12" s="1">
        <v>236.714</v>
      </c>
      <c r="D12" s="1">
        <v>210</v>
      </c>
      <c r="E12" s="1">
        <v>164</v>
      </c>
      <c r="F12" s="1">
        <v>237.714</v>
      </c>
      <c r="G12" s="6">
        <v>0.45</v>
      </c>
      <c r="H12" s="1">
        <v>45</v>
      </c>
      <c r="I12" s="1" t="s">
        <v>32</v>
      </c>
      <c r="J12" s="1">
        <v>167</v>
      </c>
      <c r="K12" s="1">
        <f t="shared" si="2"/>
        <v>-3</v>
      </c>
      <c r="L12" s="1"/>
      <c r="M12" s="1"/>
      <c r="N12" s="1">
        <v>37.486000000000047</v>
      </c>
      <c r="O12" s="1">
        <f t="shared" si="3"/>
        <v>32.799999999999997</v>
      </c>
      <c r="P12" s="5">
        <f t="shared" ref="P12:P13" si="8">11*O12-N12-F12</f>
        <v>85.599999999999909</v>
      </c>
      <c r="Q12" s="5"/>
      <c r="R12" s="1"/>
      <c r="S12" s="1">
        <f t="shared" si="5"/>
        <v>11</v>
      </c>
      <c r="T12" s="1">
        <f t="shared" si="6"/>
        <v>8.3902439024390265</v>
      </c>
      <c r="U12" s="1">
        <v>34</v>
      </c>
      <c r="V12" s="1">
        <v>35.4</v>
      </c>
      <c r="W12" s="1">
        <v>31.2</v>
      </c>
      <c r="X12" s="1">
        <v>32</v>
      </c>
      <c r="Y12" s="1">
        <v>41.694400000000002</v>
      </c>
      <c r="Z12" s="1">
        <v>47.364199999999997</v>
      </c>
      <c r="AA12" s="1"/>
      <c r="AB12" s="1">
        <f t="shared" si="4"/>
        <v>38.51999999999996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41</v>
      </c>
      <c r="B13" s="1" t="s">
        <v>38</v>
      </c>
      <c r="C13" s="1">
        <v>391.43799999999999</v>
      </c>
      <c r="D13" s="1">
        <v>204</v>
      </c>
      <c r="E13" s="1">
        <v>209</v>
      </c>
      <c r="F13" s="1">
        <v>310.43799999999999</v>
      </c>
      <c r="G13" s="6">
        <v>0.45</v>
      </c>
      <c r="H13" s="1">
        <v>45</v>
      </c>
      <c r="I13" s="1" t="s">
        <v>32</v>
      </c>
      <c r="J13" s="1">
        <v>212</v>
      </c>
      <c r="K13" s="1">
        <f t="shared" si="2"/>
        <v>-3</v>
      </c>
      <c r="L13" s="1"/>
      <c r="M13" s="1"/>
      <c r="N13" s="1">
        <v>64.480000000000018</v>
      </c>
      <c r="O13" s="1">
        <f t="shared" si="3"/>
        <v>41.8</v>
      </c>
      <c r="P13" s="5">
        <f t="shared" si="8"/>
        <v>84.881999999999948</v>
      </c>
      <c r="Q13" s="5"/>
      <c r="R13" s="1"/>
      <c r="S13" s="1">
        <f t="shared" si="5"/>
        <v>11</v>
      </c>
      <c r="T13" s="1">
        <f t="shared" si="6"/>
        <v>8.9693301435406703</v>
      </c>
      <c r="U13" s="1">
        <v>45.6</v>
      </c>
      <c r="V13" s="1">
        <v>46.6</v>
      </c>
      <c r="W13" s="1">
        <v>40.200000000000003</v>
      </c>
      <c r="X13" s="1">
        <v>40</v>
      </c>
      <c r="Y13" s="1">
        <v>60.808399999999992</v>
      </c>
      <c r="Z13" s="1">
        <v>67.019599999999997</v>
      </c>
      <c r="AA13" s="1"/>
      <c r="AB13" s="1">
        <f t="shared" si="4"/>
        <v>38.196899999999978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1" t="s">
        <v>42</v>
      </c>
      <c r="B14" s="11" t="s">
        <v>38</v>
      </c>
      <c r="C14" s="11">
        <v>33</v>
      </c>
      <c r="D14" s="11">
        <v>11</v>
      </c>
      <c r="E14" s="11">
        <v>9</v>
      </c>
      <c r="F14" s="11">
        <v>25</v>
      </c>
      <c r="G14" s="12">
        <v>0</v>
      </c>
      <c r="H14" s="11">
        <v>50</v>
      </c>
      <c r="I14" s="11" t="s">
        <v>39</v>
      </c>
      <c r="J14" s="11">
        <v>9</v>
      </c>
      <c r="K14" s="11">
        <f t="shared" si="2"/>
        <v>0</v>
      </c>
      <c r="L14" s="11"/>
      <c r="M14" s="11"/>
      <c r="N14" s="11"/>
      <c r="O14" s="11">
        <f t="shared" si="3"/>
        <v>1.8</v>
      </c>
      <c r="P14" s="13"/>
      <c r="Q14" s="13"/>
      <c r="R14" s="11"/>
      <c r="S14" s="11">
        <f t="shared" si="5"/>
        <v>13.888888888888889</v>
      </c>
      <c r="T14" s="11">
        <f t="shared" si="6"/>
        <v>13.888888888888889</v>
      </c>
      <c r="U14" s="11">
        <v>3.6</v>
      </c>
      <c r="V14" s="11">
        <v>2.4</v>
      </c>
      <c r="W14" s="11">
        <v>1.8</v>
      </c>
      <c r="X14" s="11">
        <v>3</v>
      </c>
      <c r="Y14" s="11">
        <v>3.2</v>
      </c>
      <c r="Z14" s="11">
        <v>2.6</v>
      </c>
      <c r="AA14" s="15" t="s">
        <v>48</v>
      </c>
      <c r="AB14" s="1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43</v>
      </c>
      <c r="B15" s="1" t="s">
        <v>38</v>
      </c>
      <c r="C15" s="1">
        <v>187</v>
      </c>
      <c r="D15" s="1">
        <v>90</v>
      </c>
      <c r="E15" s="1">
        <v>30</v>
      </c>
      <c r="F15" s="1">
        <v>227</v>
      </c>
      <c r="G15" s="6">
        <v>0.17</v>
      </c>
      <c r="H15" s="1">
        <v>180</v>
      </c>
      <c r="I15" s="1" t="s">
        <v>32</v>
      </c>
      <c r="J15" s="1">
        <v>37</v>
      </c>
      <c r="K15" s="1">
        <f t="shared" si="2"/>
        <v>-7</v>
      </c>
      <c r="L15" s="1"/>
      <c r="M15" s="1"/>
      <c r="N15" s="1"/>
      <c r="O15" s="1">
        <f t="shared" si="3"/>
        <v>6</v>
      </c>
      <c r="P15" s="5"/>
      <c r="Q15" s="5"/>
      <c r="R15" s="1"/>
      <c r="S15" s="1">
        <f t="shared" si="5"/>
        <v>37.833333333333336</v>
      </c>
      <c r="T15" s="1">
        <f t="shared" si="6"/>
        <v>37.833333333333336</v>
      </c>
      <c r="U15" s="1">
        <v>11.4</v>
      </c>
      <c r="V15" s="1">
        <v>23.2</v>
      </c>
      <c r="W15" s="1">
        <v>20.399999999999999</v>
      </c>
      <c r="X15" s="1">
        <v>24.4</v>
      </c>
      <c r="Y15" s="1">
        <v>26.6</v>
      </c>
      <c r="Z15" s="1">
        <v>12.6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44</v>
      </c>
      <c r="B16" s="1" t="s">
        <v>38</v>
      </c>
      <c r="C16" s="1">
        <v>205</v>
      </c>
      <c r="D16" s="1"/>
      <c r="E16" s="1">
        <v>25</v>
      </c>
      <c r="F16" s="1">
        <v>143</v>
      </c>
      <c r="G16" s="6">
        <v>0.45</v>
      </c>
      <c r="H16" s="1">
        <v>50</v>
      </c>
      <c r="I16" s="1" t="s">
        <v>32</v>
      </c>
      <c r="J16" s="1">
        <v>26</v>
      </c>
      <c r="K16" s="1">
        <f t="shared" si="2"/>
        <v>-1</v>
      </c>
      <c r="L16" s="1"/>
      <c r="M16" s="1"/>
      <c r="N16" s="1"/>
      <c r="O16" s="1">
        <f t="shared" si="3"/>
        <v>5</v>
      </c>
      <c r="P16" s="5"/>
      <c r="Q16" s="5"/>
      <c r="R16" s="1"/>
      <c r="S16" s="1">
        <f t="shared" si="5"/>
        <v>28.6</v>
      </c>
      <c r="T16" s="1">
        <f t="shared" si="6"/>
        <v>28.6</v>
      </c>
      <c r="U16" s="1">
        <v>9.4</v>
      </c>
      <c r="V16" s="1">
        <v>8.4</v>
      </c>
      <c r="W16" s="1">
        <v>8.6</v>
      </c>
      <c r="X16" s="1">
        <v>18.2</v>
      </c>
      <c r="Y16" s="1">
        <v>14.4</v>
      </c>
      <c r="Z16" s="1">
        <v>8.4</v>
      </c>
      <c r="AA16" s="1" t="s">
        <v>45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1" t="s">
        <v>46</v>
      </c>
      <c r="B17" s="11" t="s">
        <v>38</v>
      </c>
      <c r="C17" s="11">
        <v>112</v>
      </c>
      <c r="D17" s="11"/>
      <c r="E17" s="11">
        <v>14</v>
      </c>
      <c r="F17" s="11">
        <v>78</v>
      </c>
      <c r="G17" s="12">
        <v>0</v>
      </c>
      <c r="H17" s="11">
        <v>55</v>
      </c>
      <c r="I17" s="11" t="s">
        <v>39</v>
      </c>
      <c r="J17" s="11">
        <v>18</v>
      </c>
      <c r="K17" s="11">
        <f t="shared" si="2"/>
        <v>-4</v>
      </c>
      <c r="L17" s="11"/>
      <c r="M17" s="11"/>
      <c r="N17" s="11"/>
      <c r="O17" s="11">
        <f t="shared" si="3"/>
        <v>2.8</v>
      </c>
      <c r="P17" s="13"/>
      <c r="Q17" s="13"/>
      <c r="R17" s="11"/>
      <c r="S17" s="11">
        <f t="shared" si="5"/>
        <v>27.857142857142858</v>
      </c>
      <c r="T17" s="11">
        <f t="shared" si="6"/>
        <v>27.857142857142858</v>
      </c>
      <c r="U17" s="11">
        <v>5.6</v>
      </c>
      <c r="V17" s="11">
        <v>5.6</v>
      </c>
      <c r="W17" s="11">
        <v>2</v>
      </c>
      <c r="X17" s="11">
        <v>4</v>
      </c>
      <c r="Y17" s="11">
        <v>10.4</v>
      </c>
      <c r="Z17" s="11">
        <v>11.6</v>
      </c>
      <c r="AA17" s="15" t="s">
        <v>48</v>
      </c>
      <c r="AB17" s="1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1" t="s">
        <v>47</v>
      </c>
      <c r="B18" s="11" t="s">
        <v>38</v>
      </c>
      <c r="C18" s="11">
        <v>141</v>
      </c>
      <c r="D18" s="11"/>
      <c r="E18" s="11"/>
      <c r="F18" s="11">
        <v>139</v>
      </c>
      <c r="G18" s="12">
        <v>0</v>
      </c>
      <c r="H18" s="11">
        <v>55</v>
      </c>
      <c r="I18" s="11" t="s">
        <v>39</v>
      </c>
      <c r="J18" s="11">
        <v>1</v>
      </c>
      <c r="K18" s="11">
        <f t="shared" si="2"/>
        <v>-1</v>
      </c>
      <c r="L18" s="11"/>
      <c r="M18" s="11"/>
      <c r="N18" s="11"/>
      <c r="O18" s="11">
        <f t="shared" si="3"/>
        <v>0</v>
      </c>
      <c r="P18" s="13"/>
      <c r="Q18" s="13"/>
      <c r="R18" s="11"/>
      <c r="S18" s="11" t="e">
        <f t="shared" si="5"/>
        <v>#DIV/0!</v>
      </c>
      <c r="T18" s="11" t="e">
        <f t="shared" si="6"/>
        <v>#DIV/0!</v>
      </c>
      <c r="U18" s="11">
        <v>0.6</v>
      </c>
      <c r="V18" s="11">
        <v>0.6</v>
      </c>
      <c r="W18" s="11">
        <v>1.2</v>
      </c>
      <c r="X18" s="11">
        <v>1.2</v>
      </c>
      <c r="Y18" s="11">
        <v>0.4</v>
      </c>
      <c r="Z18" s="11">
        <v>2.4</v>
      </c>
      <c r="AA18" s="14" t="s">
        <v>48</v>
      </c>
      <c r="AB18" s="1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49</v>
      </c>
      <c r="B19" s="1" t="s">
        <v>38</v>
      </c>
      <c r="C19" s="1">
        <v>198</v>
      </c>
      <c r="D19" s="1">
        <v>54</v>
      </c>
      <c r="E19" s="1">
        <v>78</v>
      </c>
      <c r="F19" s="1">
        <v>146</v>
      </c>
      <c r="G19" s="6">
        <v>0.3</v>
      </c>
      <c r="H19" s="1">
        <v>40</v>
      </c>
      <c r="I19" s="1" t="s">
        <v>32</v>
      </c>
      <c r="J19" s="1">
        <v>88</v>
      </c>
      <c r="K19" s="1">
        <f t="shared" si="2"/>
        <v>-10</v>
      </c>
      <c r="L19" s="1"/>
      <c r="M19" s="1"/>
      <c r="N19" s="1">
        <v>70.080000000000041</v>
      </c>
      <c r="O19" s="1">
        <f t="shared" si="3"/>
        <v>15.6</v>
      </c>
      <c r="P19" s="5"/>
      <c r="Q19" s="5"/>
      <c r="R19" s="1"/>
      <c r="S19" s="1">
        <f t="shared" si="5"/>
        <v>13.851282051282054</v>
      </c>
      <c r="T19" s="1">
        <f t="shared" si="6"/>
        <v>13.851282051282054</v>
      </c>
      <c r="U19" s="1">
        <v>20.6</v>
      </c>
      <c r="V19" s="1">
        <v>22.2</v>
      </c>
      <c r="W19" s="1">
        <v>16.600000000000001</v>
      </c>
      <c r="X19" s="1">
        <v>22.4</v>
      </c>
      <c r="Y19" s="1">
        <v>26.8</v>
      </c>
      <c r="Z19" s="1">
        <v>24.4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50</v>
      </c>
      <c r="B20" s="1" t="s">
        <v>38</v>
      </c>
      <c r="C20" s="1">
        <v>183</v>
      </c>
      <c r="D20" s="1">
        <v>120</v>
      </c>
      <c r="E20" s="1">
        <v>37</v>
      </c>
      <c r="F20" s="1">
        <v>210</v>
      </c>
      <c r="G20" s="6">
        <v>0.4</v>
      </c>
      <c r="H20" s="1">
        <v>50</v>
      </c>
      <c r="I20" s="1" t="s">
        <v>32</v>
      </c>
      <c r="J20" s="1">
        <v>68</v>
      </c>
      <c r="K20" s="1">
        <f t="shared" si="2"/>
        <v>-31</v>
      </c>
      <c r="L20" s="1"/>
      <c r="M20" s="1"/>
      <c r="N20" s="1"/>
      <c r="O20" s="1">
        <f t="shared" si="3"/>
        <v>7.4</v>
      </c>
      <c r="P20" s="5"/>
      <c r="Q20" s="5"/>
      <c r="R20" s="1"/>
      <c r="S20" s="1">
        <f t="shared" si="5"/>
        <v>28.378378378378375</v>
      </c>
      <c r="T20" s="1">
        <f t="shared" si="6"/>
        <v>28.378378378378375</v>
      </c>
      <c r="U20" s="1">
        <v>14.8</v>
      </c>
      <c r="V20" s="1">
        <v>22.2</v>
      </c>
      <c r="W20" s="1">
        <v>18.2</v>
      </c>
      <c r="X20" s="1">
        <v>21.6</v>
      </c>
      <c r="Y20" s="1">
        <v>19.399999999999999</v>
      </c>
      <c r="Z20" s="1">
        <v>15.6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51</v>
      </c>
      <c r="B21" s="1" t="s">
        <v>38</v>
      </c>
      <c r="C21" s="1">
        <v>335</v>
      </c>
      <c r="D21" s="1"/>
      <c r="E21" s="1">
        <v>136</v>
      </c>
      <c r="F21" s="1">
        <v>170</v>
      </c>
      <c r="G21" s="6">
        <v>0.35</v>
      </c>
      <c r="H21" s="1">
        <v>40</v>
      </c>
      <c r="I21" s="1" t="s">
        <v>32</v>
      </c>
      <c r="J21" s="1">
        <v>130</v>
      </c>
      <c r="K21" s="1">
        <f t="shared" si="2"/>
        <v>6</v>
      </c>
      <c r="L21" s="1"/>
      <c r="M21" s="1"/>
      <c r="N21" s="1">
        <v>169.52</v>
      </c>
      <c r="O21" s="1">
        <f t="shared" si="3"/>
        <v>27.2</v>
      </c>
      <c r="P21" s="5"/>
      <c r="Q21" s="5"/>
      <c r="R21" s="1"/>
      <c r="S21" s="1">
        <f t="shared" si="5"/>
        <v>12.482352941176471</v>
      </c>
      <c r="T21" s="1">
        <f t="shared" si="6"/>
        <v>12.482352941176471</v>
      </c>
      <c r="U21" s="1">
        <v>31.4</v>
      </c>
      <c r="V21" s="1">
        <v>27.2</v>
      </c>
      <c r="W21" s="1">
        <v>22.2</v>
      </c>
      <c r="X21" s="1">
        <v>36.6</v>
      </c>
      <c r="Y21" s="1">
        <v>42.4</v>
      </c>
      <c r="Z21" s="1">
        <v>37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52</v>
      </c>
      <c r="B22" s="1" t="s">
        <v>38</v>
      </c>
      <c r="C22" s="1">
        <v>371</v>
      </c>
      <c r="D22" s="1">
        <v>90</v>
      </c>
      <c r="E22" s="1">
        <v>158</v>
      </c>
      <c r="F22" s="1">
        <v>266</v>
      </c>
      <c r="G22" s="6">
        <v>0.17</v>
      </c>
      <c r="H22" s="1">
        <v>120</v>
      </c>
      <c r="I22" s="1" t="s">
        <v>32</v>
      </c>
      <c r="J22" s="1">
        <v>130</v>
      </c>
      <c r="K22" s="1">
        <f t="shared" si="2"/>
        <v>28</v>
      </c>
      <c r="L22" s="1"/>
      <c r="M22" s="1"/>
      <c r="N22" s="1">
        <v>157.04</v>
      </c>
      <c r="O22" s="1">
        <f t="shared" si="3"/>
        <v>31.6</v>
      </c>
      <c r="P22" s="5"/>
      <c r="Q22" s="5"/>
      <c r="R22" s="1"/>
      <c r="S22" s="1">
        <f t="shared" si="5"/>
        <v>13.387341772151897</v>
      </c>
      <c r="T22" s="1">
        <f t="shared" si="6"/>
        <v>13.387341772151897</v>
      </c>
      <c r="U22" s="1">
        <v>39.799999999999997</v>
      </c>
      <c r="V22" s="1">
        <v>37.6</v>
      </c>
      <c r="W22" s="1">
        <v>37.6</v>
      </c>
      <c r="X22" s="1">
        <v>45.6</v>
      </c>
      <c r="Y22" s="1">
        <v>45.8</v>
      </c>
      <c r="Z22" s="1">
        <v>44.4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1" t="s">
        <v>53</v>
      </c>
      <c r="B23" s="11" t="s">
        <v>38</v>
      </c>
      <c r="C23" s="11">
        <v>34</v>
      </c>
      <c r="D23" s="11"/>
      <c r="E23" s="11">
        <v>1</v>
      </c>
      <c r="F23" s="11">
        <v>27</v>
      </c>
      <c r="G23" s="12">
        <v>0</v>
      </c>
      <c r="H23" s="11">
        <v>40</v>
      </c>
      <c r="I23" s="11" t="s">
        <v>39</v>
      </c>
      <c r="J23" s="11">
        <v>9</v>
      </c>
      <c r="K23" s="11">
        <f t="shared" si="2"/>
        <v>-8</v>
      </c>
      <c r="L23" s="11"/>
      <c r="M23" s="11"/>
      <c r="N23" s="11"/>
      <c r="O23" s="11">
        <f t="shared" si="3"/>
        <v>0.2</v>
      </c>
      <c r="P23" s="13"/>
      <c r="Q23" s="13"/>
      <c r="R23" s="11"/>
      <c r="S23" s="11">
        <f t="shared" si="5"/>
        <v>135</v>
      </c>
      <c r="T23" s="11">
        <f t="shared" si="6"/>
        <v>135</v>
      </c>
      <c r="U23" s="11">
        <v>3.4</v>
      </c>
      <c r="V23" s="11">
        <v>3.2</v>
      </c>
      <c r="W23" s="11">
        <v>1</v>
      </c>
      <c r="X23" s="11">
        <v>0.8</v>
      </c>
      <c r="Y23" s="11">
        <v>-0.4</v>
      </c>
      <c r="Z23" s="11">
        <v>1.4</v>
      </c>
      <c r="AA23" s="15" t="s">
        <v>48</v>
      </c>
      <c r="AB23" s="1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1" t="s">
        <v>54</v>
      </c>
      <c r="B24" s="11" t="s">
        <v>38</v>
      </c>
      <c r="C24" s="11">
        <v>4</v>
      </c>
      <c r="D24" s="11"/>
      <c r="E24" s="11"/>
      <c r="F24" s="16">
        <v>3</v>
      </c>
      <c r="G24" s="12">
        <v>0</v>
      </c>
      <c r="H24" s="11" t="e">
        <v>#N/A</v>
      </c>
      <c r="I24" s="11" t="s">
        <v>39</v>
      </c>
      <c r="J24" s="11">
        <v>2</v>
      </c>
      <c r="K24" s="11">
        <f t="shared" si="2"/>
        <v>-2</v>
      </c>
      <c r="L24" s="11"/>
      <c r="M24" s="11"/>
      <c r="N24" s="11"/>
      <c r="O24" s="11">
        <f t="shared" si="3"/>
        <v>0</v>
      </c>
      <c r="P24" s="13"/>
      <c r="Q24" s="13"/>
      <c r="R24" s="11"/>
      <c r="S24" s="11" t="e">
        <f t="shared" si="5"/>
        <v>#DIV/0!</v>
      </c>
      <c r="T24" s="11" t="e">
        <f t="shared" si="6"/>
        <v>#DIV/0!</v>
      </c>
      <c r="U24" s="11">
        <v>0.6</v>
      </c>
      <c r="V24" s="11">
        <v>0.6</v>
      </c>
      <c r="W24" s="11">
        <v>0</v>
      </c>
      <c r="X24" s="11">
        <v>0</v>
      </c>
      <c r="Y24" s="11">
        <v>0</v>
      </c>
      <c r="Z24" s="11">
        <v>0</v>
      </c>
      <c r="AA24" s="11" t="s">
        <v>55</v>
      </c>
      <c r="AB24" s="1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1" t="s">
        <v>56</v>
      </c>
      <c r="B25" s="11" t="s">
        <v>38</v>
      </c>
      <c r="C25" s="11">
        <v>49</v>
      </c>
      <c r="D25" s="11"/>
      <c r="E25" s="11"/>
      <c r="F25" s="11">
        <v>49</v>
      </c>
      <c r="G25" s="12">
        <v>0</v>
      </c>
      <c r="H25" s="11">
        <v>45</v>
      </c>
      <c r="I25" s="11" t="s">
        <v>39</v>
      </c>
      <c r="J25" s="11"/>
      <c r="K25" s="11">
        <f t="shared" si="2"/>
        <v>0</v>
      </c>
      <c r="L25" s="11"/>
      <c r="M25" s="11"/>
      <c r="N25" s="11"/>
      <c r="O25" s="11">
        <f t="shared" si="3"/>
        <v>0</v>
      </c>
      <c r="P25" s="13"/>
      <c r="Q25" s="13"/>
      <c r="R25" s="11"/>
      <c r="S25" s="11" t="e">
        <f t="shared" si="5"/>
        <v>#DIV/0!</v>
      </c>
      <c r="T25" s="11" t="e">
        <f t="shared" si="6"/>
        <v>#DIV/0!</v>
      </c>
      <c r="U25" s="11">
        <v>1.2</v>
      </c>
      <c r="V25" s="11">
        <v>1.2</v>
      </c>
      <c r="W25" s="11">
        <v>1.4</v>
      </c>
      <c r="X25" s="11">
        <v>1.8</v>
      </c>
      <c r="Y25" s="11">
        <v>3.6</v>
      </c>
      <c r="Z25" s="11">
        <v>5.6</v>
      </c>
      <c r="AA25" s="14" t="s">
        <v>48</v>
      </c>
      <c r="AB25" s="1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1" t="s">
        <v>57</v>
      </c>
      <c r="B26" s="11" t="s">
        <v>38</v>
      </c>
      <c r="C26" s="11">
        <v>26</v>
      </c>
      <c r="D26" s="11"/>
      <c r="E26" s="11"/>
      <c r="F26" s="11">
        <v>26</v>
      </c>
      <c r="G26" s="12">
        <v>0</v>
      </c>
      <c r="H26" s="11">
        <v>35</v>
      </c>
      <c r="I26" s="11" t="s">
        <v>39</v>
      </c>
      <c r="J26" s="11">
        <v>20</v>
      </c>
      <c r="K26" s="11">
        <f t="shared" si="2"/>
        <v>-20</v>
      </c>
      <c r="L26" s="11"/>
      <c r="M26" s="11"/>
      <c r="N26" s="11"/>
      <c r="O26" s="11">
        <f t="shared" si="3"/>
        <v>0</v>
      </c>
      <c r="P26" s="13"/>
      <c r="Q26" s="13"/>
      <c r="R26" s="11"/>
      <c r="S26" s="11" t="e">
        <f t="shared" si="5"/>
        <v>#DIV/0!</v>
      </c>
      <c r="T26" s="11" t="e">
        <f t="shared" si="6"/>
        <v>#DIV/0!</v>
      </c>
      <c r="U26" s="11">
        <v>0.6</v>
      </c>
      <c r="V26" s="11">
        <v>0.8</v>
      </c>
      <c r="W26" s="11">
        <v>1.4</v>
      </c>
      <c r="X26" s="11">
        <v>1.2</v>
      </c>
      <c r="Y26" s="11">
        <v>1</v>
      </c>
      <c r="Z26" s="11">
        <v>1.2</v>
      </c>
      <c r="AA26" s="14" t="s">
        <v>48</v>
      </c>
      <c r="AB26" s="1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1" t="s">
        <v>58</v>
      </c>
      <c r="B27" s="11" t="s">
        <v>38</v>
      </c>
      <c r="C27" s="11">
        <v>74</v>
      </c>
      <c r="D27" s="11"/>
      <c r="E27" s="11"/>
      <c r="F27" s="11">
        <v>73</v>
      </c>
      <c r="G27" s="12">
        <v>0</v>
      </c>
      <c r="H27" s="11">
        <v>45</v>
      </c>
      <c r="I27" s="11" t="s">
        <v>39</v>
      </c>
      <c r="J27" s="11"/>
      <c r="K27" s="11">
        <f t="shared" si="2"/>
        <v>0</v>
      </c>
      <c r="L27" s="11"/>
      <c r="M27" s="11"/>
      <c r="N27" s="11"/>
      <c r="O27" s="11">
        <f t="shared" si="3"/>
        <v>0</v>
      </c>
      <c r="P27" s="13"/>
      <c r="Q27" s="13"/>
      <c r="R27" s="11"/>
      <c r="S27" s="11" t="e">
        <f t="shared" si="5"/>
        <v>#DIV/0!</v>
      </c>
      <c r="T27" s="11" t="e">
        <f t="shared" si="6"/>
        <v>#DIV/0!</v>
      </c>
      <c r="U27" s="11">
        <v>0.4</v>
      </c>
      <c r="V27" s="11">
        <v>0.4</v>
      </c>
      <c r="W27" s="11">
        <v>1.6</v>
      </c>
      <c r="X27" s="11">
        <v>2</v>
      </c>
      <c r="Y27" s="11">
        <v>0.4</v>
      </c>
      <c r="Z27" s="11">
        <v>0</v>
      </c>
      <c r="AA27" s="14" t="s">
        <v>48</v>
      </c>
      <c r="AB27" s="1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59</v>
      </c>
      <c r="B28" s="1" t="s">
        <v>38</v>
      </c>
      <c r="C28" s="1">
        <v>197</v>
      </c>
      <c r="D28" s="1"/>
      <c r="E28" s="1">
        <v>59</v>
      </c>
      <c r="F28" s="1">
        <v>128</v>
      </c>
      <c r="G28" s="6">
        <v>0.35</v>
      </c>
      <c r="H28" s="1">
        <v>45</v>
      </c>
      <c r="I28" s="1" t="s">
        <v>32</v>
      </c>
      <c r="J28" s="1">
        <v>57</v>
      </c>
      <c r="K28" s="1">
        <f t="shared" si="2"/>
        <v>2</v>
      </c>
      <c r="L28" s="1"/>
      <c r="M28" s="1"/>
      <c r="N28" s="1"/>
      <c r="O28" s="1">
        <f t="shared" si="3"/>
        <v>11.8</v>
      </c>
      <c r="P28" s="5"/>
      <c r="Q28" s="5"/>
      <c r="R28" s="1"/>
      <c r="S28" s="1">
        <f t="shared" si="5"/>
        <v>10.847457627118644</v>
      </c>
      <c r="T28" s="1">
        <f t="shared" si="6"/>
        <v>10.847457627118644</v>
      </c>
      <c r="U28" s="1">
        <v>8.1999999999999993</v>
      </c>
      <c r="V28" s="1">
        <v>10</v>
      </c>
      <c r="W28" s="1">
        <v>13.4</v>
      </c>
      <c r="X28" s="1">
        <v>21.2</v>
      </c>
      <c r="Y28" s="1">
        <v>23.4</v>
      </c>
      <c r="Z28" s="1">
        <v>14.2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60</v>
      </c>
      <c r="B29" s="1" t="s">
        <v>38</v>
      </c>
      <c r="C29" s="1">
        <v>190</v>
      </c>
      <c r="D29" s="1"/>
      <c r="E29" s="1">
        <v>19</v>
      </c>
      <c r="F29" s="1">
        <v>136</v>
      </c>
      <c r="G29" s="6">
        <v>0.35</v>
      </c>
      <c r="H29" s="1">
        <v>45</v>
      </c>
      <c r="I29" s="1" t="s">
        <v>32</v>
      </c>
      <c r="J29" s="1">
        <v>50</v>
      </c>
      <c r="K29" s="1">
        <f t="shared" si="2"/>
        <v>-31</v>
      </c>
      <c r="L29" s="1"/>
      <c r="M29" s="1"/>
      <c r="N29" s="1"/>
      <c r="O29" s="1">
        <f t="shared" si="3"/>
        <v>3.8</v>
      </c>
      <c r="P29" s="5"/>
      <c r="Q29" s="5"/>
      <c r="R29" s="1"/>
      <c r="S29" s="1">
        <f t="shared" si="5"/>
        <v>35.789473684210527</v>
      </c>
      <c r="T29" s="1">
        <f t="shared" si="6"/>
        <v>35.789473684210527</v>
      </c>
      <c r="U29" s="1">
        <v>12.8</v>
      </c>
      <c r="V29" s="1">
        <v>13.8</v>
      </c>
      <c r="W29" s="1">
        <v>14.2</v>
      </c>
      <c r="X29" s="1">
        <v>20.2</v>
      </c>
      <c r="Y29" s="1">
        <v>22.2</v>
      </c>
      <c r="Z29" s="1">
        <v>11.6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61</v>
      </c>
      <c r="B30" s="1" t="s">
        <v>31</v>
      </c>
      <c r="C30" s="1">
        <v>994.58500000000004</v>
      </c>
      <c r="D30" s="1">
        <v>1197.55</v>
      </c>
      <c r="E30" s="1">
        <v>733.39200000000005</v>
      </c>
      <c r="F30" s="1">
        <v>1218.903</v>
      </c>
      <c r="G30" s="6">
        <v>1</v>
      </c>
      <c r="H30" s="1">
        <v>55</v>
      </c>
      <c r="I30" s="1" t="s">
        <v>32</v>
      </c>
      <c r="J30" s="1">
        <v>701.08</v>
      </c>
      <c r="K30" s="1">
        <f t="shared" si="2"/>
        <v>32.312000000000012</v>
      </c>
      <c r="L30" s="1"/>
      <c r="M30" s="1"/>
      <c r="N30" s="1">
        <v>403.6737599999999</v>
      </c>
      <c r="O30" s="1">
        <f t="shared" si="3"/>
        <v>146.67840000000001</v>
      </c>
      <c r="P30" s="5"/>
      <c r="Q30" s="5"/>
      <c r="R30" s="1"/>
      <c r="S30" s="1">
        <f t="shared" si="5"/>
        <v>11.062138392564957</v>
      </c>
      <c r="T30" s="1">
        <f t="shared" si="6"/>
        <v>11.062138392564957</v>
      </c>
      <c r="U30" s="1">
        <v>188.5592</v>
      </c>
      <c r="V30" s="1">
        <v>176.7534</v>
      </c>
      <c r="W30" s="1">
        <v>133.43780000000001</v>
      </c>
      <c r="X30" s="1">
        <v>148.86439999999999</v>
      </c>
      <c r="Y30" s="1">
        <v>144.87860000000001</v>
      </c>
      <c r="Z30" s="1">
        <v>134.70760000000001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62</v>
      </c>
      <c r="B31" s="1" t="s">
        <v>31</v>
      </c>
      <c r="C31" s="1">
        <v>3233.0839999999998</v>
      </c>
      <c r="D31" s="1">
        <v>2934.259</v>
      </c>
      <c r="E31" s="1">
        <v>2229.0610000000001</v>
      </c>
      <c r="F31" s="1">
        <v>3203.3919999999998</v>
      </c>
      <c r="G31" s="6">
        <v>1</v>
      </c>
      <c r="H31" s="1">
        <v>50</v>
      </c>
      <c r="I31" s="1" t="s">
        <v>32</v>
      </c>
      <c r="J31" s="1">
        <v>2235.6999999999998</v>
      </c>
      <c r="K31" s="1">
        <f t="shared" si="2"/>
        <v>-6.6389999999996689</v>
      </c>
      <c r="L31" s="1"/>
      <c r="M31" s="1"/>
      <c r="N31" s="1">
        <v>829.67679999999973</v>
      </c>
      <c r="O31" s="1">
        <f t="shared" si="3"/>
        <v>445.81220000000002</v>
      </c>
      <c r="P31" s="5">
        <f t="shared" ref="P31:P40" si="9">11*O31-N31-F31</f>
        <v>870.86540000000105</v>
      </c>
      <c r="Q31" s="5"/>
      <c r="R31" s="1"/>
      <c r="S31" s="1">
        <f t="shared" si="5"/>
        <v>11.000000000000002</v>
      </c>
      <c r="T31" s="1">
        <f t="shared" si="6"/>
        <v>9.0465644502326299</v>
      </c>
      <c r="U31" s="1">
        <v>492.71140000000003</v>
      </c>
      <c r="V31" s="1">
        <v>482.79480000000001</v>
      </c>
      <c r="W31" s="1">
        <v>400.60680000000002</v>
      </c>
      <c r="X31" s="1">
        <v>442.15919999999988</v>
      </c>
      <c r="Y31" s="1">
        <v>450.03179999999998</v>
      </c>
      <c r="Z31" s="1">
        <v>453.98419999999999</v>
      </c>
      <c r="AA31" s="1"/>
      <c r="AB31" s="1">
        <f t="shared" si="4"/>
        <v>870.86540000000105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63</v>
      </c>
      <c r="B32" s="1" t="s">
        <v>31</v>
      </c>
      <c r="C32" s="1">
        <v>501.86500000000001</v>
      </c>
      <c r="D32" s="1"/>
      <c r="E32" s="1">
        <v>48.21</v>
      </c>
      <c r="F32" s="1">
        <v>446.625</v>
      </c>
      <c r="G32" s="6">
        <v>1</v>
      </c>
      <c r="H32" s="1">
        <v>55</v>
      </c>
      <c r="I32" s="1" t="s">
        <v>32</v>
      </c>
      <c r="J32" s="1">
        <v>59.9</v>
      </c>
      <c r="K32" s="1">
        <f t="shared" si="2"/>
        <v>-11.689999999999998</v>
      </c>
      <c r="L32" s="1"/>
      <c r="M32" s="1"/>
      <c r="N32" s="1"/>
      <c r="O32" s="1">
        <f t="shared" si="3"/>
        <v>9.6419999999999995</v>
      </c>
      <c r="P32" s="5"/>
      <c r="Q32" s="5"/>
      <c r="R32" s="1"/>
      <c r="S32" s="1">
        <f t="shared" si="5"/>
        <v>46.320784069695087</v>
      </c>
      <c r="T32" s="1">
        <f t="shared" si="6"/>
        <v>46.320784069695087</v>
      </c>
      <c r="U32" s="1">
        <v>5.4735999999999994</v>
      </c>
      <c r="V32" s="1">
        <v>5.9990000000000014</v>
      </c>
      <c r="W32" s="1">
        <v>29.547999999999998</v>
      </c>
      <c r="X32" s="1">
        <v>34.298200000000001</v>
      </c>
      <c r="Y32" s="1">
        <v>42.761600000000001</v>
      </c>
      <c r="Z32" s="1">
        <v>13.2508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64</v>
      </c>
      <c r="B33" s="1" t="s">
        <v>31</v>
      </c>
      <c r="C33" s="1">
        <v>2090.942</v>
      </c>
      <c r="D33" s="1">
        <v>1219.45</v>
      </c>
      <c r="E33" s="1">
        <v>1200.962</v>
      </c>
      <c r="F33" s="1">
        <v>1749.4480000000001</v>
      </c>
      <c r="G33" s="6">
        <v>1</v>
      </c>
      <c r="H33" s="1">
        <v>55</v>
      </c>
      <c r="I33" s="1" t="s">
        <v>32</v>
      </c>
      <c r="J33" s="1">
        <v>1152.25</v>
      </c>
      <c r="K33" s="1">
        <f t="shared" si="2"/>
        <v>48.711999999999989</v>
      </c>
      <c r="L33" s="1"/>
      <c r="M33" s="1"/>
      <c r="N33" s="1">
        <v>592.47300000000064</v>
      </c>
      <c r="O33" s="1">
        <f t="shared" si="3"/>
        <v>240.19239999999999</v>
      </c>
      <c r="P33" s="5">
        <f t="shared" si="9"/>
        <v>300.19539999999893</v>
      </c>
      <c r="Q33" s="5"/>
      <c r="R33" s="1"/>
      <c r="S33" s="1">
        <f t="shared" si="5"/>
        <v>11</v>
      </c>
      <c r="T33" s="1">
        <f t="shared" si="6"/>
        <v>9.7501877661408134</v>
      </c>
      <c r="U33" s="1">
        <v>280.11279999999999</v>
      </c>
      <c r="V33" s="1">
        <v>268.08699999999999</v>
      </c>
      <c r="W33" s="1">
        <v>269.89519999999999</v>
      </c>
      <c r="X33" s="1">
        <v>278.43540000000002</v>
      </c>
      <c r="Y33" s="1">
        <v>264.59440000000001</v>
      </c>
      <c r="Z33" s="1">
        <v>230.29220000000001</v>
      </c>
      <c r="AA33" s="1"/>
      <c r="AB33" s="1">
        <f t="shared" si="4"/>
        <v>300.19539999999893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65</v>
      </c>
      <c r="B34" s="1" t="s">
        <v>31</v>
      </c>
      <c r="C34" s="1">
        <v>3674.3119999999999</v>
      </c>
      <c r="D34" s="1">
        <v>3725.2310000000002</v>
      </c>
      <c r="E34" s="1">
        <v>2699.5050000000001</v>
      </c>
      <c r="F34" s="1">
        <v>3791.9059999999999</v>
      </c>
      <c r="G34" s="6">
        <v>1</v>
      </c>
      <c r="H34" s="1">
        <v>60</v>
      </c>
      <c r="I34" s="1" t="s">
        <v>32</v>
      </c>
      <c r="J34" s="1">
        <v>2616.8000000000002</v>
      </c>
      <c r="K34" s="1">
        <f t="shared" si="2"/>
        <v>82.704999999999927</v>
      </c>
      <c r="L34" s="1"/>
      <c r="M34" s="1"/>
      <c r="N34" s="1">
        <v>1028.9548</v>
      </c>
      <c r="O34" s="1">
        <f t="shared" si="3"/>
        <v>539.90100000000007</v>
      </c>
      <c r="P34" s="5">
        <f t="shared" si="9"/>
        <v>1118.0502000000006</v>
      </c>
      <c r="Q34" s="5"/>
      <c r="R34" s="1"/>
      <c r="S34" s="1">
        <f t="shared" si="5"/>
        <v>11</v>
      </c>
      <c r="T34" s="1">
        <f t="shared" si="6"/>
        <v>8.9291570121188872</v>
      </c>
      <c r="U34" s="1">
        <v>583.44939999999997</v>
      </c>
      <c r="V34" s="1">
        <v>580.8546</v>
      </c>
      <c r="W34" s="1">
        <v>492.69420000000002</v>
      </c>
      <c r="X34" s="1">
        <v>510.68619999999999</v>
      </c>
      <c r="Y34" s="1">
        <v>565.98099999999999</v>
      </c>
      <c r="Z34" s="1">
        <v>691.68619999999999</v>
      </c>
      <c r="AA34" s="1"/>
      <c r="AB34" s="1">
        <f t="shared" si="4"/>
        <v>1118.0502000000006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66</v>
      </c>
      <c r="B35" s="1" t="s">
        <v>31</v>
      </c>
      <c r="C35" s="1">
        <v>573.65499999999997</v>
      </c>
      <c r="D35" s="1"/>
      <c r="E35" s="1">
        <v>267.34800000000001</v>
      </c>
      <c r="F35" s="1">
        <v>246.221</v>
      </c>
      <c r="G35" s="6">
        <v>1</v>
      </c>
      <c r="H35" s="1">
        <v>50</v>
      </c>
      <c r="I35" s="1" t="s">
        <v>32</v>
      </c>
      <c r="J35" s="1">
        <v>250.2</v>
      </c>
      <c r="K35" s="1">
        <f t="shared" si="2"/>
        <v>17.148000000000025</v>
      </c>
      <c r="L35" s="1"/>
      <c r="M35" s="1"/>
      <c r="N35" s="1">
        <v>113.4702000000001</v>
      </c>
      <c r="O35" s="1">
        <f t="shared" si="3"/>
        <v>53.4696</v>
      </c>
      <c r="P35" s="5">
        <f t="shared" si="9"/>
        <v>228.47439999999995</v>
      </c>
      <c r="Q35" s="5"/>
      <c r="R35" s="1"/>
      <c r="S35" s="1">
        <f t="shared" si="5"/>
        <v>11</v>
      </c>
      <c r="T35" s="1">
        <f t="shared" si="6"/>
        <v>6.7270224576207811</v>
      </c>
      <c r="U35" s="1">
        <v>48.554000000000002</v>
      </c>
      <c r="V35" s="1">
        <v>46.411799999999999</v>
      </c>
      <c r="W35" s="1">
        <v>55.809399999999997</v>
      </c>
      <c r="X35" s="1">
        <v>65.093199999999996</v>
      </c>
      <c r="Y35" s="1">
        <v>59.747400000000013</v>
      </c>
      <c r="Z35" s="1">
        <v>57.229799999999997</v>
      </c>
      <c r="AA35" s="1"/>
      <c r="AB35" s="1">
        <f t="shared" si="4"/>
        <v>228.47439999999995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67</v>
      </c>
      <c r="B36" s="1" t="s">
        <v>31</v>
      </c>
      <c r="C36" s="1">
        <v>1490.7280000000001</v>
      </c>
      <c r="D36" s="1">
        <v>1304.07</v>
      </c>
      <c r="E36" s="1">
        <v>992.87</v>
      </c>
      <c r="F36" s="1">
        <v>1507.711</v>
      </c>
      <c r="G36" s="6">
        <v>1</v>
      </c>
      <c r="H36" s="1">
        <v>55</v>
      </c>
      <c r="I36" s="1" t="s">
        <v>32</v>
      </c>
      <c r="J36" s="1">
        <v>975.67</v>
      </c>
      <c r="K36" s="1">
        <f t="shared" si="2"/>
        <v>17.200000000000045</v>
      </c>
      <c r="L36" s="1"/>
      <c r="M36" s="1"/>
      <c r="N36" s="1">
        <v>543.41328000000021</v>
      </c>
      <c r="O36" s="1">
        <f t="shared" si="3"/>
        <v>198.57400000000001</v>
      </c>
      <c r="P36" s="5">
        <f t="shared" si="9"/>
        <v>133.18972000000008</v>
      </c>
      <c r="Q36" s="5"/>
      <c r="R36" s="1"/>
      <c r="S36" s="1">
        <f t="shared" si="5"/>
        <v>11</v>
      </c>
      <c r="T36" s="1">
        <f t="shared" si="6"/>
        <v>10.32926908860173</v>
      </c>
      <c r="U36" s="1">
        <v>242.14060000000001</v>
      </c>
      <c r="V36" s="1">
        <v>226.56280000000001</v>
      </c>
      <c r="W36" s="1">
        <v>198.285</v>
      </c>
      <c r="X36" s="1">
        <v>205.46940000000001</v>
      </c>
      <c r="Y36" s="1">
        <v>208.57759999999999</v>
      </c>
      <c r="Z36" s="1">
        <v>191.66159999999999</v>
      </c>
      <c r="AA36" s="1"/>
      <c r="AB36" s="1">
        <f t="shared" si="4"/>
        <v>133.18972000000008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68</v>
      </c>
      <c r="B37" s="1" t="s">
        <v>31</v>
      </c>
      <c r="C37" s="1">
        <v>3072.4720000000002</v>
      </c>
      <c r="D37" s="1">
        <v>2252.375</v>
      </c>
      <c r="E37" s="1">
        <v>2290.3290000000002</v>
      </c>
      <c r="F37" s="1">
        <v>2513.3890000000001</v>
      </c>
      <c r="G37" s="6">
        <v>1</v>
      </c>
      <c r="H37" s="1">
        <v>60</v>
      </c>
      <c r="I37" s="1" t="s">
        <v>32</v>
      </c>
      <c r="J37" s="1">
        <v>2226.1</v>
      </c>
      <c r="K37" s="1">
        <f t="shared" ref="K37:K68" si="10">E37-J37</f>
        <v>64.229000000000269</v>
      </c>
      <c r="L37" s="1"/>
      <c r="M37" s="1"/>
      <c r="N37" s="1">
        <v>529.11930000000166</v>
      </c>
      <c r="O37" s="1">
        <f t="shared" si="3"/>
        <v>458.06580000000002</v>
      </c>
      <c r="P37" s="5">
        <f t="shared" si="9"/>
        <v>1996.2154999999993</v>
      </c>
      <c r="Q37" s="5"/>
      <c r="R37" s="1"/>
      <c r="S37" s="1">
        <f t="shared" si="5"/>
        <v>11.000000000000004</v>
      </c>
      <c r="T37" s="1">
        <f t="shared" si="6"/>
        <v>6.6420769679814597</v>
      </c>
      <c r="U37" s="1">
        <v>419.35419999999999</v>
      </c>
      <c r="V37" s="1">
        <v>433.76979999999998</v>
      </c>
      <c r="W37" s="1">
        <v>408.56900000000002</v>
      </c>
      <c r="X37" s="1">
        <v>390.56020000000001</v>
      </c>
      <c r="Y37" s="1">
        <v>474.02679999999998</v>
      </c>
      <c r="Z37" s="1">
        <v>525.96620000000007</v>
      </c>
      <c r="AA37" s="1"/>
      <c r="AB37" s="1">
        <f t="shared" si="4"/>
        <v>1996.2154999999993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69</v>
      </c>
      <c r="B38" s="1" t="s">
        <v>31</v>
      </c>
      <c r="C38" s="1">
        <v>2464.107</v>
      </c>
      <c r="D38" s="1">
        <v>1959.2850000000001</v>
      </c>
      <c r="E38" s="1">
        <v>1579.2080000000001</v>
      </c>
      <c r="F38" s="1">
        <v>2347.9650000000001</v>
      </c>
      <c r="G38" s="6">
        <v>1</v>
      </c>
      <c r="H38" s="1">
        <v>60</v>
      </c>
      <c r="I38" s="1" t="s">
        <v>32</v>
      </c>
      <c r="J38" s="1">
        <v>1527.5</v>
      </c>
      <c r="K38" s="1">
        <f t="shared" si="10"/>
        <v>51.708000000000084</v>
      </c>
      <c r="L38" s="1"/>
      <c r="M38" s="1"/>
      <c r="N38" s="1">
        <v>416.40932000000072</v>
      </c>
      <c r="O38" s="1">
        <f t="shared" ref="O38:O69" si="11">E38/5</f>
        <v>315.84160000000003</v>
      </c>
      <c r="P38" s="5">
        <f t="shared" si="9"/>
        <v>709.88327999999956</v>
      </c>
      <c r="Q38" s="5"/>
      <c r="R38" s="1"/>
      <c r="S38" s="1">
        <f t="shared" si="5"/>
        <v>11</v>
      </c>
      <c r="T38" s="1">
        <f t="shared" si="6"/>
        <v>8.7524072826378809</v>
      </c>
      <c r="U38" s="1">
        <v>340.54579999999999</v>
      </c>
      <c r="V38" s="1">
        <v>353.5752</v>
      </c>
      <c r="W38" s="1">
        <v>311.97039999999998</v>
      </c>
      <c r="X38" s="1">
        <v>318.53019999999998</v>
      </c>
      <c r="Y38" s="1">
        <v>383.67759999999998</v>
      </c>
      <c r="Z38" s="1">
        <v>433.697</v>
      </c>
      <c r="AA38" s="1"/>
      <c r="AB38" s="1">
        <f t="shared" ref="AB38:AB69" si="12">P38*G38</f>
        <v>709.88327999999956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70</v>
      </c>
      <c r="B39" s="1" t="s">
        <v>31</v>
      </c>
      <c r="C39" s="1">
        <v>1092.904</v>
      </c>
      <c r="D39" s="1">
        <v>295.68</v>
      </c>
      <c r="E39" s="1">
        <v>520.83000000000004</v>
      </c>
      <c r="F39" s="1">
        <v>730.52700000000004</v>
      </c>
      <c r="G39" s="6">
        <v>1</v>
      </c>
      <c r="H39" s="1">
        <v>60</v>
      </c>
      <c r="I39" s="1" t="s">
        <v>32</v>
      </c>
      <c r="J39" s="1">
        <v>496.58</v>
      </c>
      <c r="K39" s="1">
        <f t="shared" si="10"/>
        <v>24.250000000000057</v>
      </c>
      <c r="L39" s="1"/>
      <c r="M39" s="1"/>
      <c r="N39" s="1">
        <v>228.65144000000009</v>
      </c>
      <c r="O39" s="1">
        <f t="shared" si="11"/>
        <v>104.16600000000001</v>
      </c>
      <c r="P39" s="5">
        <f t="shared" si="9"/>
        <v>186.64755999999988</v>
      </c>
      <c r="Q39" s="5"/>
      <c r="R39" s="1"/>
      <c r="S39" s="1">
        <f t="shared" si="5"/>
        <v>10.999999999999998</v>
      </c>
      <c r="T39" s="1">
        <f t="shared" si="6"/>
        <v>9.2081719563005215</v>
      </c>
      <c r="U39" s="1">
        <v>118.0818</v>
      </c>
      <c r="V39" s="1">
        <v>112.38079999999999</v>
      </c>
      <c r="W39" s="1">
        <v>122.084</v>
      </c>
      <c r="X39" s="1">
        <v>136.95359999999999</v>
      </c>
      <c r="Y39" s="1">
        <v>130.87979999999999</v>
      </c>
      <c r="Z39" s="1">
        <v>110.53440000000001</v>
      </c>
      <c r="AA39" s="1"/>
      <c r="AB39" s="1">
        <f t="shared" si="12"/>
        <v>186.64755999999988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71</v>
      </c>
      <c r="B40" s="1" t="s">
        <v>31</v>
      </c>
      <c r="C40" s="1">
        <v>951.49599999999998</v>
      </c>
      <c r="D40" s="1">
        <v>559.51</v>
      </c>
      <c r="E40" s="1">
        <v>521.63599999999997</v>
      </c>
      <c r="F40" s="1">
        <v>839.90200000000004</v>
      </c>
      <c r="G40" s="6">
        <v>1</v>
      </c>
      <c r="H40" s="1">
        <v>60</v>
      </c>
      <c r="I40" s="1" t="s">
        <v>32</v>
      </c>
      <c r="J40" s="1">
        <v>504.7</v>
      </c>
      <c r="K40" s="1">
        <f t="shared" si="10"/>
        <v>16.935999999999979</v>
      </c>
      <c r="L40" s="1"/>
      <c r="M40" s="1"/>
      <c r="N40" s="1">
        <v>275.47951999999998</v>
      </c>
      <c r="O40" s="1">
        <f t="shared" si="11"/>
        <v>104.32719999999999</v>
      </c>
      <c r="P40" s="5">
        <f t="shared" si="9"/>
        <v>32.217679999999859</v>
      </c>
      <c r="Q40" s="5"/>
      <c r="R40" s="1"/>
      <c r="S40" s="1">
        <f t="shared" si="5"/>
        <v>10.999999999999998</v>
      </c>
      <c r="T40" s="1">
        <f t="shared" si="6"/>
        <v>10.691186191137115</v>
      </c>
      <c r="U40" s="1">
        <v>131.30439999999999</v>
      </c>
      <c r="V40" s="1">
        <v>123.2154</v>
      </c>
      <c r="W40" s="1">
        <v>122.465</v>
      </c>
      <c r="X40" s="1">
        <v>130.97900000000001</v>
      </c>
      <c r="Y40" s="1">
        <v>122.8278</v>
      </c>
      <c r="Z40" s="1">
        <v>111.075</v>
      </c>
      <c r="AA40" s="1"/>
      <c r="AB40" s="1">
        <f t="shared" si="12"/>
        <v>32.217679999999859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72</v>
      </c>
      <c r="B41" s="1" t="s">
        <v>31</v>
      </c>
      <c r="C41" s="1">
        <v>963.13599999999997</v>
      </c>
      <c r="D41" s="1">
        <v>838.625</v>
      </c>
      <c r="E41" s="1">
        <v>571.16600000000005</v>
      </c>
      <c r="F41" s="1">
        <v>1044.5719999999999</v>
      </c>
      <c r="G41" s="6">
        <v>1</v>
      </c>
      <c r="H41" s="1">
        <v>60</v>
      </c>
      <c r="I41" s="1" t="s">
        <v>32</v>
      </c>
      <c r="J41" s="1">
        <v>543.27</v>
      </c>
      <c r="K41" s="1">
        <f t="shared" si="10"/>
        <v>27.896000000000072</v>
      </c>
      <c r="L41" s="1"/>
      <c r="M41" s="1"/>
      <c r="N41" s="1">
        <v>302.65787999999992</v>
      </c>
      <c r="O41" s="1">
        <f t="shared" si="11"/>
        <v>114.23320000000001</v>
      </c>
      <c r="P41" s="5"/>
      <c r="Q41" s="5"/>
      <c r="R41" s="1"/>
      <c r="S41" s="1">
        <f t="shared" si="5"/>
        <v>11.793680646256952</v>
      </c>
      <c r="T41" s="1">
        <f t="shared" si="6"/>
        <v>11.793680646256952</v>
      </c>
      <c r="U41" s="1">
        <v>153.69460000000001</v>
      </c>
      <c r="V41" s="1">
        <v>146.37739999999999</v>
      </c>
      <c r="W41" s="1">
        <v>125.672</v>
      </c>
      <c r="X41" s="1">
        <v>135.666</v>
      </c>
      <c r="Y41" s="1">
        <v>130.0428</v>
      </c>
      <c r="Z41" s="1">
        <v>107.84</v>
      </c>
      <c r="AA41" s="1"/>
      <c r="AB41" s="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73</v>
      </c>
      <c r="B42" s="1" t="s">
        <v>31</v>
      </c>
      <c r="C42" s="1">
        <v>250.99</v>
      </c>
      <c r="D42" s="1"/>
      <c r="E42" s="1">
        <v>107.032</v>
      </c>
      <c r="F42" s="1">
        <v>103.63500000000001</v>
      </c>
      <c r="G42" s="6">
        <v>1</v>
      </c>
      <c r="H42" s="1">
        <v>35</v>
      </c>
      <c r="I42" s="1" t="s">
        <v>32</v>
      </c>
      <c r="J42" s="1">
        <v>144.19999999999999</v>
      </c>
      <c r="K42" s="1">
        <f t="shared" si="10"/>
        <v>-37.167999999999992</v>
      </c>
      <c r="L42" s="1"/>
      <c r="M42" s="1"/>
      <c r="N42" s="1"/>
      <c r="O42" s="1">
        <f t="shared" si="11"/>
        <v>21.406399999999998</v>
      </c>
      <c r="P42" s="5">
        <f>10*O42-N42-F42</f>
        <v>110.42899999999996</v>
      </c>
      <c r="Q42" s="5"/>
      <c r="R42" s="1"/>
      <c r="S42" s="1">
        <f t="shared" si="5"/>
        <v>10</v>
      </c>
      <c r="T42" s="1">
        <f t="shared" si="6"/>
        <v>4.8413091411914202</v>
      </c>
      <c r="U42" s="1">
        <v>16.279800000000002</v>
      </c>
      <c r="V42" s="1">
        <v>15.695399999999999</v>
      </c>
      <c r="W42" s="1">
        <v>19.875599999999999</v>
      </c>
      <c r="X42" s="1">
        <v>21.9572</v>
      </c>
      <c r="Y42" s="1">
        <v>34.186399999999999</v>
      </c>
      <c r="Z42" s="1">
        <v>17.481200000000001</v>
      </c>
      <c r="AA42" s="1"/>
      <c r="AB42" s="1">
        <f t="shared" si="12"/>
        <v>110.42899999999996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74</v>
      </c>
      <c r="B43" s="1" t="s">
        <v>31</v>
      </c>
      <c r="C43" s="1">
        <v>102.955</v>
      </c>
      <c r="D43" s="1">
        <v>210.85499999999999</v>
      </c>
      <c r="E43" s="1">
        <v>60.658000000000001</v>
      </c>
      <c r="F43" s="1">
        <v>199.678</v>
      </c>
      <c r="G43" s="6">
        <v>1</v>
      </c>
      <c r="H43" s="1">
        <v>40</v>
      </c>
      <c r="I43" s="1" t="s">
        <v>32</v>
      </c>
      <c r="J43" s="1">
        <v>67</v>
      </c>
      <c r="K43" s="1">
        <f t="shared" si="10"/>
        <v>-6.3419999999999987</v>
      </c>
      <c r="L43" s="1"/>
      <c r="M43" s="1"/>
      <c r="N43" s="1">
        <v>64.891240000000025</v>
      </c>
      <c r="O43" s="1">
        <f t="shared" si="11"/>
        <v>12.131600000000001</v>
      </c>
      <c r="P43" s="5"/>
      <c r="Q43" s="5"/>
      <c r="R43" s="1"/>
      <c r="S43" s="1">
        <f t="shared" si="5"/>
        <v>21.808272610372914</v>
      </c>
      <c r="T43" s="1">
        <f t="shared" si="6"/>
        <v>21.808272610372914</v>
      </c>
      <c r="U43" s="1">
        <v>26.346800000000002</v>
      </c>
      <c r="V43" s="1">
        <v>25.6096</v>
      </c>
      <c r="W43" s="1">
        <v>15.41</v>
      </c>
      <c r="X43" s="1">
        <v>15.928599999999999</v>
      </c>
      <c r="Y43" s="1">
        <v>18.671600000000002</v>
      </c>
      <c r="Z43" s="1">
        <v>13.6448</v>
      </c>
      <c r="AA43" s="1"/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1" t="s">
        <v>75</v>
      </c>
      <c r="B44" s="11" t="s">
        <v>31</v>
      </c>
      <c r="C44" s="11">
        <v>80.025000000000006</v>
      </c>
      <c r="D44" s="11">
        <v>57.47</v>
      </c>
      <c r="E44" s="11">
        <v>136.971</v>
      </c>
      <c r="F44" s="11">
        <v>0.52400000000000002</v>
      </c>
      <c r="G44" s="12">
        <v>0</v>
      </c>
      <c r="H44" s="11"/>
      <c r="I44" s="11" t="s">
        <v>39</v>
      </c>
      <c r="J44" s="11">
        <v>128.35</v>
      </c>
      <c r="K44" s="11">
        <f t="shared" si="10"/>
        <v>8.6210000000000093</v>
      </c>
      <c r="L44" s="11"/>
      <c r="M44" s="11"/>
      <c r="N44" s="11"/>
      <c r="O44" s="11">
        <f t="shared" si="11"/>
        <v>27.394200000000001</v>
      </c>
      <c r="P44" s="13"/>
      <c r="Q44" s="13"/>
      <c r="R44" s="11"/>
      <c r="S44" s="11">
        <f t="shared" si="5"/>
        <v>1.9128136612859656E-2</v>
      </c>
      <c r="T44" s="11">
        <f t="shared" si="6"/>
        <v>1.9128136612859656E-2</v>
      </c>
      <c r="U44" s="11">
        <v>8.0084</v>
      </c>
      <c r="V44" s="11">
        <v>0</v>
      </c>
      <c r="W44" s="11">
        <v>0.4</v>
      </c>
      <c r="X44" s="11">
        <v>0.4</v>
      </c>
      <c r="Y44" s="11">
        <v>0.4</v>
      </c>
      <c r="Z44" s="11">
        <v>0.4</v>
      </c>
      <c r="AA44" s="11"/>
      <c r="AB44" s="1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76</v>
      </c>
      <c r="B45" s="1" t="s">
        <v>31</v>
      </c>
      <c r="C45" s="1">
        <v>201.20500000000001</v>
      </c>
      <c r="D45" s="1">
        <v>197.58099999999999</v>
      </c>
      <c r="E45" s="1">
        <v>184.09700000000001</v>
      </c>
      <c r="F45" s="1">
        <v>178.125</v>
      </c>
      <c r="G45" s="6">
        <v>1</v>
      </c>
      <c r="H45" s="1">
        <v>30</v>
      </c>
      <c r="I45" s="1" t="s">
        <v>32</v>
      </c>
      <c r="J45" s="1">
        <v>181.55099999999999</v>
      </c>
      <c r="K45" s="1">
        <f t="shared" si="10"/>
        <v>2.5460000000000207</v>
      </c>
      <c r="L45" s="1"/>
      <c r="M45" s="1"/>
      <c r="N45" s="1"/>
      <c r="O45" s="1">
        <f t="shared" si="11"/>
        <v>36.819400000000002</v>
      </c>
      <c r="P45" s="5">
        <f t="shared" ref="P45:P47" si="13">10*O45-N45-F45</f>
        <v>190.06900000000002</v>
      </c>
      <c r="Q45" s="5"/>
      <c r="R45" s="1"/>
      <c r="S45" s="1">
        <f t="shared" si="5"/>
        <v>10</v>
      </c>
      <c r="T45" s="1">
        <f t="shared" si="6"/>
        <v>4.8378028973856173</v>
      </c>
      <c r="U45" s="1">
        <v>31.751799999999999</v>
      </c>
      <c r="V45" s="1">
        <v>35.364400000000003</v>
      </c>
      <c r="W45" s="1">
        <v>37.385399999999997</v>
      </c>
      <c r="X45" s="1">
        <v>35.1158</v>
      </c>
      <c r="Y45" s="1">
        <v>36.316199999999988</v>
      </c>
      <c r="Z45" s="1">
        <v>45.155999999999999</v>
      </c>
      <c r="AA45" s="1"/>
      <c r="AB45" s="1">
        <f t="shared" si="12"/>
        <v>190.06900000000002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77</v>
      </c>
      <c r="B46" s="1" t="s">
        <v>31</v>
      </c>
      <c r="C46" s="1">
        <v>302.45</v>
      </c>
      <c r="D46" s="1">
        <v>93.421999999999997</v>
      </c>
      <c r="E46" s="1">
        <v>165.41800000000001</v>
      </c>
      <c r="F46" s="1">
        <v>155.71100000000001</v>
      </c>
      <c r="G46" s="6">
        <v>1</v>
      </c>
      <c r="H46" s="1">
        <v>30</v>
      </c>
      <c r="I46" s="1" t="s">
        <v>32</v>
      </c>
      <c r="J46" s="1">
        <v>170.2</v>
      </c>
      <c r="K46" s="1">
        <f t="shared" si="10"/>
        <v>-4.7819999999999823</v>
      </c>
      <c r="L46" s="1"/>
      <c r="M46" s="1"/>
      <c r="N46" s="1">
        <v>73.700999999999993</v>
      </c>
      <c r="O46" s="1">
        <f t="shared" si="11"/>
        <v>33.083600000000004</v>
      </c>
      <c r="P46" s="5">
        <f t="shared" si="13"/>
        <v>101.42399999999998</v>
      </c>
      <c r="Q46" s="5"/>
      <c r="R46" s="1"/>
      <c r="S46" s="1">
        <f t="shared" si="5"/>
        <v>10</v>
      </c>
      <c r="T46" s="1">
        <f t="shared" si="6"/>
        <v>6.9343118644887491</v>
      </c>
      <c r="U46" s="1">
        <v>35.465400000000002</v>
      </c>
      <c r="V46" s="1">
        <v>31.067</v>
      </c>
      <c r="W46" s="1">
        <v>25.674399999999999</v>
      </c>
      <c r="X46" s="1">
        <v>30.261800000000001</v>
      </c>
      <c r="Y46" s="1">
        <v>45.2286</v>
      </c>
      <c r="Z46" s="1">
        <v>47.123800000000003</v>
      </c>
      <c r="AA46" s="1"/>
      <c r="AB46" s="1">
        <f t="shared" si="12"/>
        <v>101.42399999999998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78</v>
      </c>
      <c r="B47" s="1" t="s">
        <v>31</v>
      </c>
      <c r="C47" s="1">
        <v>463.01900000000001</v>
      </c>
      <c r="D47" s="1">
        <v>198.31399999999999</v>
      </c>
      <c r="E47" s="1">
        <v>364.26600000000002</v>
      </c>
      <c r="F47" s="1">
        <v>235.41200000000001</v>
      </c>
      <c r="G47" s="6">
        <v>1</v>
      </c>
      <c r="H47" s="1">
        <v>30</v>
      </c>
      <c r="I47" s="1" t="s">
        <v>32</v>
      </c>
      <c r="J47" s="1">
        <v>350.8</v>
      </c>
      <c r="K47" s="1">
        <f t="shared" si="10"/>
        <v>13.466000000000008</v>
      </c>
      <c r="L47" s="1"/>
      <c r="M47" s="1"/>
      <c r="N47" s="1">
        <v>93.605200000000139</v>
      </c>
      <c r="O47" s="1">
        <f t="shared" si="11"/>
        <v>72.853200000000001</v>
      </c>
      <c r="P47" s="5">
        <f t="shared" si="13"/>
        <v>399.51479999999992</v>
      </c>
      <c r="Q47" s="5"/>
      <c r="R47" s="1"/>
      <c r="S47" s="1">
        <f t="shared" si="5"/>
        <v>10</v>
      </c>
      <c r="T47" s="1">
        <f t="shared" si="6"/>
        <v>4.5161667572598061</v>
      </c>
      <c r="U47" s="1">
        <v>60.441600000000008</v>
      </c>
      <c r="V47" s="1">
        <v>59.664200000000008</v>
      </c>
      <c r="W47" s="1">
        <v>67.179200000000009</v>
      </c>
      <c r="X47" s="1">
        <v>69.483399999999989</v>
      </c>
      <c r="Y47" s="1">
        <v>67.712800000000001</v>
      </c>
      <c r="Z47" s="1">
        <v>64.741200000000006</v>
      </c>
      <c r="AA47" s="1"/>
      <c r="AB47" s="1">
        <f t="shared" si="12"/>
        <v>399.51479999999992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79</v>
      </c>
      <c r="B48" s="1" t="s">
        <v>31</v>
      </c>
      <c r="C48" s="1">
        <v>290.83</v>
      </c>
      <c r="D48" s="1"/>
      <c r="E48" s="1">
        <v>146.10300000000001</v>
      </c>
      <c r="F48" s="1">
        <v>121.786</v>
      </c>
      <c r="G48" s="6">
        <v>1</v>
      </c>
      <c r="H48" s="1">
        <v>45</v>
      </c>
      <c r="I48" s="1" t="s">
        <v>32</v>
      </c>
      <c r="J48" s="1">
        <v>140.1</v>
      </c>
      <c r="K48" s="1">
        <f t="shared" si="10"/>
        <v>6.0030000000000143</v>
      </c>
      <c r="L48" s="1"/>
      <c r="M48" s="1"/>
      <c r="N48" s="1"/>
      <c r="O48" s="1">
        <f t="shared" si="11"/>
        <v>29.220600000000001</v>
      </c>
      <c r="P48" s="5">
        <f t="shared" ref="P48:P49" si="14">11*O48-N48-F48</f>
        <v>199.64060000000001</v>
      </c>
      <c r="Q48" s="5"/>
      <c r="R48" s="1"/>
      <c r="S48" s="1">
        <f t="shared" si="5"/>
        <v>11</v>
      </c>
      <c r="T48" s="1">
        <f t="shared" si="6"/>
        <v>4.1678131181426803</v>
      </c>
      <c r="U48" s="1">
        <v>21.2148</v>
      </c>
      <c r="V48" s="1">
        <v>25.0716</v>
      </c>
      <c r="W48" s="1">
        <v>15.373799999999999</v>
      </c>
      <c r="X48" s="1">
        <v>9.9593999999999987</v>
      </c>
      <c r="Y48" s="1">
        <v>35.065199999999997</v>
      </c>
      <c r="Z48" s="1">
        <v>36.644199999999998</v>
      </c>
      <c r="AA48" s="1"/>
      <c r="AB48" s="1">
        <f t="shared" si="12"/>
        <v>199.64060000000001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80</v>
      </c>
      <c r="B49" s="1" t="s">
        <v>31</v>
      </c>
      <c r="C49" s="1">
        <v>2015.8040000000001</v>
      </c>
      <c r="D49" s="1">
        <v>349.10599999999999</v>
      </c>
      <c r="E49" s="16">
        <f>1220.886+E78</f>
        <v>1223.4169999999999</v>
      </c>
      <c r="F49" s="16">
        <f>866.644+F78</f>
        <v>864.11300000000006</v>
      </c>
      <c r="G49" s="6">
        <v>1</v>
      </c>
      <c r="H49" s="1">
        <v>40</v>
      </c>
      <c r="I49" s="1" t="s">
        <v>32</v>
      </c>
      <c r="J49" s="1">
        <v>1188.3</v>
      </c>
      <c r="K49" s="1">
        <f t="shared" si="10"/>
        <v>35.116999999999962</v>
      </c>
      <c r="L49" s="1"/>
      <c r="M49" s="1"/>
      <c r="N49" s="1">
        <v>563.60075999999981</v>
      </c>
      <c r="O49" s="1">
        <f t="shared" si="11"/>
        <v>244.68339999999998</v>
      </c>
      <c r="P49" s="5">
        <f t="shared" si="14"/>
        <v>1263.8036399999999</v>
      </c>
      <c r="Q49" s="5"/>
      <c r="R49" s="1"/>
      <c r="S49" s="1">
        <f t="shared" si="5"/>
        <v>11</v>
      </c>
      <c r="T49" s="1">
        <f t="shared" si="6"/>
        <v>5.834943277721333</v>
      </c>
      <c r="U49" s="1">
        <v>210.64320000000001</v>
      </c>
      <c r="V49" s="1">
        <v>207.3244</v>
      </c>
      <c r="W49" s="1">
        <v>246.68279999999999</v>
      </c>
      <c r="X49" s="1">
        <v>242.53899999999999</v>
      </c>
      <c r="Y49" s="1">
        <v>312.31959999999998</v>
      </c>
      <c r="Z49" s="1">
        <v>286.62060000000002</v>
      </c>
      <c r="AA49" s="1" t="s">
        <v>81</v>
      </c>
      <c r="AB49" s="1">
        <f t="shared" si="12"/>
        <v>1263.8036399999999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82</v>
      </c>
      <c r="B50" s="1" t="s">
        <v>31</v>
      </c>
      <c r="C50" s="1">
        <v>164.64099999999999</v>
      </c>
      <c r="D50" s="1">
        <v>33.362000000000002</v>
      </c>
      <c r="E50" s="1">
        <v>78.581999999999994</v>
      </c>
      <c r="F50" s="1">
        <v>79.506</v>
      </c>
      <c r="G50" s="6">
        <v>1</v>
      </c>
      <c r="H50" s="1">
        <v>35</v>
      </c>
      <c r="I50" s="1" t="s">
        <v>32</v>
      </c>
      <c r="J50" s="1">
        <v>73.599999999999994</v>
      </c>
      <c r="K50" s="1">
        <f t="shared" si="10"/>
        <v>4.9819999999999993</v>
      </c>
      <c r="L50" s="1"/>
      <c r="M50" s="1"/>
      <c r="N50" s="1"/>
      <c r="O50" s="1">
        <f t="shared" si="11"/>
        <v>15.716399999999998</v>
      </c>
      <c r="P50" s="5">
        <f>10*O50-N50-F50</f>
        <v>77.657999999999987</v>
      </c>
      <c r="Q50" s="5"/>
      <c r="R50" s="1"/>
      <c r="S50" s="1">
        <f t="shared" si="5"/>
        <v>10</v>
      </c>
      <c r="T50" s="1">
        <f t="shared" si="6"/>
        <v>5.0587920897915559</v>
      </c>
      <c r="U50" s="1">
        <v>13.788399999999999</v>
      </c>
      <c r="V50" s="1">
        <v>14.644600000000001</v>
      </c>
      <c r="W50" s="1">
        <v>19.748200000000001</v>
      </c>
      <c r="X50" s="1">
        <v>18.239599999999999</v>
      </c>
      <c r="Y50" s="1">
        <v>22.748999999999999</v>
      </c>
      <c r="Z50" s="1">
        <v>18.751000000000001</v>
      </c>
      <c r="AA50" s="1"/>
      <c r="AB50" s="1">
        <f t="shared" si="12"/>
        <v>77.657999999999987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83</v>
      </c>
      <c r="B51" s="1" t="s">
        <v>31</v>
      </c>
      <c r="C51" s="1">
        <v>175.08199999999999</v>
      </c>
      <c r="D51" s="1"/>
      <c r="E51" s="1">
        <v>5.3460000000000001</v>
      </c>
      <c r="F51" s="1">
        <v>169.73599999999999</v>
      </c>
      <c r="G51" s="6">
        <v>1</v>
      </c>
      <c r="H51" s="1">
        <v>45</v>
      </c>
      <c r="I51" s="1" t="s">
        <v>32</v>
      </c>
      <c r="J51" s="1">
        <v>19.5</v>
      </c>
      <c r="K51" s="1">
        <f t="shared" si="10"/>
        <v>-14.154</v>
      </c>
      <c r="L51" s="1"/>
      <c r="M51" s="1"/>
      <c r="N51" s="1"/>
      <c r="O51" s="1">
        <f t="shared" si="11"/>
        <v>1.0691999999999999</v>
      </c>
      <c r="P51" s="5"/>
      <c r="Q51" s="5"/>
      <c r="R51" s="1"/>
      <c r="S51" s="1">
        <f t="shared" si="5"/>
        <v>158.75046763935654</v>
      </c>
      <c r="T51" s="1">
        <f t="shared" si="6"/>
        <v>158.75046763935654</v>
      </c>
      <c r="U51" s="1">
        <v>0</v>
      </c>
      <c r="V51" s="1">
        <v>1.843</v>
      </c>
      <c r="W51" s="1">
        <v>11.752599999999999</v>
      </c>
      <c r="X51" s="1">
        <v>16.173200000000001</v>
      </c>
      <c r="Y51" s="1">
        <v>9.2686000000000011</v>
      </c>
      <c r="Z51" s="1">
        <v>2.9620000000000002</v>
      </c>
      <c r="AA51" s="1"/>
      <c r="AB51" s="1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84</v>
      </c>
      <c r="B52" s="1" t="s">
        <v>31</v>
      </c>
      <c r="C52" s="1">
        <v>335.81599999999997</v>
      </c>
      <c r="D52" s="1"/>
      <c r="E52" s="1">
        <v>145.816</v>
      </c>
      <c r="F52" s="1">
        <v>138.11699999999999</v>
      </c>
      <c r="G52" s="6">
        <v>1</v>
      </c>
      <c r="H52" s="1">
        <v>30</v>
      </c>
      <c r="I52" s="1" t="s">
        <v>32</v>
      </c>
      <c r="J52" s="1">
        <v>146.09299999999999</v>
      </c>
      <c r="K52" s="1">
        <f t="shared" si="10"/>
        <v>-0.27699999999998681</v>
      </c>
      <c r="L52" s="1"/>
      <c r="M52" s="1"/>
      <c r="N52" s="1"/>
      <c r="O52" s="1">
        <f t="shared" si="11"/>
        <v>29.1632</v>
      </c>
      <c r="P52" s="5">
        <f>10*O52-N52-F52</f>
        <v>153.51500000000001</v>
      </c>
      <c r="Q52" s="5"/>
      <c r="R52" s="1"/>
      <c r="S52" s="1">
        <f t="shared" si="5"/>
        <v>10</v>
      </c>
      <c r="T52" s="1">
        <f t="shared" si="6"/>
        <v>4.7360029077741812</v>
      </c>
      <c r="U52" s="1">
        <v>26.098199999999999</v>
      </c>
      <c r="V52" s="1">
        <v>23.256</v>
      </c>
      <c r="W52" s="1">
        <v>29.959599999999998</v>
      </c>
      <c r="X52" s="1">
        <v>38.545000000000002</v>
      </c>
      <c r="Y52" s="1">
        <v>34.179400000000001</v>
      </c>
      <c r="Z52" s="1">
        <v>29.208600000000001</v>
      </c>
      <c r="AA52" s="1"/>
      <c r="AB52" s="1">
        <f t="shared" si="12"/>
        <v>153.51500000000001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1" t="s">
        <v>85</v>
      </c>
      <c r="B53" s="11" t="s">
        <v>31</v>
      </c>
      <c r="C53" s="11">
        <v>91.665000000000006</v>
      </c>
      <c r="D53" s="11">
        <v>53.71</v>
      </c>
      <c r="E53" s="11">
        <v>91.995000000000005</v>
      </c>
      <c r="F53" s="11">
        <v>53.38</v>
      </c>
      <c r="G53" s="12">
        <v>0</v>
      </c>
      <c r="H53" s="11"/>
      <c r="I53" s="11" t="s">
        <v>39</v>
      </c>
      <c r="J53" s="11">
        <v>97</v>
      </c>
      <c r="K53" s="11">
        <f t="shared" si="10"/>
        <v>-5.0049999999999955</v>
      </c>
      <c r="L53" s="11"/>
      <c r="M53" s="11"/>
      <c r="N53" s="11"/>
      <c r="O53" s="11">
        <f t="shared" si="11"/>
        <v>18.399000000000001</v>
      </c>
      <c r="P53" s="13"/>
      <c r="Q53" s="13"/>
      <c r="R53" s="11"/>
      <c r="S53" s="11">
        <f t="shared" si="5"/>
        <v>2.9012446328604815</v>
      </c>
      <c r="T53" s="11">
        <f t="shared" si="6"/>
        <v>2.9012446328604815</v>
      </c>
      <c r="U53" s="11">
        <v>7.4585999999999997</v>
      </c>
      <c r="V53" s="11">
        <v>0</v>
      </c>
      <c r="W53" s="11">
        <v>0.4</v>
      </c>
      <c r="X53" s="11">
        <v>0.4</v>
      </c>
      <c r="Y53" s="11">
        <v>0.4</v>
      </c>
      <c r="Z53" s="11">
        <v>0.4</v>
      </c>
      <c r="AA53" s="11"/>
      <c r="AB53" s="1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86</v>
      </c>
      <c r="B54" s="1" t="s">
        <v>31</v>
      </c>
      <c r="C54" s="1"/>
      <c r="D54" s="1">
        <v>21.094999999999999</v>
      </c>
      <c r="E54" s="1">
        <v>2.12</v>
      </c>
      <c r="F54" s="1">
        <v>18.975000000000001</v>
      </c>
      <c r="G54" s="6">
        <v>1</v>
      </c>
      <c r="H54" s="1" t="e">
        <v>#N/A</v>
      </c>
      <c r="I54" s="1" t="s">
        <v>32</v>
      </c>
      <c r="J54" s="1">
        <v>9.1</v>
      </c>
      <c r="K54" s="1">
        <f t="shared" si="10"/>
        <v>-6.9799999999999995</v>
      </c>
      <c r="L54" s="1"/>
      <c r="M54" s="1"/>
      <c r="N54" s="1"/>
      <c r="O54" s="1">
        <f t="shared" si="11"/>
        <v>0.42400000000000004</v>
      </c>
      <c r="P54" s="5"/>
      <c r="Q54" s="5"/>
      <c r="R54" s="1"/>
      <c r="S54" s="1">
        <f t="shared" si="5"/>
        <v>44.752358490566039</v>
      </c>
      <c r="T54" s="1">
        <f t="shared" si="6"/>
        <v>44.752358490566039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87</v>
      </c>
      <c r="B55" s="1" t="s">
        <v>31</v>
      </c>
      <c r="C55" s="1">
        <v>212.398</v>
      </c>
      <c r="D55" s="1"/>
      <c r="E55" s="1">
        <v>114.154</v>
      </c>
      <c r="F55" s="1">
        <v>75.224000000000004</v>
      </c>
      <c r="G55" s="6">
        <v>1</v>
      </c>
      <c r="H55" s="1">
        <v>45</v>
      </c>
      <c r="I55" s="1" t="s">
        <v>32</v>
      </c>
      <c r="J55" s="1">
        <v>111.9</v>
      </c>
      <c r="K55" s="1">
        <f t="shared" si="10"/>
        <v>2.2539999999999907</v>
      </c>
      <c r="L55" s="1"/>
      <c r="M55" s="1"/>
      <c r="N55" s="1"/>
      <c r="O55" s="1">
        <f t="shared" si="11"/>
        <v>22.8308</v>
      </c>
      <c r="P55" s="5">
        <f>10*O55-N55-F55</f>
        <v>153.084</v>
      </c>
      <c r="Q55" s="5"/>
      <c r="R55" s="1"/>
      <c r="S55" s="1">
        <f t="shared" si="5"/>
        <v>10</v>
      </c>
      <c r="T55" s="1">
        <f t="shared" si="6"/>
        <v>3.2948473115265347</v>
      </c>
      <c r="U55" s="1">
        <v>10.7676</v>
      </c>
      <c r="V55" s="1">
        <v>9.0406000000000013</v>
      </c>
      <c r="W55" s="1">
        <v>26.168800000000001</v>
      </c>
      <c r="X55" s="1">
        <v>27.463799999999999</v>
      </c>
      <c r="Y55" s="1">
        <v>27.792999999999999</v>
      </c>
      <c r="Z55" s="1">
        <v>16.229399999999998</v>
      </c>
      <c r="AA55" s="1"/>
      <c r="AB55" s="1">
        <f t="shared" si="12"/>
        <v>153.084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88</v>
      </c>
      <c r="B56" s="1" t="s">
        <v>31</v>
      </c>
      <c r="C56" s="1">
        <v>127.434</v>
      </c>
      <c r="D56" s="1"/>
      <c r="E56" s="1">
        <v>88.83</v>
      </c>
      <c r="F56" s="1">
        <v>15.691000000000001</v>
      </c>
      <c r="G56" s="6">
        <v>1</v>
      </c>
      <c r="H56" s="1">
        <v>45</v>
      </c>
      <c r="I56" s="1" t="s">
        <v>32</v>
      </c>
      <c r="J56" s="1">
        <v>178.3</v>
      </c>
      <c r="K56" s="1">
        <f t="shared" si="10"/>
        <v>-89.470000000000013</v>
      </c>
      <c r="L56" s="1"/>
      <c r="M56" s="1"/>
      <c r="N56" s="1">
        <v>44.173960000000022</v>
      </c>
      <c r="O56" s="1">
        <f t="shared" si="11"/>
        <v>17.765999999999998</v>
      </c>
      <c r="P56" s="5">
        <f>10*O56-N56-F56</f>
        <v>117.79503999999994</v>
      </c>
      <c r="Q56" s="5"/>
      <c r="R56" s="1"/>
      <c r="S56" s="1">
        <f t="shared" si="5"/>
        <v>10</v>
      </c>
      <c r="T56" s="1">
        <f t="shared" si="6"/>
        <v>3.3696363841044707</v>
      </c>
      <c r="U56" s="1">
        <v>11.2722</v>
      </c>
      <c r="V56" s="1">
        <v>8.5650000000000013</v>
      </c>
      <c r="W56" s="1">
        <v>12.215</v>
      </c>
      <c r="X56" s="1">
        <v>18.4438</v>
      </c>
      <c r="Y56" s="1">
        <v>17.997199999999999</v>
      </c>
      <c r="Z56" s="1">
        <v>17.268999999999998</v>
      </c>
      <c r="AA56" s="1"/>
      <c r="AB56" s="1">
        <f t="shared" si="12"/>
        <v>117.79503999999994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89</v>
      </c>
      <c r="B57" s="1" t="s">
        <v>31</v>
      </c>
      <c r="C57" s="1"/>
      <c r="D57" s="1">
        <v>55.28</v>
      </c>
      <c r="E57" s="1"/>
      <c r="F57" s="1">
        <v>55.28</v>
      </c>
      <c r="G57" s="6">
        <v>1</v>
      </c>
      <c r="H57" s="1" t="e">
        <v>#N/A</v>
      </c>
      <c r="I57" s="1" t="s">
        <v>32</v>
      </c>
      <c r="J57" s="1">
        <v>5.0999999999999996</v>
      </c>
      <c r="K57" s="1">
        <f t="shared" si="10"/>
        <v>-5.0999999999999996</v>
      </c>
      <c r="L57" s="1"/>
      <c r="M57" s="1"/>
      <c r="N57" s="1"/>
      <c r="O57" s="1">
        <f t="shared" si="11"/>
        <v>0</v>
      </c>
      <c r="P57" s="5"/>
      <c r="Q57" s="5"/>
      <c r="R57" s="1"/>
      <c r="S57" s="1" t="e">
        <f t="shared" si="5"/>
        <v>#DIV/0!</v>
      </c>
      <c r="T57" s="1" t="e">
        <f t="shared" si="6"/>
        <v>#DIV/0!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1" t="s">
        <v>90</v>
      </c>
      <c r="B58" s="11" t="s">
        <v>38</v>
      </c>
      <c r="C58" s="11">
        <v>60</v>
      </c>
      <c r="D58" s="11"/>
      <c r="E58" s="11">
        <v>30</v>
      </c>
      <c r="F58" s="11">
        <v>-8</v>
      </c>
      <c r="G58" s="12">
        <v>0</v>
      </c>
      <c r="H58" s="11">
        <v>40</v>
      </c>
      <c r="I58" s="11" t="s">
        <v>39</v>
      </c>
      <c r="J58" s="11">
        <v>50</v>
      </c>
      <c r="K58" s="11">
        <f t="shared" si="10"/>
        <v>-20</v>
      </c>
      <c r="L58" s="11"/>
      <c r="M58" s="11"/>
      <c r="N58" s="11"/>
      <c r="O58" s="11">
        <f t="shared" si="11"/>
        <v>6</v>
      </c>
      <c r="P58" s="13"/>
      <c r="Q58" s="13"/>
      <c r="R58" s="11"/>
      <c r="S58" s="11">
        <f t="shared" si="5"/>
        <v>-1.3333333333333333</v>
      </c>
      <c r="T58" s="11">
        <f t="shared" si="6"/>
        <v>-1.3333333333333333</v>
      </c>
      <c r="U58" s="11">
        <v>22.4</v>
      </c>
      <c r="V58" s="11">
        <v>21.2</v>
      </c>
      <c r="W58" s="11">
        <v>6.6</v>
      </c>
      <c r="X58" s="11">
        <v>9.6</v>
      </c>
      <c r="Y58" s="11">
        <v>13.2</v>
      </c>
      <c r="Z58" s="11">
        <v>15.6</v>
      </c>
      <c r="AA58" s="11"/>
      <c r="AB58" s="1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91</v>
      </c>
      <c r="B59" s="1" t="s">
        <v>38</v>
      </c>
      <c r="C59" s="1">
        <v>2663</v>
      </c>
      <c r="D59" s="1">
        <v>936</v>
      </c>
      <c r="E59" s="1">
        <v>1276</v>
      </c>
      <c r="F59" s="1">
        <v>1987</v>
      </c>
      <c r="G59" s="6">
        <v>0.4</v>
      </c>
      <c r="H59" s="1">
        <v>45</v>
      </c>
      <c r="I59" s="1" t="s">
        <v>32</v>
      </c>
      <c r="J59" s="1">
        <v>1272</v>
      </c>
      <c r="K59" s="1">
        <f t="shared" si="10"/>
        <v>4</v>
      </c>
      <c r="L59" s="1"/>
      <c r="M59" s="1"/>
      <c r="N59" s="1">
        <v>502.92000000000007</v>
      </c>
      <c r="O59" s="1">
        <f t="shared" si="11"/>
        <v>255.2</v>
      </c>
      <c r="P59" s="5">
        <f t="shared" ref="P59:P69" si="15">11*O59-N59-F59</f>
        <v>317.27999999999975</v>
      </c>
      <c r="Q59" s="5"/>
      <c r="R59" s="1"/>
      <c r="S59" s="1">
        <f t="shared" si="5"/>
        <v>11</v>
      </c>
      <c r="T59" s="1">
        <f t="shared" si="6"/>
        <v>9.7567398119122259</v>
      </c>
      <c r="U59" s="1">
        <v>276.39999999999998</v>
      </c>
      <c r="V59" s="1">
        <v>295.39999999999998</v>
      </c>
      <c r="W59" s="1">
        <v>331.4</v>
      </c>
      <c r="X59" s="1">
        <v>344.8</v>
      </c>
      <c r="Y59" s="1">
        <v>363.4</v>
      </c>
      <c r="Z59" s="1">
        <v>330.2</v>
      </c>
      <c r="AA59" s="1" t="s">
        <v>92</v>
      </c>
      <c r="AB59" s="1">
        <f t="shared" si="12"/>
        <v>126.91199999999991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93</v>
      </c>
      <c r="B60" s="1" t="s">
        <v>38</v>
      </c>
      <c r="C60" s="1">
        <v>133</v>
      </c>
      <c r="D60" s="1">
        <v>170</v>
      </c>
      <c r="E60" s="1">
        <v>82</v>
      </c>
      <c r="F60" s="1">
        <v>162</v>
      </c>
      <c r="G60" s="6">
        <v>0.45</v>
      </c>
      <c r="H60" s="1">
        <v>50</v>
      </c>
      <c r="I60" s="1" t="s">
        <v>32</v>
      </c>
      <c r="J60" s="1">
        <v>108</v>
      </c>
      <c r="K60" s="1">
        <f t="shared" si="10"/>
        <v>-26</v>
      </c>
      <c r="L60" s="1"/>
      <c r="M60" s="1"/>
      <c r="N60" s="1">
        <v>53.640000000000043</v>
      </c>
      <c r="O60" s="1">
        <f t="shared" si="11"/>
        <v>16.399999999999999</v>
      </c>
      <c r="P60" s="5"/>
      <c r="Q60" s="5"/>
      <c r="R60" s="1"/>
      <c r="S60" s="1">
        <f t="shared" si="5"/>
        <v>13.148780487804881</v>
      </c>
      <c r="T60" s="1">
        <f t="shared" si="6"/>
        <v>13.148780487804881</v>
      </c>
      <c r="U60" s="1">
        <v>24.8</v>
      </c>
      <c r="V60" s="1">
        <v>24.2</v>
      </c>
      <c r="W60" s="1">
        <v>15.6</v>
      </c>
      <c r="X60" s="1">
        <v>17.600000000000001</v>
      </c>
      <c r="Y60" s="1">
        <v>14.6</v>
      </c>
      <c r="Z60" s="1">
        <v>13.4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94</v>
      </c>
      <c r="B61" s="1" t="s">
        <v>31</v>
      </c>
      <c r="C61" s="1">
        <v>1076.3230000000001</v>
      </c>
      <c r="D61" s="1">
        <v>893.53399999999999</v>
      </c>
      <c r="E61" s="1">
        <v>682.971</v>
      </c>
      <c r="F61" s="1">
        <v>1070.9880000000001</v>
      </c>
      <c r="G61" s="6">
        <v>1</v>
      </c>
      <c r="H61" s="1">
        <v>45</v>
      </c>
      <c r="I61" s="1" t="s">
        <v>32</v>
      </c>
      <c r="J61" s="1">
        <v>630.29999999999995</v>
      </c>
      <c r="K61" s="1">
        <f t="shared" si="10"/>
        <v>52.671000000000049</v>
      </c>
      <c r="L61" s="1"/>
      <c r="M61" s="1"/>
      <c r="N61" s="1">
        <v>45.234279999999558</v>
      </c>
      <c r="O61" s="1">
        <f t="shared" si="11"/>
        <v>136.5942</v>
      </c>
      <c r="P61" s="5">
        <f t="shared" si="15"/>
        <v>386.31392000000028</v>
      </c>
      <c r="Q61" s="5"/>
      <c r="R61" s="1"/>
      <c r="S61" s="1">
        <f t="shared" si="5"/>
        <v>10.999999999999998</v>
      </c>
      <c r="T61" s="1">
        <f t="shared" si="6"/>
        <v>8.171813151656508</v>
      </c>
      <c r="U61" s="1">
        <v>146.70359999999999</v>
      </c>
      <c r="V61" s="1">
        <v>157.69980000000001</v>
      </c>
      <c r="W61" s="1">
        <v>143.4332</v>
      </c>
      <c r="X61" s="1">
        <v>149.143</v>
      </c>
      <c r="Y61" s="1">
        <v>182.607</v>
      </c>
      <c r="Z61" s="1">
        <v>147.50380000000001</v>
      </c>
      <c r="AA61" s="1"/>
      <c r="AB61" s="1">
        <f t="shared" si="12"/>
        <v>386.31392000000028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95</v>
      </c>
      <c r="B62" s="1" t="s">
        <v>38</v>
      </c>
      <c r="C62" s="1">
        <v>201</v>
      </c>
      <c r="D62" s="1">
        <v>846</v>
      </c>
      <c r="E62" s="1">
        <v>303</v>
      </c>
      <c r="F62" s="1">
        <v>621</v>
      </c>
      <c r="G62" s="6">
        <v>0.35</v>
      </c>
      <c r="H62" s="1">
        <v>40</v>
      </c>
      <c r="I62" s="1" t="s">
        <v>32</v>
      </c>
      <c r="J62" s="1">
        <v>370</v>
      </c>
      <c r="K62" s="1">
        <f t="shared" si="10"/>
        <v>-67</v>
      </c>
      <c r="L62" s="1"/>
      <c r="M62" s="1"/>
      <c r="N62" s="1"/>
      <c r="O62" s="1">
        <f t="shared" si="11"/>
        <v>60.6</v>
      </c>
      <c r="P62" s="5">
        <f t="shared" si="15"/>
        <v>45.600000000000023</v>
      </c>
      <c r="Q62" s="5"/>
      <c r="R62" s="1"/>
      <c r="S62" s="1">
        <f t="shared" si="5"/>
        <v>11</v>
      </c>
      <c r="T62" s="1">
        <f t="shared" si="6"/>
        <v>10.247524752475247</v>
      </c>
      <c r="U62" s="1">
        <v>68.2</v>
      </c>
      <c r="V62" s="1">
        <v>92</v>
      </c>
      <c r="W62" s="1">
        <v>55.8</v>
      </c>
      <c r="X62" s="1">
        <v>39.4</v>
      </c>
      <c r="Y62" s="1">
        <v>41.8</v>
      </c>
      <c r="Z62" s="1">
        <v>67.400000000000006</v>
      </c>
      <c r="AA62" s="1" t="s">
        <v>92</v>
      </c>
      <c r="AB62" s="1">
        <f t="shared" si="12"/>
        <v>15.960000000000006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96</v>
      </c>
      <c r="B63" s="1" t="s">
        <v>31</v>
      </c>
      <c r="C63" s="1">
        <v>186.708</v>
      </c>
      <c r="D63" s="1">
        <v>248.06100000000001</v>
      </c>
      <c r="E63" s="1">
        <v>168.898</v>
      </c>
      <c r="F63" s="1">
        <v>212.19900000000001</v>
      </c>
      <c r="G63" s="6">
        <v>1</v>
      </c>
      <c r="H63" s="1">
        <v>40</v>
      </c>
      <c r="I63" s="1" t="s">
        <v>32</v>
      </c>
      <c r="J63" s="1">
        <v>167.85</v>
      </c>
      <c r="K63" s="1">
        <f t="shared" si="10"/>
        <v>1.0480000000000018</v>
      </c>
      <c r="L63" s="1"/>
      <c r="M63" s="1"/>
      <c r="N63" s="1">
        <v>11.84139999999991</v>
      </c>
      <c r="O63" s="1">
        <f t="shared" si="11"/>
        <v>33.779600000000002</v>
      </c>
      <c r="P63" s="5">
        <f t="shared" si="15"/>
        <v>147.53520000000009</v>
      </c>
      <c r="Q63" s="5"/>
      <c r="R63" s="1"/>
      <c r="S63" s="1">
        <f t="shared" si="5"/>
        <v>11</v>
      </c>
      <c r="T63" s="1">
        <f t="shared" si="6"/>
        <v>6.6324171985458653</v>
      </c>
      <c r="U63" s="1">
        <v>30.5198</v>
      </c>
      <c r="V63" s="1">
        <v>37.2712</v>
      </c>
      <c r="W63" s="1">
        <v>35.063800000000001</v>
      </c>
      <c r="X63" s="1">
        <v>28.7758</v>
      </c>
      <c r="Y63" s="1">
        <v>30.848800000000001</v>
      </c>
      <c r="Z63" s="1">
        <v>33.869799999999998</v>
      </c>
      <c r="AA63" s="1"/>
      <c r="AB63" s="1">
        <f t="shared" si="12"/>
        <v>147.53520000000009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97</v>
      </c>
      <c r="B64" s="1" t="s">
        <v>38</v>
      </c>
      <c r="C64" s="1">
        <v>1277</v>
      </c>
      <c r="D64" s="1">
        <v>378</v>
      </c>
      <c r="E64" s="1">
        <v>615</v>
      </c>
      <c r="F64" s="1">
        <v>910</v>
      </c>
      <c r="G64" s="6">
        <v>0.4</v>
      </c>
      <c r="H64" s="1">
        <v>40</v>
      </c>
      <c r="I64" s="1" t="s">
        <v>32</v>
      </c>
      <c r="J64" s="1">
        <v>624</v>
      </c>
      <c r="K64" s="1">
        <f t="shared" si="10"/>
        <v>-9</v>
      </c>
      <c r="L64" s="1"/>
      <c r="M64" s="1"/>
      <c r="N64" s="1">
        <v>464.55999999999989</v>
      </c>
      <c r="O64" s="1">
        <f t="shared" si="11"/>
        <v>123</v>
      </c>
      <c r="P64" s="5"/>
      <c r="Q64" s="5"/>
      <c r="R64" s="1"/>
      <c r="S64" s="1">
        <f t="shared" si="5"/>
        <v>11.175284552845527</v>
      </c>
      <c r="T64" s="1">
        <f t="shared" si="6"/>
        <v>11.175284552845527</v>
      </c>
      <c r="U64" s="1">
        <v>149.19999999999999</v>
      </c>
      <c r="V64" s="1">
        <v>152.4</v>
      </c>
      <c r="W64" s="1">
        <v>124.8</v>
      </c>
      <c r="X64" s="1">
        <v>172.8</v>
      </c>
      <c r="Y64" s="1">
        <v>178</v>
      </c>
      <c r="Z64" s="1">
        <v>153.6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98</v>
      </c>
      <c r="B65" s="1" t="s">
        <v>38</v>
      </c>
      <c r="C65" s="1">
        <v>1173.662</v>
      </c>
      <c r="D65" s="1">
        <v>1248</v>
      </c>
      <c r="E65" s="1">
        <v>665</v>
      </c>
      <c r="F65" s="1">
        <v>1601.662</v>
      </c>
      <c r="G65" s="6">
        <v>0.4</v>
      </c>
      <c r="H65" s="1">
        <v>45</v>
      </c>
      <c r="I65" s="1" t="s">
        <v>32</v>
      </c>
      <c r="J65" s="1">
        <v>655</v>
      </c>
      <c r="K65" s="1">
        <f t="shared" si="10"/>
        <v>10</v>
      </c>
      <c r="L65" s="1"/>
      <c r="M65" s="1"/>
      <c r="N65" s="1"/>
      <c r="O65" s="1">
        <f t="shared" si="11"/>
        <v>133</v>
      </c>
      <c r="P65" s="5"/>
      <c r="Q65" s="5"/>
      <c r="R65" s="1"/>
      <c r="S65" s="1">
        <f t="shared" si="5"/>
        <v>12.04257142857143</v>
      </c>
      <c r="T65" s="1">
        <f t="shared" si="6"/>
        <v>12.04257142857143</v>
      </c>
      <c r="U65" s="1">
        <v>164.4</v>
      </c>
      <c r="V65" s="1">
        <v>205</v>
      </c>
      <c r="W65" s="1">
        <v>191.8</v>
      </c>
      <c r="X65" s="1">
        <v>184.2</v>
      </c>
      <c r="Y65" s="1">
        <v>176.66759999999999</v>
      </c>
      <c r="Z65" s="1">
        <v>162.4676</v>
      </c>
      <c r="AA65" s="1" t="s">
        <v>92</v>
      </c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99</v>
      </c>
      <c r="B66" s="1" t="s">
        <v>38</v>
      </c>
      <c r="C66" s="1">
        <v>658</v>
      </c>
      <c r="D66" s="1">
        <v>408</v>
      </c>
      <c r="E66" s="1">
        <v>358</v>
      </c>
      <c r="F66" s="1">
        <v>552</v>
      </c>
      <c r="G66" s="6">
        <v>0.4</v>
      </c>
      <c r="H66" s="1">
        <v>40</v>
      </c>
      <c r="I66" s="1" t="s">
        <v>32</v>
      </c>
      <c r="J66" s="1">
        <v>361</v>
      </c>
      <c r="K66" s="1">
        <f t="shared" si="10"/>
        <v>-3</v>
      </c>
      <c r="L66" s="1"/>
      <c r="M66" s="1"/>
      <c r="N66" s="1">
        <v>249.84000000000009</v>
      </c>
      <c r="O66" s="1">
        <f t="shared" si="11"/>
        <v>71.599999999999994</v>
      </c>
      <c r="P66" s="5"/>
      <c r="Q66" s="5"/>
      <c r="R66" s="1"/>
      <c r="S66" s="1">
        <f t="shared" si="5"/>
        <v>11.198882681564248</v>
      </c>
      <c r="T66" s="1">
        <f t="shared" si="6"/>
        <v>11.198882681564248</v>
      </c>
      <c r="U66" s="1">
        <v>93.8</v>
      </c>
      <c r="V66" s="1">
        <v>91</v>
      </c>
      <c r="W66" s="1">
        <v>68.599999999999994</v>
      </c>
      <c r="X66" s="1">
        <v>86.2</v>
      </c>
      <c r="Y66" s="1">
        <v>78.400000000000006</v>
      </c>
      <c r="Z66" s="1">
        <v>62</v>
      </c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100</v>
      </c>
      <c r="B67" s="1" t="s">
        <v>31</v>
      </c>
      <c r="C67" s="1">
        <v>1493.3119999999999</v>
      </c>
      <c r="D67" s="1"/>
      <c r="E67" s="1">
        <v>436.85</v>
      </c>
      <c r="F67" s="1">
        <v>973.66300000000001</v>
      </c>
      <c r="G67" s="6">
        <v>1</v>
      </c>
      <c r="H67" s="1">
        <v>50</v>
      </c>
      <c r="I67" s="1" t="s">
        <v>32</v>
      </c>
      <c r="J67" s="1">
        <v>412.40600000000001</v>
      </c>
      <c r="K67" s="1">
        <f t="shared" si="10"/>
        <v>24.444000000000017</v>
      </c>
      <c r="L67" s="1"/>
      <c r="M67" s="1"/>
      <c r="N67" s="1"/>
      <c r="O67" s="1">
        <f t="shared" si="11"/>
        <v>87.37</v>
      </c>
      <c r="P67" s="5"/>
      <c r="Q67" s="5"/>
      <c r="R67" s="1"/>
      <c r="S67" s="1">
        <f t="shared" si="5"/>
        <v>11.144134142154057</v>
      </c>
      <c r="T67" s="1">
        <f t="shared" si="6"/>
        <v>11.144134142154057</v>
      </c>
      <c r="U67" s="1">
        <v>68.546199999999999</v>
      </c>
      <c r="V67" s="1">
        <v>65.930399999999992</v>
      </c>
      <c r="W67" s="1">
        <v>114.4318</v>
      </c>
      <c r="X67" s="1">
        <v>123.3282</v>
      </c>
      <c r="Y67" s="1">
        <v>175.166</v>
      </c>
      <c r="Z67" s="1">
        <v>122.3556</v>
      </c>
      <c r="AA67" s="1"/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101</v>
      </c>
      <c r="B68" s="1" t="s">
        <v>31</v>
      </c>
      <c r="C68" s="1">
        <v>977.06100000000004</v>
      </c>
      <c r="D68" s="1">
        <v>377.33</v>
      </c>
      <c r="E68" s="1">
        <v>609.44299999999998</v>
      </c>
      <c r="F68" s="1">
        <v>583.28700000000003</v>
      </c>
      <c r="G68" s="6">
        <v>1</v>
      </c>
      <c r="H68" s="1">
        <v>50</v>
      </c>
      <c r="I68" s="1" t="s">
        <v>32</v>
      </c>
      <c r="J68" s="1">
        <v>601.29999999999995</v>
      </c>
      <c r="K68" s="1">
        <f t="shared" si="10"/>
        <v>8.1430000000000291</v>
      </c>
      <c r="L68" s="1"/>
      <c r="M68" s="1"/>
      <c r="N68" s="1">
        <v>194.56503999999981</v>
      </c>
      <c r="O68" s="1">
        <f t="shared" si="11"/>
        <v>121.8886</v>
      </c>
      <c r="P68" s="5">
        <f t="shared" si="15"/>
        <v>562.9225600000002</v>
      </c>
      <c r="Q68" s="5"/>
      <c r="R68" s="1"/>
      <c r="S68" s="1">
        <f t="shared" si="5"/>
        <v>11.000000000000002</v>
      </c>
      <c r="T68" s="1">
        <f t="shared" si="6"/>
        <v>6.3816635846174288</v>
      </c>
      <c r="U68" s="1">
        <v>110.8618</v>
      </c>
      <c r="V68" s="1">
        <v>107.5912</v>
      </c>
      <c r="W68" s="1">
        <v>80.777000000000001</v>
      </c>
      <c r="X68" s="1">
        <v>86.271000000000001</v>
      </c>
      <c r="Y68" s="1">
        <v>131.23500000000001</v>
      </c>
      <c r="Z68" s="1">
        <v>159.37979999999999</v>
      </c>
      <c r="AA68" s="1"/>
      <c r="AB68" s="1">
        <f t="shared" si="12"/>
        <v>562.9225600000002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102</v>
      </c>
      <c r="B69" s="1" t="s">
        <v>31</v>
      </c>
      <c r="C69" s="1">
        <v>709.97799999999995</v>
      </c>
      <c r="D69" s="1">
        <v>118.685</v>
      </c>
      <c r="E69" s="1">
        <v>263.68799999999999</v>
      </c>
      <c r="F69" s="1">
        <v>429.30799999999999</v>
      </c>
      <c r="G69" s="6">
        <v>1</v>
      </c>
      <c r="H69" s="1">
        <v>55</v>
      </c>
      <c r="I69" s="1" t="s">
        <v>32</v>
      </c>
      <c r="J69" s="1">
        <v>247.95</v>
      </c>
      <c r="K69" s="1">
        <f t="shared" ref="K69:K100" si="16">E69-J69</f>
        <v>15.738</v>
      </c>
      <c r="L69" s="1"/>
      <c r="M69" s="1"/>
      <c r="N69" s="1">
        <v>114.2466400000002</v>
      </c>
      <c r="O69" s="1">
        <f t="shared" si="11"/>
        <v>52.7376</v>
      </c>
      <c r="P69" s="5">
        <f t="shared" si="15"/>
        <v>36.558959999999843</v>
      </c>
      <c r="Q69" s="5"/>
      <c r="R69" s="1"/>
      <c r="S69" s="1">
        <f t="shared" si="5"/>
        <v>11</v>
      </c>
      <c r="T69" s="1">
        <f t="shared" si="6"/>
        <v>10.306776190042781</v>
      </c>
      <c r="U69" s="1">
        <v>64.523800000000008</v>
      </c>
      <c r="V69" s="1">
        <v>62.333599999999997</v>
      </c>
      <c r="W69" s="1">
        <v>75.874200000000002</v>
      </c>
      <c r="X69" s="1">
        <v>78.190599999999989</v>
      </c>
      <c r="Y69" s="1">
        <v>64.150199999999998</v>
      </c>
      <c r="Z69" s="1">
        <v>64.458600000000004</v>
      </c>
      <c r="AA69" s="1"/>
      <c r="AB69" s="1">
        <f t="shared" si="12"/>
        <v>36.558959999999843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7" t="s">
        <v>103</v>
      </c>
      <c r="B70" s="17" t="s">
        <v>31</v>
      </c>
      <c r="C70" s="17"/>
      <c r="D70" s="17"/>
      <c r="E70" s="17"/>
      <c r="F70" s="17"/>
      <c r="G70" s="18">
        <v>0</v>
      </c>
      <c r="H70" s="17" t="e">
        <v>#N/A</v>
      </c>
      <c r="I70" s="17" t="s">
        <v>32</v>
      </c>
      <c r="J70" s="17"/>
      <c r="K70" s="17">
        <f t="shared" si="16"/>
        <v>0</v>
      </c>
      <c r="L70" s="17"/>
      <c r="M70" s="17"/>
      <c r="N70" s="17"/>
      <c r="O70" s="17">
        <f t="shared" ref="O70:O121" si="17">E70/5</f>
        <v>0</v>
      </c>
      <c r="P70" s="19"/>
      <c r="Q70" s="19"/>
      <c r="R70" s="17"/>
      <c r="S70" s="17" t="e">
        <f t="shared" si="5"/>
        <v>#DIV/0!</v>
      </c>
      <c r="T70" s="17" t="e">
        <f t="shared" si="6"/>
        <v>#DIV/0!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 t="s">
        <v>104</v>
      </c>
      <c r="AB70" s="17">
        <f t="shared" ref="AB70:AB101" si="18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7" t="s">
        <v>105</v>
      </c>
      <c r="B71" s="17" t="s">
        <v>31</v>
      </c>
      <c r="C71" s="17"/>
      <c r="D71" s="17"/>
      <c r="E71" s="17"/>
      <c r="F71" s="17"/>
      <c r="G71" s="18">
        <v>0</v>
      </c>
      <c r="H71" s="17" t="e">
        <v>#N/A</v>
      </c>
      <c r="I71" s="17" t="s">
        <v>32</v>
      </c>
      <c r="J71" s="17"/>
      <c r="K71" s="17">
        <f t="shared" si="16"/>
        <v>0</v>
      </c>
      <c r="L71" s="17"/>
      <c r="M71" s="17"/>
      <c r="N71" s="17"/>
      <c r="O71" s="17">
        <f t="shared" si="17"/>
        <v>0</v>
      </c>
      <c r="P71" s="19"/>
      <c r="Q71" s="19"/>
      <c r="R71" s="17"/>
      <c r="S71" s="17" t="e">
        <f t="shared" ref="S71:S121" si="19">(F71+N71+P71)/O71</f>
        <v>#DIV/0!</v>
      </c>
      <c r="T71" s="17" t="e">
        <f t="shared" ref="T71:T121" si="20">(F71+N71)/O71</f>
        <v>#DIV/0!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 t="s">
        <v>104</v>
      </c>
      <c r="AB71" s="17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7" t="s">
        <v>106</v>
      </c>
      <c r="B72" s="17" t="s">
        <v>31</v>
      </c>
      <c r="C72" s="17"/>
      <c r="D72" s="17"/>
      <c r="E72" s="17"/>
      <c r="F72" s="17"/>
      <c r="G72" s="18">
        <v>0</v>
      </c>
      <c r="H72" s="17" t="e">
        <v>#N/A</v>
      </c>
      <c r="I72" s="17" t="s">
        <v>32</v>
      </c>
      <c r="J72" s="17"/>
      <c r="K72" s="17">
        <f t="shared" si="16"/>
        <v>0</v>
      </c>
      <c r="L72" s="17"/>
      <c r="M72" s="17"/>
      <c r="N72" s="17"/>
      <c r="O72" s="17">
        <f t="shared" si="17"/>
        <v>0</v>
      </c>
      <c r="P72" s="19"/>
      <c r="Q72" s="19"/>
      <c r="R72" s="17"/>
      <c r="S72" s="17" t="e">
        <f t="shared" si="19"/>
        <v>#DIV/0!</v>
      </c>
      <c r="T72" s="17" t="e">
        <f t="shared" si="20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 t="s">
        <v>104</v>
      </c>
      <c r="AB72" s="17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1" t="s">
        <v>107</v>
      </c>
      <c r="B73" s="11" t="s">
        <v>38</v>
      </c>
      <c r="C73" s="11">
        <v>28.605</v>
      </c>
      <c r="D73" s="11"/>
      <c r="E73" s="11">
        <v>3</v>
      </c>
      <c r="F73" s="11">
        <v>25.605</v>
      </c>
      <c r="G73" s="12">
        <v>0</v>
      </c>
      <c r="H73" s="11">
        <v>50</v>
      </c>
      <c r="I73" s="11" t="s">
        <v>39</v>
      </c>
      <c r="J73" s="11">
        <v>7</v>
      </c>
      <c r="K73" s="11">
        <f t="shared" si="16"/>
        <v>-4</v>
      </c>
      <c r="L73" s="11"/>
      <c r="M73" s="11"/>
      <c r="N73" s="11"/>
      <c r="O73" s="11">
        <f t="shared" si="17"/>
        <v>0.6</v>
      </c>
      <c r="P73" s="13"/>
      <c r="Q73" s="13"/>
      <c r="R73" s="11"/>
      <c r="S73" s="11">
        <f t="shared" si="19"/>
        <v>42.675000000000004</v>
      </c>
      <c r="T73" s="11">
        <f t="shared" si="20"/>
        <v>42.675000000000004</v>
      </c>
      <c r="U73" s="11">
        <v>0.2</v>
      </c>
      <c r="V73" s="11">
        <v>0.2</v>
      </c>
      <c r="W73" s="11">
        <v>0</v>
      </c>
      <c r="X73" s="11">
        <v>0</v>
      </c>
      <c r="Y73" s="11">
        <v>0</v>
      </c>
      <c r="Z73" s="11">
        <v>0</v>
      </c>
      <c r="AA73" s="14" t="s">
        <v>48</v>
      </c>
      <c r="AB73" s="1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108</v>
      </c>
      <c r="B74" s="1" t="s">
        <v>38</v>
      </c>
      <c r="C74" s="1">
        <v>1809</v>
      </c>
      <c r="D74" s="1">
        <v>1008</v>
      </c>
      <c r="E74" s="1">
        <v>1189</v>
      </c>
      <c r="F74" s="1">
        <v>1238</v>
      </c>
      <c r="G74" s="6">
        <v>0.4</v>
      </c>
      <c r="H74" s="1">
        <v>45</v>
      </c>
      <c r="I74" s="1" t="s">
        <v>32</v>
      </c>
      <c r="J74" s="1">
        <v>1183</v>
      </c>
      <c r="K74" s="1">
        <f t="shared" si="16"/>
        <v>6</v>
      </c>
      <c r="L74" s="1"/>
      <c r="M74" s="1"/>
      <c r="N74" s="1">
        <v>486.23999999999978</v>
      </c>
      <c r="O74" s="1">
        <f t="shared" si="17"/>
        <v>237.8</v>
      </c>
      <c r="P74" s="5">
        <f>11*O74-N74-F74</f>
        <v>891.5600000000004</v>
      </c>
      <c r="Q74" s="5"/>
      <c r="R74" s="1"/>
      <c r="S74" s="1">
        <f t="shared" si="19"/>
        <v>11</v>
      </c>
      <c r="T74" s="1">
        <f t="shared" si="20"/>
        <v>7.2507989907485273</v>
      </c>
      <c r="U74" s="1">
        <v>218.8</v>
      </c>
      <c r="V74" s="1">
        <v>219.8</v>
      </c>
      <c r="W74" s="1">
        <v>182.6</v>
      </c>
      <c r="X74" s="1">
        <v>227.8</v>
      </c>
      <c r="Y74" s="1">
        <v>237.4</v>
      </c>
      <c r="Z74" s="1">
        <v>233.4</v>
      </c>
      <c r="AA74" s="1" t="s">
        <v>92</v>
      </c>
      <c r="AB74" s="1">
        <f t="shared" si="18"/>
        <v>356.62400000000019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7" t="s">
        <v>109</v>
      </c>
      <c r="B75" s="17" t="s">
        <v>31</v>
      </c>
      <c r="C75" s="17"/>
      <c r="D75" s="17"/>
      <c r="E75" s="17"/>
      <c r="F75" s="17"/>
      <c r="G75" s="18">
        <v>0</v>
      </c>
      <c r="H75" s="17" t="e">
        <v>#N/A</v>
      </c>
      <c r="I75" s="17" t="s">
        <v>32</v>
      </c>
      <c r="J75" s="17"/>
      <c r="K75" s="17">
        <f t="shared" si="16"/>
        <v>0</v>
      </c>
      <c r="L75" s="17"/>
      <c r="M75" s="17"/>
      <c r="N75" s="17"/>
      <c r="O75" s="17">
        <f t="shared" si="17"/>
        <v>0</v>
      </c>
      <c r="P75" s="19"/>
      <c r="Q75" s="19"/>
      <c r="R75" s="17"/>
      <c r="S75" s="17" t="e">
        <f t="shared" si="19"/>
        <v>#DIV/0!</v>
      </c>
      <c r="T75" s="17" t="e">
        <f t="shared" si="20"/>
        <v>#DIV/0!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 t="s">
        <v>104</v>
      </c>
      <c r="AB75" s="17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110</v>
      </c>
      <c r="B76" s="1" t="s">
        <v>31</v>
      </c>
      <c r="C76" s="1"/>
      <c r="D76" s="1">
        <v>56.847000000000001</v>
      </c>
      <c r="E76" s="1">
        <v>23.26</v>
      </c>
      <c r="F76" s="1">
        <v>33.587000000000003</v>
      </c>
      <c r="G76" s="6">
        <v>1</v>
      </c>
      <c r="H76" s="1" t="e">
        <v>#N/A</v>
      </c>
      <c r="I76" s="1" t="s">
        <v>32</v>
      </c>
      <c r="J76" s="1">
        <v>39</v>
      </c>
      <c r="K76" s="1">
        <f t="shared" si="16"/>
        <v>-15.739999999999998</v>
      </c>
      <c r="L76" s="1"/>
      <c r="M76" s="1"/>
      <c r="N76" s="1"/>
      <c r="O76" s="1">
        <f t="shared" si="17"/>
        <v>4.6520000000000001</v>
      </c>
      <c r="P76" s="5">
        <f t="shared" ref="P76:P77" si="21">11*O76-N76-F76</f>
        <v>17.585000000000001</v>
      </c>
      <c r="Q76" s="5"/>
      <c r="R76" s="1"/>
      <c r="S76" s="1">
        <f t="shared" si="19"/>
        <v>11</v>
      </c>
      <c r="T76" s="1">
        <f t="shared" si="20"/>
        <v>7.2199054170249362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18"/>
        <v>17.585000000000001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111</v>
      </c>
      <c r="B77" s="1" t="s">
        <v>38</v>
      </c>
      <c r="C77" s="1">
        <v>556</v>
      </c>
      <c r="D77" s="1">
        <v>276</v>
      </c>
      <c r="E77" s="1">
        <v>408</v>
      </c>
      <c r="F77" s="1">
        <v>382</v>
      </c>
      <c r="G77" s="6">
        <v>0.35</v>
      </c>
      <c r="H77" s="1">
        <v>40</v>
      </c>
      <c r="I77" s="1" t="s">
        <v>32</v>
      </c>
      <c r="J77" s="1">
        <v>414</v>
      </c>
      <c r="K77" s="1">
        <f t="shared" si="16"/>
        <v>-6</v>
      </c>
      <c r="L77" s="1"/>
      <c r="M77" s="1"/>
      <c r="N77" s="1">
        <v>270</v>
      </c>
      <c r="O77" s="1">
        <f t="shared" si="17"/>
        <v>81.599999999999994</v>
      </c>
      <c r="P77" s="5">
        <f t="shared" si="21"/>
        <v>245.59999999999991</v>
      </c>
      <c r="Q77" s="5"/>
      <c r="R77" s="1"/>
      <c r="S77" s="1">
        <f t="shared" si="19"/>
        <v>11</v>
      </c>
      <c r="T77" s="1">
        <f t="shared" si="20"/>
        <v>7.9901960784313735</v>
      </c>
      <c r="U77" s="1">
        <v>75</v>
      </c>
      <c r="V77" s="1">
        <v>71.599999999999994</v>
      </c>
      <c r="W77" s="1">
        <v>81.8</v>
      </c>
      <c r="X77" s="1">
        <v>79</v>
      </c>
      <c r="Y77" s="1">
        <v>75.8</v>
      </c>
      <c r="Z77" s="1">
        <v>74.599999999999994</v>
      </c>
      <c r="AA77" s="1"/>
      <c r="AB77" s="1">
        <f t="shared" si="18"/>
        <v>85.959999999999965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1" t="s">
        <v>112</v>
      </c>
      <c r="B78" s="11" t="s">
        <v>31</v>
      </c>
      <c r="C78" s="11"/>
      <c r="D78" s="11"/>
      <c r="E78" s="16">
        <v>2.5310000000000001</v>
      </c>
      <c r="F78" s="16">
        <v>-2.5310000000000001</v>
      </c>
      <c r="G78" s="12">
        <v>0</v>
      </c>
      <c r="H78" s="11" t="e">
        <v>#N/A</v>
      </c>
      <c r="I78" s="11" t="s">
        <v>39</v>
      </c>
      <c r="J78" s="11"/>
      <c r="K78" s="11">
        <f t="shared" si="16"/>
        <v>2.5310000000000001</v>
      </c>
      <c r="L78" s="11"/>
      <c r="M78" s="11"/>
      <c r="N78" s="11"/>
      <c r="O78" s="11">
        <f t="shared" si="17"/>
        <v>0.50619999999999998</v>
      </c>
      <c r="P78" s="13"/>
      <c r="Q78" s="13"/>
      <c r="R78" s="11"/>
      <c r="S78" s="11">
        <f t="shared" si="19"/>
        <v>-5</v>
      </c>
      <c r="T78" s="11">
        <f t="shared" si="20"/>
        <v>-5</v>
      </c>
      <c r="U78" s="11">
        <v>0.50619999999999998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 t="s">
        <v>113</v>
      </c>
      <c r="AB78" s="11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114</v>
      </c>
      <c r="B79" s="1" t="s">
        <v>38</v>
      </c>
      <c r="C79" s="1">
        <v>354.02499999999998</v>
      </c>
      <c r="D79" s="1">
        <v>130</v>
      </c>
      <c r="E79" s="1">
        <v>134</v>
      </c>
      <c r="F79" s="1">
        <v>289.02499999999998</v>
      </c>
      <c r="G79" s="6">
        <v>0.4</v>
      </c>
      <c r="H79" s="1">
        <v>50</v>
      </c>
      <c r="I79" s="1" t="s">
        <v>32</v>
      </c>
      <c r="J79" s="1">
        <v>183</v>
      </c>
      <c r="K79" s="1">
        <f t="shared" si="16"/>
        <v>-49</v>
      </c>
      <c r="L79" s="1"/>
      <c r="M79" s="1"/>
      <c r="N79" s="1"/>
      <c r="O79" s="1">
        <f t="shared" si="17"/>
        <v>26.8</v>
      </c>
      <c r="P79" s="5"/>
      <c r="Q79" s="5"/>
      <c r="R79" s="1"/>
      <c r="S79" s="1">
        <f t="shared" si="19"/>
        <v>10.784514925373132</v>
      </c>
      <c r="T79" s="1">
        <f t="shared" si="20"/>
        <v>10.784514925373132</v>
      </c>
      <c r="U79" s="1">
        <v>28.4</v>
      </c>
      <c r="V79" s="1">
        <v>38.200000000000003</v>
      </c>
      <c r="W79" s="1">
        <v>34.799999999999997</v>
      </c>
      <c r="X79" s="1">
        <v>42.8</v>
      </c>
      <c r="Y79" s="1">
        <v>44.2</v>
      </c>
      <c r="Z79" s="1">
        <v>34</v>
      </c>
      <c r="AA79" s="1"/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1" t="s">
        <v>115</v>
      </c>
      <c r="B80" s="11" t="s">
        <v>38</v>
      </c>
      <c r="C80" s="11">
        <v>52</v>
      </c>
      <c r="D80" s="11"/>
      <c r="E80" s="11"/>
      <c r="F80" s="11">
        <v>40</v>
      </c>
      <c r="G80" s="12">
        <v>0</v>
      </c>
      <c r="H80" s="11">
        <v>45</v>
      </c>
      <c r="I80" s="11" t="s">
        <v>39</v>
      </c>
      <c r="J80" s="11">
        <v>12</v>
      </c>
      <c r="K80" s="11">
        <f t="shared" si="16"/>
        <v>-12</v>
      </c>
      <c r="L80" s="11"/>
      <c r="M80" s="11"/>
      <c r="N80" s="11"/>
      <c r="O80" s="11">
        <f t="shared" si="17"/>
        <v>0</v>
      </c>
      <c r="P80" s="13"/>
      <c r="Q80" s="13"/>
      <c r="R80" s="11"/>
      <c r="S80" s="11" t="e">
        <f t="shared" si="19"/>
        <v>#DIV/0!</v>
      </c>
      <c r="T80" s="11" t="e">
        <f t="shared" si="20"/>
        <v>#DIV/0!</v>
      </c>
      <c r="U80" s="11">
        <v>2.4</v>
      </c>
      <c r="V80" s="11">
        <v>2.4</v>
      </c>
      <c r="W80" s="11">
        <v>0</v>
      </c>
      <c r="X80" s="11">
        <v>0</v>
      </c>
      <c r="Y80" s="11">
        <v>4.8</v>
      </c>
      <c r="Z80" s="11">
        <v>4.8</v>
      </c>
      <c r="AA80" s="14" t="s">
        <v>48</v>
      </c>
      <c r="AB80" s="1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1" t="s">
        <v>116</v>
      </c>
      <c r="B81" s="11" t="s">
        <v>38</v>
      </c>
      <c r="C81" s="11">
        <v>37</v>
      </c>
      <c r="D81" s="11"/>
      <c r="E81" s="11">
        <v>5</v>
      </c>
      <c r="F81" s="11">
        <v>2</v>
      </c>
      <c r="G81" s="12">
        <v>0</v>
      </c>
      <c r="H81" s="11">
        <v>60</v>
      </c>
      <c r="I81" s="11" t="s">
        <v>39</v>
      </c>
      <c r="J81" s="11">
        <v>23</v>
      </c>
      <c r="K81" s="11">
        <f t="shared" si="16"/>
        <v>-18</v>
      </c>
      <c r="L81" s="11"/>
      <c r="M81" s="11"/>
      <c r="N81" s="11"/>
      <c r="O81" s="11">
        <f t="shared" si="17"/>
        <v>1</v>
      </c>
      <c r="P81" s="13"/>
      <c r="Q81" s="13"/>
      <c r="R81" s="11"/>
      <c r="S81" s="11">
        <f t="shared" si="19"/>
        <v>2</v>
      </c>
      <c r="T81" s="11">
        <f t="shared" si="20"/>
        <v>2</v>
      </c>
      <c r="U81" s="11">
        <v>9</v>
      </c>
      <c r="V81" s="11">
        <v>9</v>
      </c>
      <c r="W81" s="11">
        <v>3</v>
      </c>
      <c r="X81" s="11">
        <v>2</v>
      </c>
      <c r="Y81" s="11">
        <v>4.4000000000000004</v>
      </c>
      <c r="Z81" s="11">
        <v>5.4</v>
      </c>
      <c r="AA81" s="11"/>
      <c r="AB81" s="11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1" t="s">
        <v>117</v>
      </c>
      <c r="B82" s="11" t="s">
        <v>38</v>
      </c>
      <c r="C82" s="11">
        <v>36</v>
      </c>
      <c r="D82" s="11"/>
      <c r="E82" s="11"/>
      <c r="F82" s="11">
        <v>36</v>
      </c>
      <c r="G82" s="12">
        <v>0</v>
      </c>
      <c r="H82" s="11">
        <v>40</v>
      </c>
      <c r="I82" s="11" t="s">
        <v>39</v>
      </c>
      <c r="J82" s="11">
        <v>1</v>
      </c>
      <c r="K82" s="11">
        <f t="shared" si="16"/>
        <v>-1</v>
      </c>
      <c r="L82" s="11"/>
      <c r="M82" s="11"/>
      <c r="N82" s="11"/>
      <c r="O82" s="11">
        <f t="shared" si="17"/>
        <v>0</v>
      </c>
      <c r="P82" s="13"/>
      <c r="Q82" s="13"/>
      <c r="R82" s="11"/>
      <c r="S82" s="11" t="e">
        <f t="shared" si="19"/>
        <v>#DIV/0!</v>
      </c>
      <c r="T82" s="11" t="e">
        <f t="shared" si="20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0.2</v>
      </c>
      <c r="Z82" s="11">
        <v>0.2</v>
      </c>
      <c r="AA82" s="14" t="s">
        <v>48</v>
      </c>
      <c r="AB82" s="1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1" t="s">
        <v>118</v>
      </c>
      <c r="B83" s="11" t="s">
        <v>38</v>
      </c>
      <c r="C83" s="11">
        <v>40</v>
      </c>
      <c r="D83" s="11">
        <v>31</v>
      </c>
      <c r="E83" s="11">
        <v>27</v>
      </c>
      <c r="F83" s="11">
        <v>18</v>
      </c>
      <c r="G83" s="12">
        <v>0</v>
      </c>
      <c r="H83" s="11">
        <v>45</v>
      </c>
      <c r="I83" s="11" t="s">
        <v>39</v>
      </c>
      <c r="J83" s="11">
        <v>33</v>
      </c>
      <c r="K83" s="11">
        <f t="shared" si="16"/>
        <v>-6</v>
      </c>
      <c r="L83" s="11"/>
      <c r="M83" s="11"/>
      <c r="N83" s="11"/>
      <c r="O83" s="11">
        <f t="shared" si="17"/>
        <v>5.4</v>
      </c>
      <c r="P83" s="13"/>
      <c r="Q83" s="13"/>
      <c r="R83" s="11"/>
      <c r="S83" s="11">
        <f t="shared" si="19"/>
        <v>3.333333333333333</v>
      </c>
      <c r="T83" s="11">
        <f t="shared" si="20"/>
        <v>3.333333333333333</v>
      </c>
      <c r="U83" s="11">
        <v>11</v>
      </c>
      <c r="V83" s="11">
        <v>9.8000000000000007</v>
      </c>
      <c r="W83" s="11">
        <v>4.5999999999999996</v>
      </c>
      <c r="X83" s="11">
        <v>4.8</v>
      </c>
      <c r="Y83" s="11">
        <v>6</v>
      </c>
      <c r="Z83" s="11">
        <v>4.5999999999999996</v>
      </c>
      <c r="AA83" s="11"/>
      <c r="AB83" s="11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119</v>
      </c>
      <c r="B84" s="1" t="s">
        <v>38</v>
      </c>
      <c r="C84" s="1">
        <v>453</v>
      </c>
      <c r="D84" s="1">
        <v>138</v>
      </c>
      <c r="E84" s="1">
        <v>245</v>
      </c>
      <c r="F84" s="1">
        <v>243</v>
      </c>
      <c r="G84" s="6">
        <v>0.45</v>
      </c>
      <c r="H84" s="1">
        <v>45</v>
      </c>
      <c r="I84" s="1" t="s">
        <v>32</v>
      </c>
      <c r="J84" s="1">
        <v>241</v>
      </c>
      <c r="K84" s="1">
        <f t="shared" si="16"/>
        <v>4</v>
      </c>
      <c r="L84" s="1"/>
      <c r="M84" s="1"/>
      <c r="N84" s="1">
        <v>208.48</v>
      </c>
      <c r="O84" s="1">
        <f t="shared" si="17"/>
        <v>49</v>
      </c>
      <c r="P84" s="5">
        <f>11*O84-N84-F84</f>
        <v>87.519999999999982</v>
      </c>
      <c r="Q84" s="5"/>
      <c r="R84" s="1"/>
      <c r="S84" s="1">
        <f t="shared" si="19"/>
        <v>11</v>
      </c>
      <c r="T84" s="1">
        <f t="shared" si="20"/>
        <v>9.2138775510204081</v>
      </c>
      <c r="U84" s="1">
        <v>53.6</v>
      </c>
      <c r="V84" s="1">
        <v>45</v>
      </c>
      <c r="W84" s="1">
        <v>36.200000000000003</v>
      </c>
      <c r="X84" s="1">
        <v>52.4</v>
      </c>
      <c r="Y84" s="1">
        <v>50.6</v>
      </c>
      <c r="Z84" s="1">
        <v>40.799999999999997</v>
      </c>
      <c r="AA84" s="1"/>
      <c r="AB84" s="1">
        <f t="shared" si="18"/>
        <v>39.383999999999993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1" t="s">
        <v>120</v>
      </c>
      <c r="B85" s="11" t="s">
        <v>38</v>
      </c>
      <c r="C85" s="11">
        <v>18</v>
      </c>
      <c r="D85" s="11"/>
      <c r="E85" s="11"/>
      <c r="F85" s="11">
        <v>18</v>
      </c>
      <c r="G85" s="12">
        <v>0</v>
      </c>
      <c r="H85" s="11">
        <v>45</v>
      </c>
      <c r="I85" s="11" t="s">
        <v>39</v>
      </c>
      <c r="J85" s="11">
        <v>4</v>
      </c>
      <c r="K85" s="11">
        <f t="shared" si="16"/>
        <v>-4</v>
      </c>
      <c r="L85" s="11"/>
      <c r="M85" s="11"/>
      <c r="N85" s="11"/>
      <c r="O85" s="11">
        <f t="shared" si="17"/>
        <v>0</v>
      </c>
      <c r="P85" s="13"/>
      <c r="Q85" s="13"/>
      <c r="R85" s="11"/>
      <c r="S85" s="11" t="e">
        <f t="shared" si="19"/>
        <v>#DIV/0!</v>
      </c>
      <c r="T85" s="11" t="e">
        <f t="shared" si="20"/>
        <v>#DIV/0!</v>
      </c>
      <c r="U85" s="11">
        <v>0</v>
      </c>
      <c r="V85" s="11">
        <v>0</v>
      </c>
      <c r="W85" s="11">
        <v>0.2</v>
      </c>
      <c r="X85" s="11">
        <v>0.2</v>
      </c>
      <c r="Y85" s="11">
        <v>0.6</v>
      </c>
      <c r="Z85" s="11">
        <v>0.4</v>
      </c>
      <c r="AA85" s="14" t="s">
        <v>48</v>
      </c>
      <c r="AB85" s="1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121</v>
      </c>
      <c r="B86" s="1" t="s">
        <v>38</v>
      </c>
      <c r="C86" s="1">
        <v>142</v>
      </c>
      <c r="D86" s="1">
        <v>198</v>
      </c>
      <c r="E86" s="1">
        <v>91</v>
      </c>
      <c r="F86" s="1">
        <v>172</v>
      </c>
      <c r="G86" s="6">
        <v>0.4</v>
      </c>
      <c r="H86" s="1">
        <v>40</v>
      </c>
      <c r="I86" s="1" t="s">
        <v>32</v>
      </c>
      <c r="J86" s="1">
        <v>90</v>
      </c>
      <c r="K86" s="1">
        <f t="shared" si="16"/>
        <v>1</v>
      </c>
      <c r="L86" s="1"/>
      <c r="M86" s="1"/>
      <c r="N86" s="1">
        <v>23.64000000000004</v>
      </c>
      <c r="O86" s="1">
        <f t="shared" si="17"/>
        <v>18.2</v>
      </c>
      <c r="P86" s="5"/>
      <c r="Q86" s="5"/>
      <c r="R86" s="1"/>
      <c r="S86" s="1">
        <f t="shared" si="19"/>
        <v>10.749450549450552</v>
      </c>
      <c r="T86" s="1">
        <f t="shared" si="20"/>
        <v>10.749450549450552</v>
      </c>
      <c r="U86" s="1">
        <v>23.8</v>
      </c>
      <c r="V86" s="1">
        <v>26</v>
      </c>
      <c r="W86" s="1">
        <v>17.399999999999999</v>
      </c>
      <c r="X86" s="1">
        <v>17.600000000000001</v>
      </c>
      <c r="Y86" s="1">
        <v>32.200000000000003</v>
      </c>
      <c r="Z86" s="1">
        <v>34.799999999999997</v>
      </c>
      <c r="AA86" s="1"/>
      <c r="AB86" s="1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7" t="s">
        <v>122</v>
      </c>
      <c r="B87" s="17" t="s">
        <v>38</v>
      </c>
      <c r="C87" s="17"/>
      <c r="D87" s="17"/>
      <c r="E87" s="17"/>
      <c r="F87" s="17"/>
      <c r="G87" s="18">
        <v>0</v>
      </c>
      <c r="H87" s="17" t="e">
        <v>#N/A</v>
      </c>
      <c r="I87" s="17" t="s">
        <v>32</v>
      </c>
      <c r="J87" s="17"/>
      <c r="K87" s="17">
        <f t="shared" si="16"/>
        <v>0</v>
      </c>
      <c r="L87" s="17"/>
      <c r="M87" s="17"/>
      <c r="N87" s="17"/>
      <c r="O87" s="17">
        <f t="shared" si="17"/>
        <v>0</v>
      </c>
      <c r="P87" s="19"/>
      <c r="Q87" s="19"/>
      <c r="R87" s="17"/>
      <c r="S87" s="17" t="e">
        <f t="shared" si="19"/>
        <v>#DIV/0!</v>
      </c>
      <c r="T87" s="17" t="e">
        <f t="shared" si="20"/>
        <v>#DIV/0!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 t="s">
        <v>104</v>
      </c>
      <c r="AB87" s="17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123</v>
      </c>
      <c r="B88" s="1" t="s">
        <v>31</v>
      </c>
      <c r="C88" s="1">
        <v>260.97899999999998</v>
      </c>
      <c r="D88" s="1">
        <v>367.24599999999998</v>
      </c>
      <c r="E88" s="1">
        <v>190.649</v>
      </c>
      <c r="F88" s="1">
        <v>336.78300000000002</v>
      </c>
      <c r="G88" s="6">
        <v>1</v>
      </c>
      <c r="H88" s="1">
        <v>40</v>
      </c>
      <c r="I88" s="1" t="s">
        <v>32</v>
      </c>
      <c r="J88" s="1">
        <v>189.57</v>
      </c>
      <c r="K88" s="1">
        <f t="shared" si="16"/>
        <v>1.0790000000000077</v>
      </c>
      <c r="L88" s="1"/>
      <c r="M88" s="1"/>
      <c r="N88" s="1">
        <v>48.442640000000068</v>
      </c>
      <c r="O88" s="1">
        <f t="shared" si="17"/>
        <v>38.129800000000003</v>
      </c>
      <c r="P88" s="5">
        <f>11*O88-N88-F88</f>
        <v>34.202159999999935</v>
      </c>
      <c r="Q88" s="5"/>
      <c r="R88" s="1"/>
      <c r="S88" s="1">
        <f t="shared" si="19"/>
        <v>11</v>
      </c>
      <c r="T88" s="1">
        <f t="shared" si="20"/>
        <v>10.103007096811419</v>
      </c>
      <c r="U88" s="1">
        <v>45.754800000000003</v>
      </c>
      <c r="V88" s="1">
        <v>52.1004</v>
      </c>
      <c r="W88" s="1">
        <v>37.531799999999997</v>
      </c>
      <c r="X88" s="1">
        <v>37.608600000000003</v>
      </c>
      <c r="Y88" s="1">
        <v>38.890599999999999</v>
      </c>
      <c r="Z88" s="1">
        <v>38.218600000000002</v>
      </c>
      <c r="AA88" s="1"/>
      <c r="AB88" s="1">
        <f t="shared" si="18"/>
        <v>34.202159999999935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1" t="s">
        <v>124</v>
      </c>
      <c r="B89" s="11" t="s">
        <v>38</v>
      </c>
      <c r="C89" s="11">
        <v>127</v>
      </c>
      <c r="D89" s="11">
        <v>18</v>
      </c>
      <c r="E89" s="11">
        <v>82</v>
      </c>
      <c r="F89" s="11">
        <v>38</v>
      </c>
      <c r="G89" s="12">
        <v>0</v>
      </c>
      <c r="H89" s="11">
        <v>45</v>
      </c>
      <c r="I89" s="11" t="s">
        <v>39</v>
      </c>
      <c r="J89" s="11">
        <v>93</v>
      </c>
      <c r="K89" s="11">
        <f t="shared" si="16"/>
        <v>-11</v>
      </c>
      <c r="L89" s="11"/>
      <c r="M89" s="11"/>
      <c r="N89" s="11"/>
      <c r="O89" s="11">
        <f t="shared" si="17"/>
        <v>16.399999999999999</v>
      </c>
      <c r="P89" s="13"/>
      <c r="Q89" s="13"/>
      <c r="R89" s="11"/>
      <c r="S89" s="11">
        <f t="shared" si="19"/>
        <v>2.3170731707317076</v>
      </c>
      <c r="T89" s="11">
        <f t="shared" si="20"/>
        <v>2.3170731707317076</v>
      </c>
      <c r="U89" s="11">
        <v>11.6</v>
      </c>
      <c r="V89" s="11">
        <v>10.6</v>
      </c>
      <c r="W89" s="11">
        <v>15.6</v>
      </c>
      <c r="X89" s="11">
        <v>16.399999999999999</v>
      </c>
      <c r="Y89" s="11">
        <v>15.2</v>
      </c>
      <c r="Z89" s="11">
        <v>19.2</v>
      </c>
      <c r="AA89" s="11"/>
      <c r="AB89" s="1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125</v>
      </c>
      <c r="B90" s="1" t="s">
        <v>31</v>
      </c>
      <c r="C90" s="1">
        <v>188.953</v>
      </c>
      <c r="D90" s="1">
        <v>500.39100000000002</v>
      </c>
      <c r="E90" s="1">
        <v>192.38399999999999</v>
      </c>
      <c r="F90" s="1">
        <v>443.46199999999999</v>
      </c>
      <c r="G90" s="6">
        <v>1</v>
      </c>
      <c r="H90" s="1">
        <v>30</v>
      </c>
      <c r="I90" s="1" t="s">
        <v>32</v>
      </c>
      <c r="J90" s="1">
        <v>189.5</v>
      </c>
      <c r="K90" s="1">
        <f t="shared" si="16"/>
        <v>2.8839999999999861</v>
      </c>
      <c r="L90" s="1"/>
      <c r="M90" s="1"/>
      <c r="N90" s="1"/>
      <c r="O90" s="1">
        <f t="shared" si="17"/>
        <v>38.476799999999997</v>
      </c>
      <c r="P90" s="5"/>
      <c r="Q90" s="5"/>
      <c r="R90" s="1"/>
      <c r="S90" s="1">
        <f t="shared" si="19"/>
        <v>11.525438705921491</v>
      </c>
      <c r="T90" s="1">
        <f t="shared" si="20"/>
        <v>11.525438705921491</v>
      </c>
      <c r="U90" s="1">
        <v>29.5306</v>
      </c>
      <c r="V90" s="1">
        <v>64.586199999999991</v>
      </c>
      <c r="W90" s="1">
        <v>69.82419999999999</v>
      </c>
      <c r="X90" s="1">
        <v>32.988</v>
      </c>
      <c r="Y90" s="1">
        <v>50.751800000000003</v>
      </c>
      <c r="Z90" s="1">
        <v>47.772000000000013</v>
      </c>
      <c r="AA90" s="1" t="s">
        <v>126</v>
      </c>
      <c r="AB90" s="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1" t="s">
        <v>127</v>
      </c>
      <c r="B91" s="11" t="s">
        <v>38</v>
      </c>
      <c r="C91" s="11">
        <v>219</v>
      </c>
      <c r="D91" s="11">
        <v>27</v>
      </c>
      <c r="E91" s="11">
        <v>122</v>
      </c>
      <c r="F91" s="11">
        <v>76</v>
      </c>
      <c r="G91" s="12">
        <v>0</v>
      </c>
      <c r="H91" s="11">
        <v>45</v>
      </c>
      <c r="I91" s="11" t="s">
        <v>39</v>
      </c>
      <c r="J91" s="11">
        <v>123</v>
      </c>
      <c r="K91" s="11">
        <f t="shared" si="16"/>
        <v>-1</v>
      </c>
      <c r="L91" s="11"/>
      <c r="M91" s="11"/>
      <c r="N91" s="11"/>
      <c r="O91" s="11">
        <f t="shared" si="17"/>
        <v>24.4</v>
      </c>
      <c r="P91" s="13"/>
      <c r="Q91" s="13"/>
      <c r="R91" s="11"/>
      <c r="S91" s="11">
        <f t="shared" si="19"/>
        <v>3.1147540983606561</v>
      </c>
      <c r="T91" s="11">
        <f t="shared" si="20"/>
        <v>3.1147540983606561</v>
      </c>
      <c r="U91" s="11">
        <v>23.6</v>
      </c>
      <c r="V91" s="11">
        <v>20.2</v>
      </c>
      <c r="W91" s="11">
        <v>18.8</v>
      </c>
      <c r="X91" s="11">
        <v>24.2</v>
      </c>
      <c r="Y91" s="11">
        <v>23.6</v>
      </c>
      <c r="Z91" s="11">
        <v>23.4</v>
      </c>
      <c r="AA91" s="11"/>
      <c r="AB91" s="1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128</v>
      </c>
      <c r="B92" s="1" t="s">
        <v>38</v>
      </c>
      <c r="C92" s="1">
        <v>959</v>
      </c>
      <c r="D92" s="1"/>
      <c r="E92" s="1">
        <v>256</v>
      </c>
      <c r="F92" s="1">
        <v>598</v>
      </c>
      <c r="G92" s="6">
        <v>0.45</v>
      </c>
      <c r="H92" s="1">
        <v>50</v>
      </c>
      <c r="I92" s="1" t="s">
        <v>32</v>
      </c>
      <c r="J92" s="1">
        <v>267</v>
      </c>
      <c r="K92" s="1">
        <f t="shared" si="16"/>
        <v>-11</v>
      </c>
      <c r="L92" s="1"/>
      <c r="M92" s="1"/>
      <c r="N92" s="1"/>
      <c r="O92" s="1">
        <f t="shared" si="17"/>
        <v>51.2</v>
      </c>
      <c r="P92" s="5"/>
      <c r="Q92" s="5"/>
      <c r="R92" s="1"/>
      <c r="S92" s="1">
        <f t="shared" si="19"/>
        <v>11.6796875</v>
      </c>
      <c r="T92" s="1">
        <f t="shared" si="20"/>
        <v>11.6796875</v>
      </c>
      <c r="U92" s="1">
        <v>56</v>
      </c>
      <c r="V92" s="1">
        <v>65</v>
      </c>
      <c r="W92" s="1">
        <v>66.400000000000006</v>
      </c>
      <c r="X92" s="1">
        <v>92.6</v>
      </c>
      <c r="Y92" s="1">
        <v>118</v>
      </c>
      <c r="Z92" s="1">
        <v>112.6</v>
      </c>
      <c r="AA92" s="1" t="s">
        <v>129</v>
      </c>
      <c r="AB92" s="1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130</v>
      </c>
      <c r="B93" s="1" t="s">
        <v>31</v>
      </c>
      <c r="C93" s="1">
        <v>985.24400000000003</v>
      </c>
      <c r="D93" s="1">
        <v>753.89499999999998</v>
      </c>
      <c r="E93" s="1">
        <v>689.93700000000001</v>
      </c>
      <c r="F93" s="1">
        <v>923.40099999999995</v>
      </c>
      <c r="G93" s="6">
        <v>1</v>
      </c>
      <c r="H93" s="1">
        <v>50</v>
      </c>
      <c r="I93" s="1" t="s">
        <v>32</v>
      </c>
      <c r="J93" s="1">
        <v>634.54999999999995</v>
      </c>
      <c r="K93" s="1">
        <f t="shared" si="16"/>
        <v>55.387000000000057</v>
      </c>
      <c r="L93" s="1"/>
      <c r="M93" s="1"/>
      <c r="N93" s="1">
        <v>87.68707999999981</v>
      </c>
      <c r="O93" s="1">
        <f t="shared" si="17"/>
        <v>137.98740000000001</v>
      </c>
      <c r="P93" s="5">
        <f t="shared" ref="P93:P96" si="22">11*O93-N93-F93</f>
        <v>506.77332000000013</v>
      </c>
      <c r="Q93" s="5"/>
      <c r="R93" s="1"/>
      <c r="S93" s="1">
        <f t="shared" si="19"/>
        <v>10.999999999999998</v>
      </c>
      <c r="T93" s="1">
        <f t="shared" si="20"/>
        <v>7.3273942403436818</v>
      </c>
      <c r="U93" s="1">
        <v>134.22059999999999</v>
      </c>
      <c r="V93" s="1">
        <v>145.31700000000001</v>
      </c>
      <c r="W93" s="1">
        <v>123.75</v>
      </c>
      <c r="X93" s="1">
        <v>112.90479999999999</v>
      </c>
      <c r="Y93" s="1">
        <v>159.45359999999999</v>
      </c>
      <c r="Z93" s="1">
        <v>192.9896</v>
      </c>
      <c r="AA93" s="1"/>
      <c r="AB93" s="1">
        <f t="shared" si="18"/>
        <v>506.77332000000013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131</v>
      </c>
      <c r="B94" s="1" t="s">
        <v>31</v>
      </c>
      <c r="C94" s="1">
        <v>393.95699999999999</v>
      </c>
      <c r="D94" s="1"/>
      <c r="E94" s="1">
        <v>118.955</v>
      </c>
      <c r="F94" s="1">
        <v>272.303</v>
      </c>
      <c r="G94" s="6">
        <v>1</v>
      </c>
      <c r="H94" s="1">
        <v>50</v>
      </c>
      <c r="I94" s="1" t="s">
        <v>32</v>
      </c>
      <c r="J94" s="1">
        <v>108.95</v>
      </c>
      <c r="K94" s="1">
        <f t="shared" si="16"/>
        <v>10.004999999999995</v>
      </c>
      <c r="L94" s="1"/>
      <c r="M94" s="1"/>
      <c r="N94" s="1"/>
      <c r="O94" s="1">
        <f t="shared" si="17"/>
        <v>23.791</v>
      </c>
      <c r="P94" s="5"/>
      <c r="Q94" s="5"/>
      <c r="R94" s="1"/>
      <c r="S94" s="1">
        <f t="shared" si="19"/>
        <v>11.445630700685133</v>
      </c>
      <c r="T94" s="1">
        <f t="shared" si="20"/>
        <v>11.445630700685133</v>
      </c>
      <c r="U94" s="1">
        <v>17.1982</v>
      </c>
      <c r="V94" s="1">
        <v>15.5764</v>
      </c>
      <c r="W94" s="1">
        <v>28.430199999999999</v>
      </c>
      <c r="X94" s="1">
        <v>29.0124</v>
      </c>
      <c r="Y94" s="1">
        <v>45.910200000000003</v>
      </c>
      <c r="Z94" s="1">
        <v>36.866999999999997</v>
      </c>
      <c r="AA94" s="1"/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132</v>
      </c>
      <c r="B95" s="1" t="s">
        <v>38</v>
      </c>
      <c r="C95" s="1">
        <v>822</v>
      </c>
      <c r="D95" s="1">
        <v>804</v>
      </c>
      <c r="E95" s="1">
        <v>640</v>
      </c>
      <c r="F95" s="1">
        <v>809</v>
      </c>
      <c r="G95" s="6">
        <v>0.4</v>
      </c>
      <c r="H95" s="1">
        <v>40</v>
      </c>
      <c r="I95" s="1" t="s">
        <v>32</v>
      </c>
      <c r="J95" s="1">
        <v>636</v>
      </c>
      <c r="K95" s="1">
        <f t="shared" si="16"/>
        <v>4</v>
      </c>
      <c r="L95" s="1"/>
      <c r="M95" s="1"/>
      <c r="N95" s="1">
        <v>521.15999999999985</v>
      </c>
      <c r="O95" s="1">
        <f t="shared" si="17"/>
        <v>128</v>
      </c>
      <c r="P95" s="5">
        <f t="shared" si="22"/>
        <v>77.840000000000146</v>
      </c>
      <c r="Q95" s="5"/>
      <c r="R95" s="1"/>
      <c r="S95" s="1">
        <f t="shared" si="19"/>
        <v>11</v>
      </c>
      <c r="T95" s="1">
        <f t="shared" si="20"/>
        <v>10.391874999999999</v>
      </c>
      <c r="U95" s="1">
        <v>157.19999999999999</v>
      </c>
      <c r="V95" s="1">
        <v>151.4</v>
      </c>
      <c r="W95" s="1">
        <v>126.6</v>
      </c>
      <c r="X95" s="1">
        <v>127.4</v>
      </c>
      <c r="Y95" s="1">
        <v>139.19999999999999</v>
      </c>
      <c r="Z95" s="1">
        <v>160.6</v>
      </c>
      <c r="AA95" s="1"/>
      <c r="AB95" s="1">
        <f t="shared" si="18"/>
        <v>31.13600000000006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 t="s">
        <v>133</v>
      </c>
      <c r="B96" s="1" t="s">
        <v>38</v>
      </c>
      <c r="C96" s="1">
        <v>875</v>
      </c>
      <c r="D96" s="1">
        <v>552</v>
      </c>
      <c r="E96" s="1">
        <v>618</v>
      </c>
      <c r="F96" s="1">
        <v>661</v>
      </c>
      <c r="G96" s="6">
        <v>0.4</v>
      </c>
      <c r="H96" s="1">
        <v>40</v>
      </c>
      <c r="I96" s="1" t="s">
        <v>32</v>
      </c>
      <c r="J96" s="1">
        <v>614</v>
      </c>
      <c r="K96" s="1">
        <f t="shared" si="16"/>
        <v>4</v>
      </c>
      <c r="L96" s="1"/>
      <c r="M96" s="1"/>
      <c r="N96" s="1">
        <v>350.6400000000001</v>
      </c>
      <c r="O96" s="1">
        <f t="shared" si="17"/>
        <v>123.6</v>
      </c>
      <c r="P96" s="5">
        <f t="shared" si="22"/>
        <v>347.95999999999981</v>
      </c>
      <c r="Q96" s="5"/>
      <c r="R96" s="1"/>
      <c r="S96" s="1">
        <f t="shared" si="19"/>
        <v>11</v>
      </c>
      <c r="T96" s="1">
        <f t="shared" si="20"/>
        <v>8.1847896440129464</v>
      </c>
      <c r="U96" s="1">
        <v>130.80000000000001</v>
      </c>
      <c r="V96" s="1">
        <v>127.2</v>
      </c>
      <c r="W96" s="1">
        <v>117.6</v>
      </c>
      <c r="X96" s="1">
        <v>123</v>
      </c>
      <c r="Y96" s="1">
        <v>114.6</v>
      </c>
      <c r="Z96" s="1">
        <v>128.6</v>
      </c>
      <c r="AA96" s="1"/>
      <c r="AB96" s="1">
        <f t="shared" si="18"/>
        <v>139.18399999999994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 t="s">
        <v>134</v>
      </c>
      <c r="B97" s="1" t="s">
        <v>38</v>
      </c>
      <c r="C97" s="1">
        <v>36</v>
      </c>
      <c r="D97" s="1"/>
      <c r="E97" s="1"/>
      <c r="F97" s="1">
        <v>36</v>
      </c>
      <c r="G97" s="6">
        <v>0.45</v>
      </c>
      <c r="H97" s="1">
        <v>50</v>
      </c>
      <c r="I97" s="1" t="s">
        <v>32</v>
      </c>
      <c r="J97" s="1">
        <v>7</v>
      </c>
      <c r="K97" s="1">
        <f t="shared" si="16"/>
        <v>-7</v>
      </c>
      <c r="L97" s="1"/>
      <c r="M97" s="1"/>
      <c r="N97" s="1"/>
      <c r="O97" s="1">
        <f t="shared" si="17"/>
        <v>0</v>
      </c>
      <c r="P97" s="5"/>
      <c r="Q97" s="5"/>
      <c r="R97" s="1"/>
      <c r="S97" s="1" t="e">
        <f t="shared" si="19"/>
        <v>#DIV/0!</v>
      </c>
      <c r="T97" s="1" t="e">
        <f t="shared" si="20"/>
        <v>#DIV/0!</v>
      </c>
      <c r="U97" s="1">
        <v>0</v>
      </c>
      <c r="V97" s="1">
        <v>0</v>
      </c>
      <c r="W97" s="1">
        <v>1.6</v>
      </c>
      <c r="X97" s="1">
        <v>2</v>
      </c>
      <c r="Y97" s="1">
        <v>0.8</v>
      </c>
      <c r="Z97" s="1">
        <v>0.8</v>
      </c>
      <c r="AA97" s="1" t="s">
        <v>48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1" t="s">
        <v>135</v>
      </c>
      <c r="B98" s="11" t="s">
        <v>38</v>
      </c>
      <c r="C98" s="11">
        <v>60</v>
      </c>
      <c r="D98" s="11"/>
      <c r="E98" s="11">
        <v>6</v>
      </c>
      <c r="F98" s="11">
        <v>53</v>
      </c>
      <c r="G98" s="12">
        <v>0</v>
      </c>
      <c r="H98" s="11">
        <v>40</v>
      </c>
      <c r="I98" s="11" t="s">
        <v>39</v>
      </c>
      <c r="J98" s="11">
        <v>35</v>
      </c>
      <c r="K98" s="11">
        <f t="shared" si="16"/>
        <v>-29</v>
      </c>
      <c r="L98" s="11"/>
      <c r="M98" s="11"/>
      <c r="N98" s="11"/>
      <c r="O98" s="11">
        <f t="shared" si="17"/>
        <v>1.2</v>
      </c>
      <c r="P98" s="13"/>
      <c r="Q98" s="13"/>
      <c r="R98" s="11"/>
      <c r="S98" s="11">
        <f t="shared" si="19"/>
        <v>44.166666666666671</v>
      </c>
      <c r="T98" s="11">
        <f t="shared" si="20"/>
        <v>44.166666666666671</v>
      </c>
      <c r="U98" s="11">
        <v>3.6</v>
      </c>
      <c r="V98" s="11">
        <v>2.4</v>
      </c>
      <c r="W98" s="11">
        <v>0.8</v>
      </c>
      <c r="X98" s="11">
        <v>0.8</v>
      </c>
      <c r="Y98" s="11">
        <v>6.4</v>
      </c>
      <c r="Z98" s="11">
        <v>6.4</v>
      </c>
      <c r="AA98" s="14" t="s">
        <v>48</v>
      </c>
      <c r="AB98" s="1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1" t="s">
        <v>136</v>
      </c>
      <c r="B99" s="11" t="s">
        <v>38</v>
      </c>
      <c r="C99" s="11">
        <v>604</v>
      </c>
      <c r="D99" s="11"/>
      <c r="E99" s="16">
        <v>109</v>
      </c>
      <c r="F99" s="16">
        <v>444</v>
      </c>
      <c r="G99" s="12">
        <v>0</v>
      </c>
      <c r="H99" s="11">
        <v>40</v>
      </c>
      <c r="I99" s="11" t="s">
        <v>39</v>
      </c>
      <c r="J99" s="11">
        <v>120</v>
      </c>
      <c r="K99" s="11">
        <f t="shared" si="16"/>
        <v>-11</v>
      </c>
      <c r="L99" s="11"/>
      <c r="M99" s="11"/>
      <c r="N99" s="11"/>
      <c r="O99" s="11">
        <f t="shared" si="17"/>
        <v>21.8</v>
      </c>
      <c r="P99" s="13"/>
      <c r="Q99" s="13"/>
      <c r="R99" s="11"/>
      <c r="S99" s="11">
        <f t="shared" si="19"/>
        <v>20.36697247706422</v>
      </c>
      <c r="T99" s="11">
        <f t="shared" si="20"/>
        <v>20.36697247706422</v>
      </c>
      <c r="U99" s="11">
        <v>28.6</v>
      </c>
      <c r="V99" s="11">
        <v>30</v>
      </c>
      <c r="W99" s="11">
        <v>22.2</v>
      </c>
      <c r="X99" s="11">
        <v>46.2</v>
      </c>
      <c r="Y99" s="11">
        <v>56.4</v>
      </c>
      <c r="Z99" s="11">
        <v>43.6</v>
      </c>
      <c r="AA99" s="15" t="s">
        <v>161</v>
      </c>
      <c r="AB99" s="1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 t="s">
        <v>137</v>
      </c>
      <c r="B100" s="1" t="s">
        <v>38</v>
      </c>
      <c r="C100" s="1"/>
      <c r="D100" s="1"/>
      <c r="E100" s="16">
        <f>E99</f>
        <v>109</v>
      </c>
      <c r="F100" s="16">
        <f>F99</f>
        <v>444</v>
      </c>
      <c r="G100" s="6">
        <v>0.4</v>
      </c>
      <c r="H100" s="1" t="e">
        <v>#N/A</v>
      </c>
      <c r="I100" s="1" t="s">
        <v>32</v>
      </c>
      <c r="J100" s="1"/>
      <c r="K100" s="1">
        <f t="shared" si="16"/>
        <v>109</v>
      </c>
      <c r="L100" s="1"/>
      <c r="M100" s="1"/>
      <c r="N100" s="1"/>
      <c r="O100" s="1">
        <f t="shared" si="17"/>
        <v>21.8</v>
      </c>
      <c r="P100" s="5"/>
      <c r="Q100" s="5"/>
      <c r="R100" s="1"/>
      <c r="S100" s="1">
        <f t="shared" si="19"/>
        <v>20.36697247706422</v>
      </c>
      <c r="T100" s="1">
        <f t="shared" si="20"/>
        <v>20.36697247706422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 t="s">
        <v>138</v>
      </c>
      <c r="B101" s="1" t="s">
        <v>31</v>
      </c>
      <c r="C101" s="1">
        <v>634.72199999999998</v>
      </c>
      <c r="D101" s="1">
        <v>383.964</v>
      </c>
      <c r="E101" s="1">
        <v>398.50700000000001</v>
      </c>
      <c r="F101" s="1">
        <v>500.79</v>
      </c>
      <c r="G101" s="6">
        <v>1</v>
      </c>
      <c r="H101" s="1">
        <v>40</v>
      </c>
      <c r="I101" s="1" t="s">
        <v>32</v>
      </c>
      <c r="J101" s="1">
        <v>373.75</v>
      </c>
      <c r="K101" s="1">
        <f t="shared" ref="K101:K121" si="23">E101-J101</f>
        <v>24.757000000000005</v>
      </c>
      <c r="L101" s="1"/>
      <c r="M101" s="1"/>
      <c r="N101" s="1">
        <v>115.60975999999989</v>
      </c>
      <c r="O101" s="1">
        <f t="shared" si="17"/>
        <v>79.701400000000007</v>
      </c>
      <c r="P101" s="5">
        <f t="shared" ref="P101:P102" si="24">11*O101-N101-F101</f>
        <v>260.31564000000009</v>
      </c>
      <c r="Q101" s="5"/>
      <c r="R101" s="1"/>
      <c r="S101" s="1">
        <f t="shared" si="19"/>
        <v>11</v>
      </c>
      <c r="T101" s="1">
        <f t="shared" si="20"/>
        <v>7.7338636460589134</v>
      </c>
      <c r="U101" s="1">
        <v>80.0732</v>
      </c>
      <c r="V101" s="1">
        <v>88.542000000000002</v>
      </c>
      <c r="W101" s="1">
        <v>86.486999999999995</v>
      </c>
      <c r="X101" s="1">
        <v>84.840400000000002</v>
      </c>
      <c r="Y101" s="1">
        <v>74.654399999999995</v>
      </c>
      <c r="Z101" s="1">
        <v>63.873399999999997</v>
      </c>
      <c r="AA101" s="1"/>
      <c r="AB101" s="1">
        <f t="shared" si="18"/>
        <v>260.31564000000009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 t="s">
        <v>139</v>
      </c>
      <c r="B102" s="1" t="s">
        <v>31</v>
      </c>
      <c r="C102" s="1">
        <v>589.202</v>
      </c>
      <c r="D102" s="1">
        <v>209.13200000000001</v>
      </c>
      <c r="E102" s="1">
        <v>347.19400000000002</v>
      </c>
      <c r="F102" s="1">
        <v>344.42500000000001</v>
      </c>
      <c r="G102" s="6">
        <v>1</v>
      </c>
      <c r="H102" s="1">
        <v>40</v>
      </c>
      <c r="I102" s="1" t="s">
        <v>32</v>
      </c>
      <c r="J102" s="1">
        <v>316.85000000000002</v>
      </c>
      <c r="K102" s="1">
        <f t="shared" si="23"/>
        <v>30.343999999999994</v>
      </c>
      <c r="L102" s="1"/>
      <c r="M102" s="1"/>
      <c r="N102" s="1">
        <v>228.74132000000029</v>
      </c>
      <c r="O102" s="1">
        <f t="shared" si="17"/>
        <v>69.438800000000001</v>
      </c>
      <c r="P102" s="5">
        <f t="shared" si="24"/>
        <v>190.66047999999972</v>
      </c>
      <c r="Q102" s="5"/>
      <c r="R102" s="1"/>
      <c r="S102" s="1">
        <f t="shared" si="19"/>
        <v>11</v>
      </c>
      <c r="T102" s="1">
        <f t="shared" si="20"/>
        <v>8.2542659147335531</v>
      </c>
      <c r="U102" s="1">
        <v>71.449399999999997</v>
      </c>
      <c r="V102" s="1">
        <v>68.553599999999989</v>
      </c>
      <c r="W102" s="1">
        <v>66.258200000000002</v>
      </c>
      <c r="X102" s="1">
        <v>74.464799999999997</v>
      </c>
      <c r="Y102" s="1">
        <v>66.057199999999995</v>
      </c>
      <c r="Z102" s="1">
        <v>58.504399999999997</v>
      </c>
      <c r="AA102" s="1"/>
      <c r="AB102" s="1">
        <f t="shared" ref="AB102:AB123" si="25">P102*G102</f>
        <v>190.66047999999972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1" t="s">
        <v>140</v>
      </c>
      <c r="B103" s="11" t="s">
        <v>38</v>
      </c>
      <c r="C103" s="11">
        <v>37</v>
      </c>
      <c r="D103" s="11">
        <v>3</v>
      </c>
      <c r="E103" s="11">
        <v>6</v>
      </c>
      <c r="F103" s="11">
        <v>2</v>
      </c>
      <c r="G103" s="12">
        <v>0</v>
      </c>
      <c r="H103" s="11">
        <v>35</v>
      </c>
      <c r="I103" s="11" t="s">
        <v>39</v>
      </c>
      <c r="J103" s="11">
        <v>14</v>
      </c>
      <c r="K103" s="11">
        <f t="shared" si="23"/>
        <v>-8</v>
      </c>
      <c r="L103" s="11"/>
      <c r="M103" s="11"/>
      <c r="N103" s="11"/>
      <c r="O103" s="11">
        <f t="shared" si="17"/>
        <v>1.2</v>
      </c>
      <c r="P103" s="13"/>
      <c r="Q103" s="13"/>
      <c r="R103" s="11"/>
      <c r="S103" s="11">
        <f t="shared" si="19"/>
        <v>1.6666666666666667</v>
      </c>
      <c r="T103" s="11">
        <f t="shared" si="20"/>
        <v>1.6666666666666667</v>
      </c>
      <c r="U103" s="11">
        <v>4.2</v>
      </c>
      <c r="V103" s="11">
        <v>4</v>
      </c>
      <c r="W103" s="11">
        <v>0.8</v>
      </c>
      <c r="X103" s="11">
        <v>-0.4</v>
      </c>
      <c r="Y103" s="11">
        <v>1.2</v>
      </c>
      <c r="Z103" s="11">
        <v>2.2000000000000002</v>
      </c>
      <c r="AA103" s="11"/>
      <c r="AB103" s="11">
        <f t="shared" si="25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 t="s">
        <v>141</v>
      </c>
      <c r="B104" s="1" t="s">
        <v>38</v>
      </c>
      <c r="C104" s="1">
        <v>738</v>
      </c>
      <c r="D104" s="1"/>
      <c r="E104" s="1">
        <v>197</v>
      </c>
      <c r="F104" s="1">
        <v>500</v>
      </c>
      <c r="G104" s="6">
        <v>0.37</v>
      </c>
      <c r="H104" s="1">
        <v>50</v>
      </c>
      <c r="I104" s="1" t="s">
        <v>32</v>
      </c>
      <c r="J104" s="1">
        <v>186</v>
      </c>
      <c r="K104" s="1">
        <f t="shared" si="23"/>
        <v>11</v>
      </c>
      <c r="L104" s="1"/>
      <c r="M104" s="1"/>
      <c r="N104" s="1"/>
      <c r="O104" s="1">
        <f t="shared" si="17"/>
        <v>39.4</v>
      </c>
      <c r="P104" s="5"/>
      <c r="Q104" s="5"/>
      <c r="R104" s="1"/>
      <c r="S104" s="1">
        <f t="shared" si="19"/>
        <v>12.69035532994924</v>
      </c>
      <c r="T104" s="1">
        <f t="shared" si="20"/>
        <v>12.69035532994924</v>
      </c>
      <c r="U104" s="1">
        <v>38.6</v>
      </c>
      <c r="V104" s="1">
        <v>50.8</v>
      </c>
      <c r="W104" s="1">
        <v>55.2</v>
      </c>
      <c r="X104" s="1">
        <v>63.8</v>
      </c>
      <c r="Y104" s="1">
        <v>92.2</v>
      </c>
      <c r="Z104" s="1">
        <v>77.8</v>
      </c>
      <c r="AA104" s="1"/>
      <c r="AB104" s="1">
        <f t="shared" si="25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 t="s">
        <v>142</v>
      </c>
      <c r="B105" s="1" t="s">
        <v>38</v>
      </c>
      <c r="C105" s="1">
        <v>298</v>
      </c>
      <c r="D105" s="1">
        <v>174</v>
      </c>
      <c r="E105" s="1">
        <v>102</v>
      </c>
      <c r="F105" s="1">
        <v>352</v>
      </c>
      <c r="G105" s="6">
        <v>0.6</v>
      </c>
      <c r="H105" s="1">
        <v>55</v>
      </c>
      <c r="I105" s="1" t="s">
        <v>32</v>
      </c>
      <c r="J105" s="1">
        <v>99</v>
      </c>
      <c r="K105" s="1">
        <f t="shared" si="23"/>
        <v>3</v>
      </c>
      <c r="L105" s="1"/>
      <c r="M105" s="1"/>
      <c r="N105" s="1"/>
      <c r="O105" s="1">
        <f t="shared" si="17"/>
        <v>20.399999999999999</v>
      </c>
      <c r="P105" s="5"/>
      <c r="Q105" s="5"/>
      <c r="R105" s="1"/>
      <c r="S105" s="1">
        <f t="shared" si="19"/>
        <v>17.254901960784316</v>
      </c>
      <c r="T105" s="1">
        <f t="shared" si="20"/>
        <v>17.254901960784316</v>
      </c>
      <c r="U105" s="1">
        <v>24</v>
      </c>
      <c r="V105" s="1">
        <v>40.799999999999997</v>
      </c>
      <c r="W105" s="1">
        <v>33.200000000000003</v>
      </c>
      <c r="X105" s="1">
        <v>43.4</v>
      </c>
      <c r="Y105" s="1">
        <v>42.2</v>
      </c>
      <c r="Z105" s="1">
        <v>30</v>
      </c>
      <c r="AA105" s="1"/>
      <c r="AB105" s="1">
        <f t="shared" si="25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 t="s">
        <v>143</v>
      </c>
      <c r="B106" s="1" t="s">
        <v>38</v>
      </c>
      <c r="C106" s="1">
        <v>249</v>
      </c>
      <c r="D106" s="1"/>
      <c r="E106" s="1">
        <v>114</v>
      </c>
      <c r="F106" s="1">
        <v>100</v>
      </c>
      <c r="G106" s="6">
        <v>0.4</v>
      </c>
      <c r="H106" s="1">
        <v>50</v>
      </c>
      <c r="I106" s="1" t="s">
        <v>32</v>
      </c>
      <c r="J106" s="1">
        <v>109</v>
      </c>
      <c r="K106" s="1">
        <f t="shared" si="23"/>
        <v>5</v>
      </c>
      <c r="L106" s="1"/>
      <c r="M106" s="1"/>
      <c r="N106" s="1">
        <v>117.32</v>
      </c>
      <c r="O106" s="1">
        <f t="shared" si="17"/>
        <v>22.8</v>
      </c>
      <c r="P106" s="5">
        <f t="shared" ref="P106:P108" si="26">11*O106-N106-F106</f>
        <v>33.480000000000018</v>
      </c>
      <c r="Q106" s="5"/>
      <c r="R106" s="1"/>
      <c r="S106" s="1">
        <f t="shared" si="19"/>
        <v>11</v>
      </c>
      <c r="T106" s="1">
        <f t="shared" si="20"/>
        <v>9.5315789473684198</v>
      </c>
      <c r="U106" s="1">
        <v>22.4</v>
      </c>
      <c r="V106" s="1">
        <v>16.2</v>
      </c>
      <c r="W106" s="1">
        <v>14.6</v>
      </c>
      <c r="X106" s="1">
        <v>26.6</v>
      </c>
      <c r="Y106" s="1">
        <v>27</v>
      </c>
      <c r="Z106" s="1">
        <v>18.2</v>
      </c>
      <c r="AA106" s="1"/>
      <c r="AB106" s="1">
        <f t="shared" si="25"/>
        <v>13.392000000000008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 t="s">
        <v>144</v>
      </c>
      <c r="B107" s="1" t="s">
        <v>38</v>
      </c>
      <c r="C107" s="1">
        <v>159</v>
      </c>
      <c r="D107" s="1">
        <v>150</v>
      </c>
      <c r="E107" s="1">
        <v>115</v>
      </c>
      <c r="F107" s="1">
        <v>177</v>
      </c>
      <c r="G107" s="6">
        <v>0.35</v>
      </c>
      <c r="H107" s="1">
        <v>50</v>
      </c>
      <c r="I107" s="1" t="s">
        <v>32</v>
      </c>
      <c r="J107" s="1">
        <v>113</v>
      </c>
      <c r="K107" s="1">
        <f t="shared" si="23"/>
        <v>2</v>
      </c>
      <c r="L107" s="1"/>
      <c r="M107" s="1"/>
      <c r="N107" s="1">
        <v>42.359999999999957</v>
      </c>
      <c r="O107" s="1">
        <f t="shared" si="17"/>
        <v>23</v>
      </c>
      <c r="P107" s="5">
        <f t="shared" si="26"/>
        <v>33.640000000000043</v>
      </c>
      <c r="Q107" s="5"/>
      <c r="R107" s="1"/>
      <c r="S107" s="1">
        <f t="shared" si="19"/>
        <v>11</v>
      </c>
      <c r="T107" s="1">
        <f t="shared" si="20"/>
        <v>9.5373913043478247</v>
      </c>
      <c r="U107" s="1">
        <v>22.2</v>
      </c>
      <c r="V107" s="1">
        <v>26</v>
      </c>
      <c r="W107" s="1">
        <v>22.2</v>
      </c>
      <c r="X107" s="1">
        <v>19.2</v>
      </c>
      <c r="Y107" s="1">
        <v>24.8</v>
      </c>
      <c r="Z107" s="1">
        <v>29.8</v>
      </c>
      <c r="AA107" s="1"/>
      <c r="AB107" s="1">
        <f t="shared" si="25"/>
        <v>11.774000000000015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 t="s">
        <v>145</v>
      </c>
      <c r="B108" s="1" t="s">
        <v>38</v>
      </c>
      <c r="C108" s="1">
        <v>522</v>
      </c>
      <c r="D108" s="1">
        <v>162</v>
      </c>
      <c r="E108" s="1">
        <v>326</v>
      </c>
      <c r="F108" s="1">
        <v>274</v>
      </c>
      <c r="G108" s="6">
        <v>0.6</v>
      </c>
      <c r="H108" s="1">
        <v>55</v>
      </c>
      <c r="I108" s="1" t="s">
        <v>32</v>
      </c>
      <c r="J108" s="1">
        <v>322</v>
      </c>
      <c r="K108" s="1">
        <f t="shared" si="23"/>
        <v>4</v>
      </c>
      <c r="L108" s="1"/>
      <c r="M108" s="1"/>
      <c r="N108" s="1">
        <v>178.8</v>
      </c>
      <c r="O108" s="1">
        <f t="shared" si="17"/>
        <v>65.2</v>
      </c>
      <c r="P108" s="5">
        <f t="shared" si="26"/>
        <v>264.40000000000009</v>
      </c>
      <c r="Q108" s="5"/>
      <c r="R108" s="1"/>
      <c r="S108" s="1">
        <f t="shared" si="19"/>
        <v>11</v>
      </c>
      <c r="T108" s="1">
        <f t="shared" si="20"/>
        <v>6.9447852760736195</v>
      </c>
      <c r="U108" s="1">
        <v>54</v>
      </c>
      <c r="V108" s="1">
        <v>54</v>
      </c>
      <c r="W108" s="1">
        <v>54</v>
      </c>
      <c r="X108" s="1">
        <v>63.6</v>
      </c>
      <c r="Y108" s="1">
        <v>55.2</v>
      </c>
      <c r="Z108" s="1">
        <v>38.200000000000003</v>
      </c>
      <c r="AA108" s="1" t="s">
        <v>92</v>
      </c>
      <c r="AB108" s="1">
        <f t="shared" si="25"/>
        <v>158.64000000000004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 t="s">
        <v>146</v>
      </c>
      <c r="B109" s="1" t="s">
        <v>38</v>
      </c>
      <c r="C109" s="1">
        <v>156</v>
      </c>
      <c r="D109" s="1"/>
      <c r="E109" s="1"/>
      <c r="F109" s="1">
        <v>154</v>
      </c>
      <c r="G109" s="6">
        <v>0.4</v>
      </c>
      <c r="H109" s="1">
        <v>30</v>
      </c>
      <c r="I109" s="1" t="s">
        <v>32</v>
      </c>
      <c r="J109" s="1">
        <v>64</v>
      </c>
      <c r="K109" s="1">
        <f t="shared" si="23"/>
        <v>-64</v>
      </c>
      <c r="L109" s="1"/>
      <c r="M109" s="1"/>
      <c r="N109" s="1"/>
      <c r="O109" s="1">
        <f t="shared" si="17"/>
        <v>0</v>
      </c>
      <c r="P109" s="5"/>
      <c r="Q109" s="5"/>
      <c r="R109" s="1"/>
      <c r="S109" s="1" t="e">
        <f t="shared" si="19"/>
        <v>#DIV/0!</v>
      </c>
      <c r="T109" s="1" t="e">
        <f t="shared" si="20"/>
        <v>#DIV/0!</v>
      </c>
      <c r="U109" s="1">
        <v>0.4</v>
      </c>
      <c r="V109" s="1">
        <v>2.4</v>
      </c>
      <c r="W109" s="1">
        <v>2.6</v>
      </c>
      <c r="X109" s="1">
        <v>15.6</v>
      </c>
      <c r="Y109" s="1">
        <v>16.8</v>
      </c>
      <c r="Z109" s="1">
        <v>4.2725999999999997</v>
      </c>
      <c r="AA109" s="1"/>
      <c r="AB109" s="1">
        <f t="shared" si="25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 t="s">
        <v>147</v>
      </c>
      <c r="B110" s="1" t="s">
        <v>38</v>
      </c>
      <c r="C110" s="1">
        <v>224</v>
      </c>
      <c r="D110" s="1"/>
      <c r="E110" s="1">
        <v>-12</v>
      </c>
      <c r="F110" s="1">
        <v>224</v>
      </c>
      <c r="G110" s="6">
        <v>0.45</v>
      </c>
      <c r="H110" s="1">
        <v>40</v>
      </c>
      <c r="I110" s="1" t="s">
        <v>32</v>
      </c>
      <c r="J110" s="1">
        <v>73</v>
      </c>
      <c r="K110" s="1">
        <f t="shared" si="23"/>
        <v>-85</v>
      </c>
      <c r="L110" s="1"/>
      <c r="M110" s="1"/>
      <c r="N110" s="1"/>
      <c r="O110" s="1">
        <f t="shared" si="17"/>
        <v>-2.4</v>
      </c>
      <c r="P110" s="5"/>
      <c r="Q110" s="5"/>
      <c r="R110" s="1"/>
      <c r="S110" s="1">
        <f t="shared" si="19"/>
        <v>-93.333333333333343</v>
      </c>
      <c r="T110" s="1">
        <f t="shared" si="20"/>
        <v>-93.333333333333343</v>
      </c>
      <c r="U110" s="1">
        <v>-1.2</v>
      </c>
      <c r="V110" s="1">
        <v>19.2</v>
      </c>
      <c r="W110" s="1">
        <v>18</v>
      </c>
      <c r="X110" s="1">
        <v>21.6</v>
      </c>
      <c r="Y110" s="1">
        <v>27.8</v>
      </c>
      <c r="Z110" s="1">
        <v>3.8</v>
      </c>
      <c r="AA110" s="1"/>
      <c r="AB110" s="1">
        <f t="shared" si="25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 t="s">
        <v>148</v>
      </c>
      <c r="B111" s="1" t="s">
        <v>31</v>
      </c>
      <c r="C111" s="1">
        <v>134.9</v>
      </c>
      <c r="D111" s="1">
        <v>81.808000000000007</v>
      </c>
      <c r="E111" s="1">
        <v>4.0519999999999996</v>
      </c>
      <c r="F111" s="1">
        <v>212.65600000000001</v>
      </c>
      <c r="G111" s="6">
        <v>1</v>
      </c>
      <c r="H111" s="1">
        <v>45</v>
      </c>
      <c r="I111" s="1" t="s">
        <v>32</v>
      </c>
      <c r="J111" s="1">
        <v>70.2</v>
      </c>
      <c r="K111" s="1">
        <f t="shared" si="23"/>
        <v>-66.147999999999996</v>
      </c>
      <c r="L111" s="1"/>
      <c r="M111" s="1"/>
      <c r="N111" s="1"/>
      <c r="O111" s="1">
        <f t="shared" si="17"/>
        <v>0.8103999999999999</v>
      </c>
      <c r="P111" s="5"/>
      <c r="Q111" s="5"/>
      <c r="R111" s="1"/>
      <c r="S111" s="1">
        <f t="shared" si="19"/>
        <v>262.40868706811455</v>
      </c>
      <c r="T111" s="1">
        <f t="shared" si="20"/>
        <v>262.40868706811455</v>
      </c>
      <c r="U111" s="1">
        <v>0.54900000000000004</v>
      </c>
      <c r="V111" s="1">
        <v>6.4686000000000003</v>
      </c>
      <c r="W111" s="1">
        <v>17.0854</v>
      </c>
      <c r="X111" s="1">
        <v>16.195599999999999</v>
      </c>
      <c r="Y111" s="1">
        <v>8.0678000000000001</v>
      </c>
      <c r="Z111" s="1">
        <v>5.2046000000000001</v>
      </c>
      <c r="AA111" s="1"/>
      <c r="AB111" s="1">
        <f t="shared" si="25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 t="s">
        <v>149</v>
      </c>
      <c r="B112" s="1" t="s">
        <v>31</v>
      </c>
      <c r="C112" s="1"/>
      <c r="D112" s="1">
        <v>57.713000000000001</v>
      </c>
      <c r="E112" s="1">
        <v>15.263</v>
      </c>
      <c r="F112" s="1">
        <v>42.45</v>
      </c>
      <c r="G112" s="6">
        <v>1</v>
      </c>
      <c r="H112" s="1" t="e">
        <v>#N/A</v>
      </c>
      <c r="I112" s="1" t="s">
        <v>32</v>
      </c>
      <c r="J112" s="1">
        <v>20.5</v>
      </c>
      <c r="K112" s="1">
        <f t="shared" si="23"/>
        <v>-5.2370000000000001</v>
      </c>
      <c r="L112" s="1"/>
      <c r="M112" s="1"/>
      <c r="N112" s="1"/>
      <c r="O112" s="1">
        <f t="shared" si="17"/>
        <v>3.0526</v>
      </c>
      <c r="P112" s="5"/>
      <c r="Q112" s="5"/>
      <c r="R112" s="1"/>
      <c r="S112" s="1">
        <f t="shared" si="19"/>
        <v>13.906178339775929</v>
      </c>
      <c r="T112" s="1">
        <f t="shared" si="20"/>
        <v>13.906178339775929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/>
      <c r="AB112" s="1">
        <f t="shared" si="25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 t="s">
        <v>150</v>
      </c>
      <c r="B113" s="1" t="s">
        <v>38</v>
      </c>
      <c r="C113" s="1">
        <v>11</v>
      </c>
      <c r="D113" s="1">
        <v>14</v>
      </c>
      <c r="E113" s="1">
        <v>13</v>
      </c>
      <c r="F113" s="1">
        <v>8</v>
      </c>
      <c r="G113" s="6">
        <v>0.35</v>
      </c>
      <c r="H113" s="1">
        <v>40</v>
      </c>
      <c r="I113" s="1" t="s">
        <v>32</v>
      </c>
      <c r="J113" s="1">
        <v>15</v>
      </c>
      <c r="K113" s="1">
        <f t="shared" si="23"/>
        <v>-2</v>
      </c>
      <c r="L113" s="1"/>
      <c r="M113" s="1"/>
      <c r="N113" s="1">
        <v>13</v>
      </c>
      <c r="O113" s="1">
        <f t="shared" si="17"/>
        <v>2.6</v>
      </c>
      <c r="P113" s="5">
        <v>10</v>
      </c>
      <c r="Q113" s="5"/>
      <c r="R113" s="1"/>
      <c r="S113" s="1">
        <f t="shared" si="19"/>
        <v>11.923076923076923</v>
      </c>
      <c r="T113" s="1">
        <f t="shared" si="20"/>
        <v>8.0769230769230766</v>
      </c>
      <c r="U113" s="1">
        <v>2</v>
      </c>
      <c r="V113" s="1">
        <v>1</v>
      </c>
      <c r="W113" s="1">
        <v>0.8</v>
      </c>
      <c r="X113" s="1">
        <v>0.8</v>
      </c>
      <c r="Y113" s="1">
        <v>0</v>
      </c>
      <c r="Z113" s="1">
        <v>0</v>
      </c>
      <c r="AA113" s="1"/>
      <c r="AB113" s="1">
        <f t="shared" si="25"/>
        <v>3.5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9" t="s">
        <v>151</v>
      </c>
      <c r="B114" s="1" t="s">
        <v>38</v>
      </c>
      <c r="C114" s="1"/>
      <c r="D114" s="1"/>
      <c r="E114" s="1"/>
      <c r="F114" s="16">
        <f>F24+F115</f>
        <v>27</v>
      </c>
      <c r="G114" s="6">
        <v>0.35</v>
      </c>
      <c r="H114" s="1">
        <v>45</v>
      </c>
      <c r="I114" s="1" t="s">
        <v>32</v>
      </c>
      <c r="J114" s="1"/>
      <c r="K114" s="1">
        <f t="shared" si="23"/>
        <v>0</v>
      </c>
      <c r="L114" s="1"/>
      <c r="M114" s="1"/>
      <c r="N114" s="1"/>
      <c r="O114" s="1">
        <f t="shared" si="17"/>
        <v>0</v>
      </c>
      <c r="P114" s="5"/>
      <c r="Q114" s="5"/>
      <c r="R114" s="1"/>
      <c r="S114" s="1" t="e">
        <f t="shared" si="19"/>
        <v>#DIV/0!</v>
      </c>
      <c r="T114" s="1" t="e">
        <f t="shared" si="20"/>
        <v>#DIV/0!</v>
      </c>
      <c r="U114" s="1">
        <v>0</v>
      </c>
      <c r="V114" s="1">
        <v>0</v>
      </c>
      <c r="W114" s="1">
        <v>-0.2</v>
      </c>
      <c r="X114" s="1">
        <v>-0.2</v>
      </c>
      <c r="Y114" s="1">
        <v>0</v>
      </c>
      <c r="Z114" s="1">
        <v>0</v>
      </c>
      <c r="AA114" s="1" t="s">
        <v>152</v>
      </c>
      <c r="AB114" s="1">
        <f t="shared" si="25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1" t="s">
        <v>153</v>
      </c>
      <c r="B115" s="11" t="s">
        <v>38</v>
      </c>
      <c r="C115" s="11"/>
      <c r="D115" s="11">
        <v>24</v>
      </c>
      <c r="E115" s="11"/>
      <c r="F115" s="16">
        <v>24</v>
      </c>
      <c r="G115" s="12">
        <v>0</v>
      </c>
      <c r="H115" s="11" t="e">
        <v>#N/A</v>
      </c>
      <c r="I115" s="11" t="s">
        <v>39</v>
      </c>
      <c r="J115" s="11"/>
      <c r="K115" s="11">
        <f t="shared" si="23"/>
        <v>0</v>
      </c>
      <c r="L115" s="11"/>
      <c r="M115" s="11"/>
      <c r="N115" s="11"/>
      <c r="O115" s="11">
        <f t="shared" si="17"/>
        <v>0</v>
      </c>
      <c r="P115" s="13"/>
      <c r="Q115" s="13"/>
      <c r="R115" s="11"/>
      <c r="S115" s="11" t="e">
        <f t="shared" si="19"/>
        <v>#DIV/0!</v>
      </c>
      <c r="T115" s="11" t="e">
        <f t="shared" si="20"/>
        <v>#DIV/0!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 t="s">
        <v>55</v>
      </c>
      <c r="AB115" s="11">
        <f t="shared" si="25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 t="s">
        <v>154</v>
      </c>
      <c r="B116" s="1" t="s">
        <v>31</v>
      </c>
      <c r="C116" s="1">
        <v>245.48</v>
      </c>
      <c r="D116" s="1">
        <v>201.19</v>
      </c>
      <c r="E116" s="1">
        <v>191.029</v>
      </c>
      <c r="F116" s="1">
        <v>237.476</v>
      </c>
      <c r="G116" s="6">
        <v>1</v>
      </c>
      <c r="H116" s="1">
        <v>50</v>
      </c>
      <c r="I116" s="1" t="s">
        <v>32</v>
      </c>
      <c r="J116" s="1">
        <v>171.8</v>
      </c>
      <c r="K116" s="1">
        <f t="shared" si="23"/>
        <v>19.228999999999985</v>
      </c>
      <c r="L116" s="1"/>
      <c r="M116" s="1"/>
      <c r="N116" s="1"/>
      <c r="O116" s="1">
        <f t="shared" si="17"/>
        <v>38.205799999999996</v>
      </c>
      <c r="P116" s="5">
        <f>11*O116-N116-F116</f>
        <v>182.78779999999995</v>
      </c>
      <c r="Q116" s="5"/>
      <c r="R116" s="1"/>
      <c r="S116" s="1">
        <f t="shared" si="19"/>
        <v>11</v>
      </c>
      <c r="T116" s="1">
        <f t="shared" si="20"/>
        <v>6.2157054688031668</v>
      </c>
      <c r="U116" s="1">
        <v>12.074</v>
      </c>
      <c r="V116" s="1">
        <v>10.3992</v>
      </c>
      <c r="W116" s="1">
        <v>36.313800000000001</v>
      </c>
      <c r="X116" s="1">
        <v>34.034199999999998</v>
      </c>
      <c r="Y116" s="1">
        <v>7.8516000000000004</v>
      </c>
      <c r="Z116" s="1">
        <v>5.8747999999999996</v>
      </c>
      <c r="AA116" s="1"/>
      <c r="AB116" s="1">
        <f t="shared" si="25"/>
        <v>182.78779999999995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1" t="s">
        <v>155</v>
      </c>
      <c r="B117" s="11" t="s">
        <v>38</v>
      </c>
      <c r="C117" s="11">
        <v>60</v>
      </c>
      <c r="D117" s="11">
        <v>4</v>
      </c>
      <c r="E117" s="11">
        <v>68</v>
      </c>
      <c r="F117" s="11">
        <v>-5</v>
      </c>
      <c r="G117" s="12">
        <v>0</v>
      </c>
      <c r="H117" s="11">
        <v>60</v>
      </c>
      <c r="I117" s="11" t="s">
        <v>39</v>
      </c>
      <c r="J117" s="11">
        <v>97</v>
      </c>
      <c r="K117" s="11">
        <f t="shared" si="23"/>
        <v>-29</v>
      </c>
      <c r="L117" s="11"/>
      <c r="M117" s="11"/>
      <c r="N117" s="11"/>
      <c r="O117" s="11">
        <f t="shared" si="17"/>
        <v>13.6</v>
      </c>
      <c r="P117" s="13"/>
      <c r="Q117" s="13"/>
      <c r="R117" s="11"/>
      <c r="S117" s="11">
        <f t="shared" si="19"/>
        <v>-0.36764705882352944</v>
      </c>
      <c r="T117" s="11">
        <f t="shared" si="20"/>
        <v>-0.36764705882352944</v>
      </c>
      <c r="U117" s="11">
        <v>0.8</v>
      </c>
      <c r="V117" s="11">
        <v>-0.8</v>
      </c>
      <c r="W117" s="11">
        <v>-3.4</v>
      </c>
      <c r="X117" s="11">
        <v>-2.4</v>
      </c>
      <c r="Y117" s="11">
        <v>10.199999999999999</v>
      </c>
      <c r="Z117" s="11">
        <v>16.399999999999999</v>
      </c>
      <c r="AA117" s="11"/>
      <c r="AB117" s="11">
        <f t="shared" si="25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1" t="s">
        <v>156</v>
      </c>
      <c r="B118" s="11" t="s">
        <v>38</v>
      </c>
      <c r="C118" s="11">
        <v>-7</v>
      </c>
      <c r="D118" s="11"/>
      <c r="E118" s="11">
        <v>-1</v>
      </c>
      <c r="F118" s="11">
        <v>-7</v>
      </c>
      <c r="G118" s="12">
        <v>0</v>
      </c>
      <c r="H118" s="11">
        <v>60</v>
      </c>
      <c r="I118" s="11" t="s">
        <v>39</v>
      </c>
      <c r="J118" s="11"/>
      <c r="K118" s="11">
        <f t="shared" si="23"/>
        <v>-1</v>
      </c>
      <c r="L118" s="11"/>
      <c r="M118" s="11"/>
      <c r="N118" s="11"/>
      <c r="O118" s="11">
        <f t="shared" si="17"/>
        <v>-0.2</v>
      </c>
      <c r="P118" s="13"/>
      <c r="Q118" s="13"/>
      <c r="R118" s="11"/>
      <c r="S118" s="11">
        <f t="shared" si="19"/>
        <v>35</v>
      </c>
      <c r="T118" s="11">
        <f t="shared" si="20"/>
        <v>35</v>
      </c>
      <c r="U118" s="11">
        <v>14.8</v>
      </c>
      <c r="V118" s="11">
        <v>17</v>
      </c>
      <c r="W118" s="11">
        <v>5.2</v>
      </c>
      <c r="X118" s="11">
        <v>3.4</v>
      </c>
      <c r="Y118" s="11">
        <v>8.6</v>
      </c>
      <c r="Z118" s="11">
        <v>15</v>
      </c>
      <c r="AA118" s="11"/>
      <c r="AB118" s="11">
        <f t="shared" si="25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1" t="s">
        <v>157</v>
      </c>
      <c r="B119" s="11" t="s">
        <v>38</v>
      </c>
      <c r="C119" s="11">
        <v>58</v>
      </c>
      <c r="D119" s="11"/>
      <c r="E119" s="11">
        <v>7</v>
      </c>
      <c r="F119" s="11">
        <v>37</v>
      </c>
      <c r="G119" s="12">
        <v>0</v>
      </c>
      <c r="H119" s="11">
        <v>150</v>
      </c>
      <c r="I119" s="11" t="s">
        <v>39</v>
      </c>
      <c r="J119" s="11">
        <v>9</v>
      </c>
      <c r="K119" s="11">
        <f t="shared" si="23"/>
        <v>-2</v>
      </c>
      <c r="L119" s="11"/>
      <c r="M119" s="11"/>
      <c r="N119" s="11"/>
      <c r="O119" s="11">
        <f t="shared" si="17"/>
        <v>1.4</v>
      </c>
      <c r="P119" s="13"/>
      <c r="Q119" s="13"/>
      <c r="R119" s="11"/>
      <c r="S119" s="11">
        <f t="shared" si="19"/>
        <v>26.428571428571431</v>
      </c>
      <c r="T119" s="11">
        <f t="shared" si="20"/>
        <v>26.428571428571431</v>
      </c>
      <c r="U119" s="11">
        <v>2.2000000000000002</v>
      </c>
      <c r="V119" s="11">
        <v>2.6</v>
      </c>
      <c r="W119" s="11">
        <v>3.8</v>
      </c>
      <c r="X119" s="11">
        <v>4.2</v>
      </c>
      <c r="Y119" s="11">
        <v>4.2</v>
      </c>
      <c r="Z119" s="11">
        <v>4</v>
      </c>
      <c r="AA119" s="14" t="s">
        <v>48</v>
      </c>
      <c r="AB119" s="11">
        <f t="shared" si="25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1" t="s">
        <v>158</v>
      </c>
      <c r="B120" s="11" t="s">
        <v>31</v>
      </c>
      <c r="C120" s="11">
        <v>68.784999999999997</v>
      </c>
      <c r="D120" s="11">
        <v>34.994999999999997</v>
      </c>
      <c r="E120" s="11">
        <v>93.674999999999997</v>
      </c>
      <c r="F120" s="11">
        <v>7.2249999999999996</v>
      </c>
      <c r="G120" s="12">
        <v>0</v>
      </c>
      <c r="H120" s="11"/>
      <c r="I120" s="11" t="s">
        <v>39</v>
      </c>
      <c r="J120" s="11">
        <v>106.7</v>
      </c>
      <c r="K120" s="11">
        <f t="shared" si="23"/>
        <v>-13.025000000000006</v>
      </c>
      <c r="L120" s="11"/>
      <c r="M120" s="11"/>
      <c r="N120" s="11"/>
      <c r="O120" s="11">
        <f t="shared" si="17"/>
        <v>18.734999999999999</v>
      </c>
      <c r="P120" s="13"/>
      <c r="Q120" s="13"/>
      <c r="R120" s="11"/>
      <c r="S120" s="11">
        <f t="shared" si="19"/>
        <v>0.38564184681078195</v>
      </c>
      <c r="T120" s="11">
        <f t="shared" si="20"/>
        <v>0.38564184681078195</v>
      </c>
      <c r="U120" s="11">
        <v>2.302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/>
      <c r="AB120" s="11">
        <f t="shared" si="25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1" t="s">
        <v>159</v>
      </c>
      <c r="B121" s="11" t="s">
        <v>31</v>
      </c>
      <c r="C121" s="11">
        <v>81.204999999999998</v>
      </c>
      <c r="D121" s="11"/>
      <c r="E121" s="11">
        <v>18.864999999999998</v>
      </c>
      <c r="F121" s="11">
        <v>62.34</v>
      </c>
      <c r="G121" s="12">
        <v>0</v>
      </c>
      <c r="H121" s="11"/>
      <c r="I121" s="11" t="s">
        <v>39</v>
      </c>
      <c r="J121" s="11">
        <v>77.3</v>
      </c>
      <c r="K121" s="11">
        <f t="shared" si="23"/>
        <v>-58.435000000000002</v>
      </c>
      <c r="L121" s="11"/>
      <c r="M121" s="11"/>
      <c r="N121" s="11"/>
      <c r="O121" s="11">
        <f t="shared" si="17"/>
        <v>3.7729999999999997</v>
      </c>
      <c r="P121" s="13"/>
      <c r="Q121" s="13"/>
      <c r="R121" s="11"/>
      <c r="S121" s="11">
        <f t="shared" si="19"/>
        <v>16.522661012456933</v>
      </c>
      <c r="T121" s="11">
        <f t="shared" si="20"/>
        <v>16.522661012456933</v>
      </c>
      <c r="U121" s="11">
        <v>0.28899999999999998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4" t="s">
        <v>48</v>
      </c>
      <c r="AB121" s="11">
        <f t="shared" si="25"/>
        <v>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9" t="s">
        <v>162</v>
      </c>
      <c r="B122" s="1" t="s">
        <v>31</v>
      </c>
      <c r="C122" s="1"/>
      <c r="D122" s="1"/>
      <c r="E122" s="1"/>
      <c r="F122" s="1"/>
      <c r="G122" s="6">
        <v>1</v>
      </c>
      <c r="H122" s="1">
        <v>60</v>
      </c>
      <c r="I122" s="1" t="s">
        <v>32</v>
      </c>
      <c r="J122" s="1"/>
      <c r="K122" s="1"/>
      <c r="L122" s="1"/>
      <c r="M122" s="1"/>
      <c r="N122" s="1"/>
      <c r="O122" s="1"/>
      <c r="P122" s="5">
        <v>150</v>
      </c>
      <c r="Q122" s="5"/>
      <c r="R122" s="1"/>
      <c r="S122" s="1"/>
      <c r="T122" s="1"/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 t="s">
        <v>163</v>
      </c>
      <c r="AB122" s="1">
        <f t="shared" si="25"/>
        <v>150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9" t="s">
        <v>164</v>
      </c>
      <c r="B123" s="1" t="s">
        <v>38</v>
      </c>
      <c r="C123" s="1"/>
      <c r="D123" s="1"/>
      <c r="E123" s="1"/>
      <c r="F123" s="1"/>
      <c r="G123" s="6">
        <v>0.11</v>
      </c>
      <c r="H123" s="1" t="e">
        <v>#N/A</v>
      </c>
      <c r="I123" s="1" t="s">
        <v>160</v>
      </c>
      <c r="J123" s="1"/>
      <c r="K123" s="1"/>
      <c r="L123" s="1"/>
      <c r="M123" s="1"/>
      <c r="N123" s="1"/>
      <c r="O123" s="1"/>
      <c r="P123" s="5">
        <v>70</v>
      </c>
      <c r="Q123" s="5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>
        <f t="shared" si="25"/>
        <v>7.7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</sheetData>
  <autoFilter ref="A3:AB121" xr:uid="{7BCB5BAF-6CD8-4809-B802-E9B1E6434D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2024-03-13T14:27:09Z</dcterms:created>
  <dcterms:modified xsi:type="dcterms:W3CDTF">2024-03-14T09:07:12Z</dcterms:modified>
</cp:coreProperties>
</file>