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3,24 ПОКОМ КИ филиалы\"/>
    </mc:Choice>
  </mc:AlternateContent>
  <xr:revisionPtr revIDLastSave="0" documentId="13_ncr:1_{F4F85241-8A66-4FAE-A08C-0A43560847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08" i="1" l="1"/>
  <c r="AF108" i="1"/>
  <c r="V24" i="1"/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6" i="1"/>
  <c r="AF7" i="1"/>
  <c r="AF8" i="1"/>
  <c r="AF5" i="1" s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6" i="1"/>
  <c r="S103" i="1"/>
  <c r="S99" i="1"/>
  <c r="S98" i="1"/>
  <c r="S96" i="1"/>
  <c r="S87" i="1"/>
  <c r="S79" i="1"/>
  <c r="S78" i="1"/>
  <c r="S76" i="1"/>
  <c r="S75" i="1"/>
  <c r="S73" i="1"/>
  <c r="S70" i="1"/>
  <c r="S68" i="1"/>
  <c r="S65" i="1"/>
  <c r="S64" i="1"/>
  <c r="S61" i="1"/>
  <c r="S53" i="1"/>
  <c r="S49" i="1"/>
  <c r="S48" i="1"/>
  <c r="S47" i="1"/>
  <c r="S43" i="1"/>
  <c r="S34" i="1"/>
  <c r="S23" i="1"/>
  <c r="S19" i="1"/>
  <c r="S9" i="1"/>
  <c r="S8" i="1"/>
  <c r="S7" i="1"/>
  <c r="R5" i="1"/>
  <c r="L7" i="1" l="1"/>
  <c r="P7" i="1" s="1"/>
  <c r="L8" i="1"/>
  <c r="P8" i="1" s="1"/>
  <c r="L9" i="1"/>
  <c r="P9" i="1" s="1"/>
  <c r="L10" i="1"/>
  <c r="P10" i="1" s="1"/>
  <c r="Q10" i="1" s="1"/>
  <c r="L11" i="1"/>
  <c r="P11" i="1" s="1"/>
  <c r="L12" i="1"/>
  <c r="P12" i="1" s="1"/>
  <c r="Q12" i="1" s="1"/>
  <c r="L13" i="1"/>
  <c r="P13" i="1" s="1"/>
  <c r="L14" i="1"/>
  <c r="P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L22" i="1"/>
  <c r="P22" i="1" s="1"/>
  <c r="Q22" i="1" s="1"/>
  <c r="L23" i="1"/>
  <c r="P23" i="1" s="1"/>
  <c r="L24" i="1"/>
  <c r="P24" i="1" s="1"/>
  <c r="Q24" i="1" s="1"/>
  <c r="L25" i="1"/>
  <c r="P25" i="1" s="1"/>
  <c r="L26" i="1"/>
  <c r="P26" i="1" s="1"/>
  <c r="L27" i="1"/>
  <c r="P27" i="1" s="1"/>
  <c r="Q27" i="1" s="1"/>
  <c r="L28" i="1"/>
  <c r="P28" i="1" s="1"/>
  <c r="L29" i="1"/>
  <c r="P29" i="1" s="1"/>
  <c r="Q29" i="1" s="1"/>
  <c r="L30" i="1"/>
  <c r="P30" i="1" s="1"/>
  <c r="Q30" i="1" s="1"/>
  <c r="L31" i="1"/>
  <c r="P31" i="1" s="1"/>
  <c r="Q31" i="1" s="1"/>
  <c r="L32" i="1"/>
  <c r="P32" i="1" s="1"/>
  <c r="Q32" i="1" s="1"/>
  <c r="L33" i="1"/>
  <c r="P33" i="1" s="1"/>
  <c r="Q33" i="1" s="1"/>
  <c r="L34" i="1"/>
  <c r="P34" i="1" s="1"/>
  <c r="L35" i="1"/>
  <c r="P35" i="1" s="1"/>
  <c r="Q35" i="1" s="1"/>
  <c r="L36" i="1"/>
  <c r="P36" i="1" s="1"/>
  <c r="L37" i="1"/>
  <c r="P37" i="1" s="1"/>
  <c r="Q37" i="1" s="1"/>
  <c r="L38" i="1"/>
  <c r="P38" i="1" s="1"/>
  <c r="L39" i="1"/>
  <c r="P39" i="1" s="1"/>
  <c r="L40" i="1"/>
  <c r="P40" i="1" s="1"/>
  <c r="L41" i="1"/>
  <c r="P41" i="1" s="1"/>
  <c r="L42" i="1"/>
  <c r="P42" i="1" s="1"/>
  <c r="Q42" i="1" s="1"/>
  <c r="L43" i="1"/>
  <c r="P43" i="1" s="1"/>
  <c r="L44" i="1"/>
  <c r="P44" i="1" s="1"/>
  <c r="Q44" i="1" s="1"/>
  <c r="L45" i="1"/>
  <c r="P45" i="1" s="1"/>
  <c r="L46" i="1"/>
  <c r="P46" i="1" s="1"/>
  <c r="Q46" i="1" s="1"/>
  <c r="L47" i="1"/>
  <c r="P47" i="1" s="1"/>
  <c r="L48" i="1"/>
  <c r="P48" i="1" s="1"/>
  <c r="L49" i="1"/>
  <c r="P49" i="1" s="1"/>
  <c r="L50" i="1"/>
  <c r="P50" i="1" s="1"/>
  <c r="L51" i="1"/>
  <c r="P51" i="1" s="1"/>
  <c r="Q51" i="1" s="1"/>
  <c r="L52" i="1"/>
  <c r="P52" i="1" s="1"/>
  <c r="L53" i="1"/>
  <c r="P53" i="1" s="1"/>
  <c r="L54" i="1"/>
  <c r="P54" i="1" s="1"/>
  <c r="L55" i="1"/>
  <c r="P55" i="1" s="1"/>
  <c r="Q55" i="1" s="1"/>
  <c r="L56" i="1"/>
  <c r="P56" i="1" s="1"/>
  <c r="Q56" i="1" s="1"/>
  <c r="L57" i="1"/>
  <c r="P57" i="1" s="1"/>
  <c r="Q57" i="1" s="1"/>
  <c r="L58" i="1"/>
  <c r="P58" i="1" s="1"/>
  <c r="Q58" i="1" s="1"/>
  <c r="L59" i="1"/>
  <c r="P59" i="1" s="1"/>
  <c r="Q59" i="1" s="1"/>
  <c r="L60" i="1"/>
  <c r="P60" i="1" s="1"/>
  <c r="Q60" i="1" s="1"/>
  <c r="L61" i="1"/>
  <c r="P61" i="1" s="1"/>
  <c r="L62" i="1"/>
  <c r="P62" i="1" s="1"/>
  <c r="L63" i="1"/>
  <c r="P63" i="1" s="1"/>
  <c r="Q63" i="1" s="1"/>
  <c r="L64" i="1"/>
  <c r="P64" i="1" s="1"/>
  <c r="L65" i="1"/>
  <c r="P65" i="1" s="1"/>
  <c r="L66" i="1"/>
  <c r="P66" i="1" s="1"/>
  <c r="Q66" i="1" s="1"/>
  <c r="L67" i="1"/>
  <c r="P67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78" i="1"/>
  <c r="P78" i="1" s="1"/>
  <c r="L79" i="1"/>
  <c r="P79" i="1" s="1"/>
  <c r="L80" i="1"/>
  <c r="P80" i="1" s="1"/>
  <c r="Q80" i="1" s="1"/>
  <c r="L81" i="1"/>
  <c r="P81" i="1" s="1"/>
  <c r="Q81" i="1" s="1"/>
  <c r="L82" i="1"/>
  <c r="P82" i="1" s="1"/>
  <c r="L83" i="1"/>
  <c r="P83" i="1" s="1"/>
  <c r="L84" i="1"/>
  <c r="P84" i="1" s="1"/>
  <c r="L85" i="1"/>
  <c r="P85" i="1" s="1"/>
  <c r="Q85" i="1" s="1"/>
  <c r="L86" i="1"/>
  <c r="P86" i="1" s="1"/>
  <c r="Q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L95" i="1"/>
  <c r="P95" i="1" s="1"/>
  <c r="L96" i="1"/>
  <c r="P96" i="1" s="1"/>
  <c r="L97" i="1"/>
  <c r="P97" i="1" s="1"/>
  <c r="L98" i="1"/>
  <c r="P98" i="1" s="1"/>
  <c r="L99" i="1"/>
  <c r="P99" i="1" s="1"/>
  <c r="L100" i="1"/>
  <c r="P100" i="1" s="1"/>
  <c r="L101" i="1"/>
  <c r="P101" i="1" s="1"/>
  <c r="L102" i="1"/>
  <c r="P102" i="1" s="1"/>
  <c r="L103" i="1"/>
  <c r="P103" i="1" s="1"/>
  <c r="L104" i="1"/>
  <c r="P104" i="1" s="1"/>
  <c r="L105" i="1"/>
  <c r="P105" i="1" s="1"/>
  <c r="L106" i="1"/>
  <c r="P106" i="1" s="1"/>
  <c r="L107" i="1"/>
  <c r="P107" i="1" s="1"/>
  <c r="L6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J5" i="1"/>
  <c r="F5" i="1"/>
  <c r="E5" i="1"/>
  <c r="S86" i="1" l="1"/>
  <c r="S80" i="1"/>
  <c r="S66" i="1"/>
  <c r="S60" i="1"/>
  <c r="S58" i="1"/>
  <c r="S56" i="1"/>
  <c r="S46" i="1"/>
  <c r="S44" i="1"/>
  <c r="S42" i="1"/>
  <c r="S32" i="1"/>
  <c r="S30" i="1"/>
  <c r="S24" i="1"/>
  <c r="S22" i="1"/>
  <c r="S12" i="1"/>
  <c r="S10" i="1"/>
  <c r="S85" i="1"/>
  <c r="S81" i="1"/>
  <c r="S63" i="1"/>
  <c r="S59" i="1"/>
  <c r="S57" i="1"/>
  <c r="S55" i="1"/>
  <c r="S51" i="1"/>
  <c r="S37" i="1"/>
  <c r="S35" i="1"/>
  <c r="S33" i="1"/>
  <c r="S31" i="1"/>
  <c r="S29" i="1"/>
  <c r="S27" i="1"/>
  <c r="Q25" i="1"/>
  <c r="S25" i="1" s="1"/>
  <c r="Q28" i="1"/>
  <c r="S28" i="1" s="1"/>
  <c r="Q67" i="1"/>
  <c r="Q40" i="1"/>
  <c r="Q38" i="1"/>
  <c r="S38" i="1" s="1"/>
  <c r="Q36" i="1"/>
  <c r="S36" i="1" s="1"/>
  <c r="Q45" i="1"/>
  <c r="S45" i="1" s="1"/>
  <c r="Q39" i="1"/>
  <c r="W107" i="1"/>
  <c r="V107" i="1"/>
  <c r="W105" i="1"/>
  <c r="V105" i="1"/>
  <c r="W103" i="1"/>
  <c r="V103" i="1"/>
  <c r="W101" i="1"/>
  <c r="V101" i="1"/>
  <c r="W100" i="1"/>
  <c r="V100" i="1"/>
  <c r="W98" i="1"/>
  <c r="V98" i="1"/>
  <c r="W96" i="1"/>
  <c r="V96" i="1"/>
  <c r="W94" i="1"/>
  <c r="V94" i="1"/>
  <c r="W92" i="1"/>
  <c r="V92" i="1"/>
  <c r="V90" i="1"/>
  <c r="W90" i="1"/>
  <c r="V88" i="1"/>
  <c r="W88" i="1"/>
  <c r="V87" i="1"/>
  <c r="W87" i="1"/>
  <c r="V85" i="1"/>
  <c r="W85" i="1"/>
  <c r="V83" i="1"/>
  <c r="W83" i="1"/>
  <c r="V81" i="1"/>
  <c r="W81" i="1"/>
  <c r="V79" i="1"/>
  <c r="W79" i="1"/>
  <c r="V77" i="1"/>
  <c r="W77" i="1"/>
  <c r="V75" i="1"/>
  <c r="W75" i="1"/>
  <c r="V73" i="1"/>
  <c r="W73" i="1"/>
  <c r="V71" i="1"/>
  <c r="W71" i="1"/>
  <c r="V69" i="1"/>
  <c r="W69" i="1"/>
  <c r="W67" i="1"/>
  <c r="V65" i="1"/>
  <c r="W65" i="1"/>
  <c r="V63" i="1"/>
  <c r="W63" i="1"/>
  <c r="V61" i="1"/>
  <c r="W61" i="1"/>
  <c r="V59" i="1"/>
  <c r="W59" i="1"/>
  <c r="V57" i="1"/>
  <c r="W57" i="1"/>
  <c r="V55" i="1"/>
  <c r="W55" i="1"/>
  <c r="V53" i="1"/>
  <c r="W53" i="1"/>
  <c r="V51" i="1"/>
  <c r="W51" i="1"/>
  <c r="V49" i="1"/>
  <c r="W49" i="1"/>
  <c r="V47" i="1"/>
  <c r="W47" i="1"/>
  <c r="V45" i="1"/>
  <c r="W45" i="1"/>
  <c r="V43" i="1"/>
  <c r="W43" i="1"/>
  <c r="V41" i="1"/>
  <c r="W41" i="1"/>
  <c r="W39" i="1"/>
  <c r="V37" i="1"/>
  <c r="W37" i="1"/>
  <c r="V35" i="1"/>
  <c r="W35" i="1"/>
  <c r="V33" i="1"/>
  <c r="W33" i="1"/>
  <c r="V31" i="1"/>
  <c r="W31" i="1"/>
  <c r="V29" i="1"/>
  <c r="W29" i="1"/>
  <c r="V27" i="1"/>
  <c r="W27" i="1"/>
  <c r="V25" i="1"/>
  <c r="W25" i="1"/>
  <c r="V23" i="1"/>
  <c r="W23" i="1"/>
  <c r="V21" i="1"/>
  <c r="W21" i="1"/>
  <c r="V19" i="1"/>
  <c r="W19" i="1"/>
  <c r="V17" i="1"/>
  <c r="W17" i="1"/>
  <c r="V15" i="1"/>
  <c r="W15" i="1"/>
  <c r="V13" i="1"/>
  <c r="W13" i="1"/>
  <c r="V11" i="1"/>
  <c r="W11" i="1"/>
  <c r="V9" i="1"/>
  <c r="W9" i="1"/>
  <c r="V7" i="1"/>
  <c r="W7" i="1"/>
  <c r="K5" i="1"/>
  <c r="L5" i="1"/>
  <c r="W106" i="1"/>
  <c r="V106" i="1"/>
  <c r="W104" i="1"/>
  <c r="V104" i="1"/>
  <c r="W102" i="1"/>
  <c r="V102" i="1"/>
  <c r="W99" i="1"/>
  <c r="V99" i="1"/>
  <c r="W97" i="1"/>
  <c r="V97" i="1"/>
  <c r="W95" i="1"/>
  <c r="V95" i="1"/>
  <c r="W93" i="1"/>
  <c r="V93" i="1"/>
  <c r="W91" i="1"/>
  <c r="V91" i="1"/>
  <c r="V89" i="1"/>
  <c r="W89" i="1"/>
  <c r="V86" i="1"/>
  <c r="W86" i="1"/>
  <c r="V84" i="1"/>
  <c r="W84" i="1"/>
  <c r="V82" i="1"/>
  <c r="W82" i="1"/>
  <c r="V80" i="1"/>
  <c r="W80" i="1"/>
  <c r="V78" i="1"/>
  <c r="W78" i="1"/>
  <c r="V76" i="1"/>
  <c r="W76" i="1"/>
  <c r="V74" i="1"/>
  <c r="W74" i="1"/>
  <c r="V72" i="1"/>
  <c r="W72" i="1"/>
  <c r="V70" i="1"/>
  <c r="W70" i="1"/>
  <c r="V68" i="1"/>
  <c r="W68" i="1"/>
  <c r="V66" i="1"/>
  <c r="W66" i="1"/>
  <c r="V64" i="1"/>
  <c r="W64" i="1"/>
  <c r="V62" i="1"/>
  <c r="W62" i="1"/>
  <c r="V60" i="1"/>
  <c r="W60" i="1"/>
  <c r="V58" i="1"/>
  <c r="W58" i="1"/>
  <c r="V56" i="1"/>
  <c r="W56" i="1"/>
  <c r="V54" i="1"/>
  <c r="W54" i="1"/>
  <c r="V52" i="1"/>
  <c r="W52" i="1"/>
  <c r="V50" i="1"/>
  <c r="W50" i="1"/>
  <c r="V48" i="1"/>
  <c r="W48" i="1"/>
  <c r="V46" i="1"/>
  <c r="W46" i="1"/>
  <c r="V44" i="1"/>
  <c r="W44" i="1"/>
  <c r="V42" i="1"/>
  <c r="W42" i="1"/>
  <c r="V40" i="1"/>
  <c r="W40" i="1"/>
  <c r="V38" i="1"/>
  <c r="W38" i="1"/>
  <c r="V36" i="1"/>
  <c r="W36" i="1"/>
  <c r="V34" i="1"/>
  <c r="W34" i="1"/>
  <c r="V32" i="1"/>
  <c r="W32" i="1"/>
  <c r="V30" i="1"/>
  <c r="W30" i="1"/>
  <c r="V28" i="1"/>
  <c r="W28" i="1"/>
  <c r="V26" i="1"/>
  <c r="W26" i="1"/>
  <c r="W24" i="1"/>
  <c r="V22" i="1"/>
  <c r="W22" i="1"/>
  <c r="V20" i="1"/>
  <c r="W20" i="1"/>
  <c r="V18" i="1"/>
  <c r="W18" i="1"/>
  <c r="V16" i="1"/>
  <c r="W16" i="1"/>
  <c r="V14" i="1"/>
  <c r="W14" i="1"/>
  <c r="V12" i="1"/>
  <c r="W12" i="1"/>
  <c r="V10" i="1"/>
  <c r="W10" i="1"/>
  <c r="V8" i="1"/>
  <c r="W8" i="1"/>
  <c r="P6" i="1"/>
  <c r="Q6" i="1" s="1"/>
  <c r="S6" i="1" s="1"/>
  <c r="S39" i="1" l="1"/>
  <c r="S67" i="1"/>
  <c r="S40" i="1"/>
  <c r="S5" i="1" s="1"/>
  <c r="V67" i="1"/>
  <c r="V39" i="1"/>
  <c r="AE5" i="1"/>
  <c r="Q5" i="1"/>
  <c r="P5" i="1"/>
  <c r="V6" i="1"/>
  <c r="W6" i="1"/>
</calcChain>
</file>

<file path=xl/sharedStrings.xml><?xml version="1.0" encoding="utf-8"?>
<sst xmlns="http://schemas.openxmlformats.org/spreadsheetml/2006/main" count="386" uniqueCount="151">
  <si>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</si>
  <si>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</si>
  <si>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</si>
  <si>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</si>
  <si>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</si>
  <si>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</si>
  <si>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</si>
  <si>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</si>
  <si>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</si>
  <si>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</si>
  <si>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</si>
  <si>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</si>
  <si>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</si>
  <si>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</si>
  <si>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</si>
  <si>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</si>
  <si>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</si>
  <si>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</si>
  <si>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</si>
  <si>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</si>
  <si>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</si>
  <si>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</si>
  <si>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</si>
  <si>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11,03,(2)</t>
  </si>
  <si>
    <t>11,03,(1)</t>
  </si>
  <si>
    <t>13,03,</t>
  </si>
  <si>
    <t>07,03,</t>
  </si>
  <si>
    <t>06,03,</t>
  </si>
  <si>
    <t>29,02,</t>
  </si>
  <si>
    <t>28,02,</t>
  </si>
  <si>
    <t>23,02,</t>
  </si>
  <si>
    <t>21,02,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</si>
  <si>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</si>
  <si>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</si>
  <si>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</si>
  <si>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</si>
  <si>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</si>
  <si>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</si>
  <si>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</si>
  <si>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</si>
  <si>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</si>
  <si>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</si>
  <si>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</si>
  <si>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</si>
  <si>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</si>
  <si>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</si>
  <si>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</si>
  <si>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</si>
  <si>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</si>
  <si>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</si>
  <si>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</si>
  <si>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</si>
  <si>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</si>
  <si>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</si>
  <si>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</si>
  <si>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</si>
  <si>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</si>
  <si>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</si>
  <si>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</si>
  <si>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</si>
  <si>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</si>
  <si>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</si>
  <si>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</si>
  <si>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</si>
  <si>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</si>
  <si>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</si>
  <si>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</si>
  <si>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</si>
  <si>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</si>
  <si>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</si>
  <si>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</si>
  <si>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</si>
  <si>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</si>
  <si>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</si>
  <si>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</si>
  <si>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</si>
  <si>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</si>
  <si>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</si>
  <si>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</si>
  <si>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</si>
  <si>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</si>
  <si>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нужно увеличить продажи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</si>
  <si>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</si>
  <si>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</si>
  <si>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</si>
  <si>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</si>
  <si>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</si>
  <si>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</si>
  <si>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</si>
  <si>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</si>
  <si>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</si>
  <si>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</si>
  <si>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</si>
  <si>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</si>
  <si>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</si>
  <si>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</si>
  <si>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</si>
  <si>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</si>
  <si>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</si>
  <si>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</si>
  <si>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</si>
  <si>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</si>
  <si>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</si>
  <si>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</si>
  <si>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</si>
  <si>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</si>
  <si>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</si>
  <si>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</si>
  <si>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</si>
  <si>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</si>
  <si>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</si>
  <si>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</si>
  <si>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-21кг на новинку FamPack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</si>
  <si>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</si>
  <si>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</si>
  <si>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</si>
  <si>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</si>
  <si>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</si>
  <si>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</si>
  <si>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</si>
  <si>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</si>
  <si>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</si>
  <si>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</si>
  <si>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</si>
  <si>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</si>
  <si>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</si>
  <si>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</si>
  <si>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</si>
  <si>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</si>
  <si>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</si>
  <si>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</si>
  <si>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</si>
  <si>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</si>
  <si>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</si>
  <si>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</si>
  <si>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</si>
  <si>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</si>
  <si>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</si>
  <si>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</si>
  <si>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</si>
  <si>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</si>
  <si>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</si>
  <si>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</si>
  <si>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</si>
  <si>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</si>
  <si>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задача Фомин</t>
  </si>
  <si>
    <t>заказ</t>
  </si>
  <si>
    <t>16,03,(1)</t>
  </si>
  <si>
    <t>16,03,(2)</t>
  </si>
  <si>
    <t>Колбаса «Докторская оригинальная» без свинины, Особый рецепт большой батон</t>
  </si>
  <si>
    <t>нет потребности / введено для Луганска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</si>
</sst>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6" sqref="U6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4.85546875" style="8" customWidth="1"/>
    <col min="8" max="8" width="4.85546875" customWidth="1"/>
    <col min="9" max="9" width="14" customWidth="1"/>
    <col min="10" max="10" width="6.7109375" customWidth="1"/>
    <col min="11" max="13" width="6.85546875" customWidth="1"/>
    <col min="14" max="16" width="6.140625" customWidth="1"/>
    <col min="17" max="19" width="6.85546875" customWidth="1"/>
    <col min="20" max="20" width="6.140625" customWidth="1"/>
    <col min="21" max="21" width="22.140625" customWidth="1"/>
    <col min="22" max="23" width="5.140625" customWidth="1"/>
    <col min="24" max="29" width="6.85546875" customWidth="1"/>
    <col min="30" max="30" width="23.42578125" customWidth="1"/>
    <col min="31" max="32" width="8" customWidth="1"/>
    <col min="33" max="33" width="15" bestFit="1" customWidth="1"/>
    <col min="34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146</v>
      </c>
      <c r="S3" s="3" t="s">
        <v>146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147</v>
      </c>
      <c r="S4" s="1" t="s">
        <v>148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147</v>
      </c>
      <c r="AF4" s="1" t="s">
        <v>148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41769.931999999986</v>
      </c>
      <c r="F5" s="4">
        <f>SUM(F6:F497)</f>
        <v>29293.525999999994</v>
      </c>
      <c r="G5" s="6"/>
      <c r="H5" s="1"/>
      <c r="I5" s="1"/>
      <c r="J5" s="4">
        <f t="shared" ref="J5:T5" si="0">SUM(J6:J497)</f>
        <v>41299.363999999994</v>
      </c>
      <c r="K5" s="4">
        <f t="shared" si="0"/>
        <v>470.56800000000118</v>
      </c>
      <c r="L5" s="4">
        <f t="shared" si="0"/>
        <v>23995.347999999998</v>
      </c>
      <c r="M5" s="4">
        <f t="shared" si="0"/>
        <v>17774.583999999995</v>
      </c>
      <c r="N5" s="4">
        <f t="shared" si="0"/>
        <v>7878.3071000000009</v>
      </c>
      <c r="O5" s="4">
        <f t="shared" si="0"/>
        <v>3100</v>
      </c>
      <c r="P5" s="4">
        <f t="shared" si="0"/>
        <v>4799.0695999999989</v>
      </c>
      <c r="Q5" s="4">
        <f t="shared" si="0"/>
        <v>14147.109700000005</v>
      </c>
      <c r="R5" s="4">
        <f t="shared" si="0"/>
        <v>2300</v>
      </c>
      <c r="S5" s="4">
        <f t="shared" si="0"/>
        <v>11847.109700000005</v>
      </c>
      <c r="T5" s="4">
        <f t="shared" si="0"/>
        <v>0</v>
      </c>
      <c r="U5" s="1"/>
      <c r="V5" s="1"/>
      <c r="W5" s="1"/>
      <c r="X5" s="4">
        <f t="shared" ref="X5:AC5" si="1">SUM(X6:X497)</f>
        <v>4921.9775999999983</v>
      </c>
      <c r="Y5" s="4">
        <f t="shared" si="1"/>
        <v>4779.3986000000014</v>
      </c>
      <c r="Z5" s="4">
        <f t="shared" si="1"/>
        <v>4924.1481999999996</v>
      </c>
      <c r="AA5" s="4">
        <f t="shared" si="1"/>
        <v>5099.9064000000008</v>
      </c>
      <c r="AB5" s="4">
        <f t="shared" si="1"/>
        <v>4835.7771999999995</v>
      </c>
      <c r="AC5" s="4">
        <f t="shared" si="1"/>
        <v>4602.1824000000015</v>
      </c>
      <c r="AD5" s="1"/>
      <c r="AE5" s="4">
        <f>SUM(AE6:AE497)</f>
        <v>2300</v>
      </c>
      <c r="AF5" s="4">
        <f>SUM(AF6:AF497)</f>
        <v>10010.664700000001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69.998000000000005</v>
      </c>
      <c r="D6" s="1">
        <v>180.32499999999999</v>
      </c>
      <c r="E6" s="1">
        <v>86.635000000000005</v>
      </c>
      <c r="F6" s="1">
        <v>134.95699999999999</v>
      </c>
      <c r="G6" s="6">
        <v>1</v>
      </c>
      <c r="H6" s="1">
        <v>50</v>
      </c>
      <c r="I6" s="1" t="s">
        <v>34</v>
      </c>
      <c r="J6" s="1">
        <v>84.9</v>
      </c>
      <c r="K6" s="1">
        <f t="shared" ref="K6:K37" si="2">E6-J6</f>
        <v>1.7349999999999994</v>
      </c>
      <c r="L6" s="1">
        <f>E6-M6</f>
        <v>86.635000000000005</v>
      </c>
      <c r="M6" s="1"/>
      <c r="N6" s="1">
        <v>36.620499999999943</v>
      </c>
      <c r="O6" s="1"/>
      <c r="P6" s="1">
        <f>L6/5</f>
        <v>17.327000000000002</v>
      </c>
      <c r="Q6" s="5">
        <f>11*P6-O6-N6-F6</f>
        <v>19.019500000000079</v>
      </c>
      <c r="R6" s="5"/>
      <c r="S6" s="5">
        <f>Q6-R6</f>
        <v>19.019500000000079</v>
      </c>
      <c r="T6" s="5"/>
      <c r="U6" s="1"/>
      <c r="V6" s="1">
        <f>(F6+N6+O6+Q6)/P6</f>
        <v>11</v>
      </c>
      <c r="W6" s="1">
        <f>(F6+N6+O6)/P6</f>
        <v>9.902320078490213</v>
      </c>
      <c r="X6" s="1">
        <v>18.335799999999999</v>
      </c>
      <c r="Y6" s="1">
        <v>17.523399999999999</v>
      </c>
      <c r="Z6" s="1">
        <v>18.939399999999999</v>
      </c>
      <c r="AA6" s="1">
        <v>17.608599999999999</v>
      </c>
      <c r="AB6" s="1">
        <v>15.2834</v>
      </c>
      <c r="AC6" s="1">
        <v>10.9772</v>
      </c>
      <c r="AD6" s="1"/>
      <c r="AE6" s="1">
        <f>R6*G6</f>
        <v>0</v>
      </c>
      <c r="AF6" s="1">
        <f>S6*G6</f>
        <v>19.019500000000079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0" t="s">
        <v>35</v>
      </c>
      <c r="B7" s="1" t="s">
        <v>33</v>
      </c>
      <c r="C7" s="1"/>
      <c r="D7" s="1">
        <v>23.445</v>
      </c>
      <c r="E7" s="1"/>
      <c r="F7" s="1">
        <v>23.445</v>
      </c>
      <c r="G7" s="6">
        <v>1</v>
      </c>
      <c r="H7" s="1">
        <v>30</v>
      </c>
      <c r="I7" s="1" t="s">
        <v>145</v>
      </c>
      <c r="J7" s="1"/>
      <c r="K7" s="1">
        <f t="shared" si="2"/>
        <v>0</v>
      </c>
      <c r="L7" s="1">
        <f t="shared" ref="L7:L70" si="3">E7-M7</f>
        <v>0</v>
      </c>
      <c r="M7" s="1"/>
      <c r="N7" s="1"/>
      <c r="O7" s="1"/>
      <c r="P7" s="1">
        <f t="shared" ref="P7:P70" si="4">L7/5</f>
        <v>0</v>
      </c>
      <c r="Q7" s="5"/>
      <c r="R7" s="5"/>
      <c r="S7" s="5">
        <f t="shared" ref="S7:S10" si="5">Q7-R7</f>
        <v>0</v>
      </c>
      <c r="T7" s="5"/>
      <c r="U7" s="1"/>
      <c r="V7" s="1" t="e">
        <f t="shared" ref="V7:V70" si="6">(F7+N7+O7+Q7)/P7</f>
        <v>#DIV/0!</v>
      </c>
      <c r="W7" s="1" t="e">
        <f t="shared" ref="W7:W70" si="7">(F7+N7+O7)/P7</f>
        <v>#DIV/0!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/>
      <c r="AE7" s="1">
        <f t="shared" ref="AE7:AE70" si="8">R7*G7</f>
        <v>0</v>
      </c>
      <c r="AF7" s="1">
        <f t="shared" ref="AF7:AF70" si="9">S7*G7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33</v>
      </c>
      <c r="C8" s="1">
        <v>381.512</v>
      </c>
      <c r="D8" s="1">
        <v>590.28899999999999</v>
      </c>
      <c r="E8" s="1">
        <v>254.99600000000001</v>
      </c>
      <c r="F8" s="1">
        <v>632.279</v>
      </c>
      <c r="G8" s="6">
        <v>1</v>
      </c>
      <c r="H8" s="1">
        <v>45</v>
      </c>
      <c r="I8" s="1" t="s">
        <v>34</v>
      </c>
      <c r="J8" s="1">
        <v>212.5</v>
      </c>
      <c r="K8" s="1">
        <f t="shared" si="2"/>
        <v>42.496000000000009</v>
      </c>
      <c r="L8" s="1">
        <f t="shared" si="3"/>
        <v>254.99600000000001</v>
      </c>
      <c r="M8" s="1"/>
      <c r="N8" s="1">
        <v>109.9890000000001</v>
      </c>
      <c r="O8" s="1">
        <v>100</v>
      </c>
      <c r="P8" s="1">
        <f t="shared" si="4"/>
        <v>50.999200000000002</v>
      </c>
      <c r="Q8" s="5"/>
      <c r="R8" s="5"/>
      <c r="S8" s="5">
        <f t="shared" si="5"/>
        <v>0</v>
      </c>
      <c r="T8" s="5"/>
      <c r="U8" s="1"/>
      <c r="V8" s="1">
        <f t="shared" si="6"/>
        <v>16.51531788733941</v>
      </c>
      <c r="W8" s="1">
        <f t="shared" si="7"/>
        <v>16.51531788733941</v>
      </c>
      <c r="X8" s="1">
        <v>84.226399999999998</v>
      </c>
      <c r="Y8" s="1">
        <v>82.629599999999996</v>
      </c>
      <c r="Z8" s="1">
        <v>64.622199999999992</v>
      </c>
      <c r="AA8" s="1">
        <v>67.9542</v>
      </c>
      <c r="AB8" s="1">
        <v>76.196400000000011</v>
      </c>
      <c r="AC8" s="1">
        <v>70.3934</v>
      </c>
      <c r="AD8" s="14" t="s">
        <v>81</v>
      </c>
      <c r="AE8" s="1">
        <f t="shared" si="8"/>
        <v>0</v>
      </c>
      <c r="AF8" s="1">
        <f t="shared" si="9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33</v>
      </c>
      <c r="C9" s="1">
        <v>308.75799999999998</v>
      </c>
      <c r="D9" s="1">
        <v>942.77200000000005</v>
      </c>
      <c r="E9" s="1">
        <v>289.608</v>
      </c>
      <c r="F9" s="1">
        <v>855.29200000000003</v>
      </c>
      <c r="G9" s="6">
        <v>1</v>
      </c>
      <c r="H9" s="1">
        <v>45</v>
      </c>
      <c r="I9" s="1" t="s">
        <v>34</v>
      </c>
      <c r="J9" s="1">
        <v>255.9</v>
      </c>
      <c r="K9" s="1">
        <f t="shared" si="2"/>
        <v>33.707999999999998</v>
      </c>
      <c r="L9" s="1">
        <f t="shared" si="3"/>
        <v>289.608</v>
      </c>
      <c r="M9" s="1"/>
      <c r="N9" s="1">
        <v>106.78699999999959</v>
      </c>
      <c r="O9" s="1">
        <v>100</v>
      </c>
      <c r="P9" s="1">
        <f t="shared" si="4"/>
        <v>57.921599999999998</v>
      </c>
      <c r="Q9" s="5"/>
      <c r="R9" s="5"/>
      <c r="S9" s="5">
        <f t="shared" si="5"/>
        <v>0</v>
      </c>
      <c r="T9" s="5"/>
      <c r="U9" s="1"/>
      <c r="V9" s="1">
        <f t="shared" si="6"/>
        <v>18.336492776442636</v>
      </c>
      <c r="W9" s="1">
        <f t="shared" si="7"/>
        <v>18.336492776442636</v>
      </c>
      <c r="X9" s="1">
        <v>108.1014</v>
      </c>
      <c r="Y9" s="1">
        <v>108.74720000000001</v>
      </c>
      <c r="Z9" s="1">
        <v>102.021</v>
      </c>
      <c r="AA9" s="1">
        <v>105.628</v>
      </c>
      <c r="AB9" s="1">
        <v>97.755399999999995</v>
      </c>
      <c r="AC9" s="1">
        <v>102.75660000000001</v>
      </c>
      <c r="AD9" s="1"/>
      <c r="AE9" s="1">
        <f t="shared" si="8"/>
        <v>0</v>
      </c>
      <c r="AF9" s="1">
        <f t="shared" si="9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33</v>
      </c>
      <c r="C10" s="1">
        <v>297.98399999999998</v>
      </c>
      <c r="D10" s="1">
        <v>94.691000000000003</v>
      </c>
      <c r="E10" s="1">
        <v>204.874</v>
      </c>
      <c r="F10" s="1">
        <v>133.358</v>
      </c>
      <c r="G10" s="6">
        <v>1</v>
      </c>
      <c r="H10" s="1">
        <v>40</v>
      </c>
      <c r="I10" s="1" t="s">
        <v>34</v>
      </c>
      <c r="J10" s="1">
        <v>187.61500000000001</v>
      </c>
      <c r="K10" s="1">
        <f t="shared" si="2"/>
        <v>17.258999999999986</v>
      </c>
      <c r="L10" s="1">
        <f t="shared" si="3"/>
        <v>133.059</v>
      </c>
      <c r="M10" s="1">
        <v>71.814999999999998</v>
      </c>
      <c r="N10" s="1">
        <v>81.423900000000003</v>
      </c>
      <c r="O10" s="1"/>
      <c r="P10" s="1">
        <f t="shared" si="4"/>
        <v>26.611799999999999</v>
      </c>
      <c r="Q10" s="5">
        <f t="shared" ref="Q10" si="10">11*P10-O10-N10-F10</f>
        <v>77.947900000000004</v>
      </c>
      <c r="R10" s="5"/>
      <c r="S10" s="5">
        <f t="shared" si="5"/>
        <v>77.947900000000004</v>
      </c>
      <c r="T10" s="5"/>
      <c r="U10" s="1"/>
      <c r="V10" s="1">
        <f t="shared" si="6"/>
        <v>11.000000000000002</v>
      </c>
      <c r="W10" s="1">
        <f t="shared" si="7"/>
        <v>8.0709271826783606</v>
      </c>
      <c r="X10" s="1">
        <v>26.454999999999998</v>
      </c>
      <c r="Y10" s="1">
        <v>24.594200000000001</v>
      </c>
      <c r="Z10" s="1">
        <v>19.851600000000001</v>
      </c>
      <c r="AA10" s="1">
        <v>25.009799999999998</v>
      </c>
      <c r="AB10" s="1">
        <v>34.173200000000001</v>
      </c>
      <c r="AC10" s="1">
        <v>29.835599999999999</v>
      </c>
      <c r="AD10" s="1"/>
      <c r="AE10" s="1">
        <f t="shared" si="8"/>
        <v>0</v>
      </c>
      <c r="AF10" s="1">
        <f t="shared" si="9"/>
        <v>77.947900000000004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5" t="s">
        <v>39</v>
      </c>
      <c r="B11" s="15" t="s">
        <v>40</v>
      </c>
      <c r="C11" s="15"/>
      <c r="D11" s="15"/>
      <c r="E11" s="15"/>
      <c r="F11" s="15"/>
      <c r="G11" s="16">
        <v>0</v>
      </c>
      <c r="H11" s="15" t="e">
        <v>#N/A</v>
      </c>
      <c r="I11" s="15" t="s">
        <v>34</v>
      </c>
      <c r="J11" s="15"/>
      <c r="K11" s="15">
        <f t="shared" si="2"/>
        <v>0</v>
      </c>
      <c r="L11" s="15">
        <f t="shared" si="3"/>
        <v>0</v>
      </c>
      <c r="M11" s="15"/>
      <c r="N11" s="15"/>
      <c r="O11" s="15"/>
      <c r="P11" s="15">
        <f t="shared" si="4"/>
        <v>0</v>
      </c>
      <c r="Q11" s="17"/>
      <c r="R11" s="17"/>
      <c r="S11" s="17"/>
      <c r="T11" s="17"/>
      <c r="U11" s="15"/>
      <c r="V11" s="15" t="e">
        <f t="shared" si="6"/>
        <v>#DIV/0!</v>
      </c>
      <c r="W11" s="15" t="e">
        <f t="shared" si="7"/>
        <v>#DIV/0!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 t="s">
        <v>41</v>
      </c>
      <c r="AE11" s="15">
        <f t="shared" si="8"/>
        <v>0</v>
      </c>
      <c r="AF11" s="15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40</v>
      </c>
      <c r="C12" s="1">
        <v>309</v>
      </c>
      <c r="D12" s="1">
        <v>258</v>
      </c>
      <c r="E12" s="1">
        <v>275</v>
      </c>
      <c r="F12" s="1">
        <v>268</v>
      </c>
      <c r="G12" s="6">
        <v>0.45</v>
      </c>
      <c r="H12" s="1">
        <v>45</v>
      </c>
      <c r="I12" s="1" t="s">
        <v>34</v>
      </c>
      <c r="J12" s="1">
        <v>266</v>
      </c>
      <c r="K12" s="1">
        <f t="shared" si="2"/>
        <v>9</v>
      </c>
      <c r="L12" s="1">
        <f t="shared" si="3"/>
        <v>275</v>
      </c>
      <c r="M12" s="1"/>
      <c r="N12" s="1"/>
      <c r="O12" s="1"/>
      <c r="P12" s="1">
        <f t="shared" si="4"/>
        <v>55</v>
      </c>
      <c r="Q12" s="5">
        <f>11*P12-O12-N12-F12</f>
        <v>337</v>
      </c>
      <c r="R12" s="5"/>
      <c r="S12" s="5">
        <f>Q12-R12</f>
        <v>337</v>
      </c>
      <c r="T12" s="5"/>
      <c r="U12" s="1"/>
      <c r="V12" s="1">
        <f t="shared" si="6"/>
        <v>11</v>
      </c>
      <c r="W12" s="1">
        <f t="shared" si="7"/>
        <v>4.872727272727273</v>
      </c>
      <c r="X12" s="1">
        <v>39.4</v>
      </c>
      <c r="Y12" s="1">
        <v>51.6</v>
      </c>
      <c r="Z12" s="1">
        <v>51.6</v>
      </c>
      <c r="AA12" s="1">
        <v>45.4</v>
      </c>
      <c r="AB12" s="1">
        <v>56.8</v>
      </c>
      <c r="AC12" s="1">
        <v>44</v>
      </c>
      <c r="AD12" s="1"/>
      <c r="AE12" s="1">
        <f t="shared" si="8"/>
        <v>0</v>
      </c>
      <c r="AF12" s="1">
        <f t="shared" si="9"/>
        <v>151.65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5" t="s">
        <v>43</v>
      </c>
      <c r="B13" s="15" t="s">
        <v>40</v>
      </c>
      <c r="C13" s="15"/>
      <c r="D13" s="15"/>
      <c r="E13" s="15"/>
      <c r="F13" s="15"/>
      <c r="G13" s="16">
        <v>0</v>
      </c>
      <c r="H13" s="15" t="e">
        <v>#N/A</v>
      </c>
      <c r="I13" s="15" t="s">
        <v>34</v>
      </c>
      <c r="J13" s="15"/>
      <c r="K13" s="15">
        <f t="shared" si="2"/>
        <v>0</v>
      </c>
      <c r="L13" s="15">
        <f t="shared" si="3"/>
        <v>0</v>
      </c>
      <c r="M13" s="15"/>
      <c r="N13" s="15"/>
      <c r="O13" s="15"/>
      <c r="P13" s="15">
        <f t="shared" si="4"/>
        <v>0</v>
      </c>
      <c r="Q13" s="17"/>
      <c r="R13" s="17"/>
      <c r="S13" s="17"/>
      <c r="T13" s="17"/>
      <c r="U13" s="15"/>
      <c r="V13" s="15" t="e">
        <f t="shared" si="6"/>
        <v>#DIV/0!</v>
      </c>
      <c r="W13" s="15" t="e">
        <f t="shared" si="7"/>
        <v>#DIV/0!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 t="s">
        <v>41</v>
      </c>
      <c r="AE13" s="15">
        <f t="shared" si="8"/>
        <v>0</v>
      </c>
      <c r="AF13" s="15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5" t="s">
        <v>44</v>
      </c>
      <c r="B14" s="15" t="s">
        <v>40</v>
      </c>
      <c r="C14" s="15"/>
      <c r="D14" s="15"/>
      <c r="E14" s="15"/>
      <c r="F14" s="15"/>
      <c r="G14" s="16">
        <v>0</v>
      </c>
      <c r="H14" s="15" t="e">
        <v>#N/A</v>
      </c>
      <c r="I14" s="15" t="s">
        <v>34</v>
      </c>
      <c r="J14" s="15"/>
      <c r="K14" s="15">
        <f t="shared" si="2"/>
        <v>0</v>
      </c>
      <c r="L14" s="15">
        <f t="shared" si="3"/>
        <v>0</v>
      </c>
      <c r="M14" s="15"/>
      <c r="N14" s="15"/>
      <c r="O14" s="15"/>
      <c r="P14" s="15">
        <f t="shared" si="4"/>
        <v>0</v>
      </c>
      <c r="Q14" s="17"/>
      <c r="R14" s="17"/>
      <c r="S14" s="17"/>
      <c r="T14" s="17"/>
      <c r="U14" s="15"/>
      <c r="V14" s="15" t="e">
        <f t="shared" si="6"/>
        <v>#DIV/0!</v>
      </c>
      <c r="W14" s="15" t="e">
        <f t="shared" si="7"/>
        <v>#DIV/0!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 t="s">
        <v>41</v>
      </c>
      <c r="AE14" s="15">
        <f t="shared" si="8"/>
        <v>0</v>
      </c>
      <c r="AF14" s="15">
        <f t="shared" si="9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1" t="s">
        <v>45</v>
      </c>
      <c r="B15" s="11" t="s">
        <v>40</v>
      </c>
      <c r="C15" s="11"/>
      <c r="D15" s="11">
        <v>280</v>
      </c>
      <c r="E15" s="11">
        <v>148</v>
      </c>
      <c r="F15" s="11">
        <v>132</v>
      </c>
      <c r="G15" s="12">
        <v>0</v>
      </c>
      <c r="H15" s="11">
        <v>60</v>
      </c>
      <c r="I15" s="11" t="s">
        <v>46</v>
      </c>
      <c r="J15" s="11">
        <v>143</v>
      </c>
      <c r="K15" s="11">
        <f t="shared" si="2"/>
        <v>5</v>
      </c>
      <c r="L15" s="11">
        <f t="shared" si="3"/>
        <v>98</v>
      </c>
      <c r="M15" s="11">
        <v>50</v>
      </c>
      <c r="N15" s="11"/>
      <c r="O15" s="11"/>
      <c r="P15" s="11">
        <f t="shared" si="4"/>
        <v>19.600000000000001</v>
      </c>
      <c r="Q15" s="13"/>
      <c r="R15" s="13"/>
      <c r="S15" s="13"/>
      <c r="T15" s="13"/>
      <c r="U15" s="11"/>
      <c r="V15" s="11">
        <f t="shared" si="6"/>
        <v>6.7346938775510203</v>
      </c>
      <c r="W15" s="11">
        <f t="shared" si="7"/>
        <v>6.7346938775510203</v>
      </c>
      <c r="X15" s="11">
        <v>4</v>
      </c>
      <c r="Y15" s="11">
        <v>13.6</v>
      </c>
      <c r="Z15" s="11">
        <v>20.2</v>
      </c>
      <c r="AA15" s="11">
        <v>12.678800000000001</v>
      </c>
      <c r="AB15" s="11">
        <v>6.4787999999999997</v>
      </c>
      <c r="AC15" s="11">
        <v>10.8</v>
      </c>
      <c r="AD15" s="11"/>
      <c r="AE15" s="11">
        <f t="shared" si="8"/>
        <v>0</v>
      </c>
      <c r="AF15" s="11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5" t="s">
        <v>47</v>
      </c>
      <c r="B16" s="15" t="s">
        <v>40</v>
      </c>
      <c r="C16" s="15"/>
      <c r="D16" s="15"/>
      <c r="E16" s="15"/>
      <c r="F16" s="15"/>
      <c r="G16" s="16">
        <v>0</v>
      </c>
      <c r="H16" s="15" t="e">
        <v>#N/A</v>
      </c>
      <c r="I16" s="15" t="s">
        <v>34</v>
      </c>
      <c r="J16" s="15"/>
      <c r="K16" s="15">
        <f t="shared" si="2"/>
        <v>0</v>
      </c>
      <c r="L16" s="15">
        <f t="shared" si="3"/>
        <v>0</v>
      </c>
      <c r="M16" s="15"/>
      <c r="N16" s="15"/>
      <c r="O16" s="15"/>
      <c r="P16" s="15">
        <f t="shared" si="4"/>
        <v>0</v>
      </c>
      <c r="Q16" s="17"/>
      <c r="R16" s="17"/>
      <c r="S16" s="17"/>
      <c r="T16" s="17"/>
      <c r="U16" s="15"/>
      <c r="V16" s="15" t="e">
        <f t="shared" si="6"/>
        <v>#DIV/0!</v>
      </c>
      <c r="W16" s="15" t="e">
        <f t="shared" si="7"/>
        <v>#DIV/0!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 t="s">
        <v>41</v>
      </c>
      <c r="AE16" s="15">
        <f t="shared" si="8"/>
        <v>0</v>
      </c>
      <c r="AF16" s="15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5" t="s">
        <v>48</v>
      </c>
      <c r="B17" s="15" t="s">
        <v>40</v>
      </c>
      <c r="C17" s="15"/>
      <c r="D17" s="15"/>
      <c r="E17" s="15"/>
      <c r="F17" s="15"/>
      <c r="G17" s="16">
        <v>0</v>
      </c>
      <c r="H17" s="15" t="e">
        <v>#N/A</v>
      </c>
      <c r="I17" s="15" t="s">
        <v>34</v>
      </c>
      <c r="J17" s="15"/>
      <c r="K17" s="15">
        <f t="shared" si="2"/>
        <v>0</v>
      </c>
      <c r="L17" s="15">
        <f t="shared" si="3"/>
        <v>0</v>
      </c>
      <c r="M17" s="15"/>
      <c r="N17" s="15"/>
      <c r="O17" s="15"/>
      <c r="P17" s="15">
        <f t="shared" si="4"/>
        <v>0</v>
      </c>
      <c r="Q17" s="17"/>
      <c r="R17" s="17"/>
      <c r="S17" s="17"/>
      <c r="T17" s="17"/>
      <c r="U17" s="15"/>
      <c r="V17" s="15" t="e">
        <f t="shared" si="6"/>
        <v>#DIV/0!</v>
      </c>
      <c r="W17" s="15" t="e">
        <f t="shared" si="7"/>
        <v>#DIV/0!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 t="s">
        <v>41</v>
      </c>
      <c r="AE17" s="15">
        <f t="shared" si="8"/>
        <v>0</v>
      </c>
      <c r="AF17" s="15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5" t="s">
        <v>49</v>
      </c>
      <c r="B18" s="15" t="s">
        <v>40</v>
      </c>
      <c r="C18" s="15"/>
      <c r="D18" s="15"/>
      <c r="E18" s="15"/>
      <c r="F18" s="15"/>
      <c r="G18" s="16">
        <v>0</v>
      </c>
      <c r="H18" s="15" t="e">
        <v>#N/A</v>
      </c>
      <c r="I18" s="15" t="s">
        <v>34</v>
      </c>
      <c r="J18" s="15"/>
      <c r="K18" s="15">
        <f t="shared" si="2"/>
        <v>0</v>
      </c>
      <c r="L18" s="15">
        <f t="shared" si="3"/>
        <v>0</v>
      </c>
      <c r="M18" s="15"/>
      <c r="N18" s="15"/>
      <c r="O18" s="15"/>
      <c r="P18" s="15">
        <f t="shared" si="4"/>
        <v>0</v>
      </c>
      <c r="Q18" s="17"/>
      <c r="R18" s="17"/>
      <c r="S18" s="17"/>
      <c r="T18" s="17"/>
      <c r="U18" s="15"/>
      <c r="V18" s="15" t="e">
        <f t="shared" si="6"/>
        <v>#DIV/0!</v>
      </c>
      <c r="W18" s="15" t="e">
        <f t="shared" si="7"/>
        <v>#DIV/0!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 t="s">
        <v>41</v>
      </c>
      <c r="AE18" s="15">
        <f t="shared" si="8"/>
        <v>0</v>
      </c>
      <c r="AF18" s="15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40</v>
      </c>
      <c r="C19" s="1">
        <v>102</v>
      </c>
      <c r="D19" s="1">
        <v>246</v>
      </c>
      <c r="E19" s="1">
        <v>47</v>
      </c>
      <c r="F19" s="1">
        <v>240</v>
      </c>
      <c r="G19" s="6">
        <v>0.17</v>
      </c>
      <c r="H19" s="1">
        <v>120</v>
      </c>
      <c r="I19" s="1" t="s">
        <v>34</v>
      </c>
      <c r="J19" s="1">
        <v>72</v>
      </c>
      <c r="K19" s="1">
        <f t="shared" si="2"/>
        <v>-25</v>
      </c>
      <c r="L19" s="1">
        <f t="shared" si="3"/>
        <v>47</v>
      </c>
      <c r="M19" s="1"/>
      <c r="N19" s="1">
        <v>38.899999999999949</v>
      </c>
      <c r="O19" s="1"/>
      <c r="P19" s="1">
        <f t="shared" si="4"/>
        <v>9.4</v>
      </c>
      <c r="Q19" s="5"/>
      <c r="R19" s="5"/>
      <c r="S19" s="5">
        <f>Q19-R19</f>
        <v>0</v>
      </c>
      <c r="T19" s="5"/>
      <c r="U19" s="1"/>
      <c r="V19" s="1">
        <f t="shared" si="6"/>
        <v>29.670212765957444</v>
      </c>
      <c r="W19" s="1">
        <f t="shared" si="7"/>
        <v>29.670212765957444</v>
      </c>
      <c r="X19" s="1">
        <v>24.4</v>
      </c>
      <c r="Y19" s="1">
        <v>25.8</v>
      </c>
      <c r="Z19" s="1">
        <v>11.8</v>
      </c>
      <c r="AA19" s="1">
        <v>13.8</v>
      </c>
      <c r="AB19" s="1">
        <v>19.600000000000001</v>
      </c>
      <c r="AC19" s="1">
        <v>15.8</v>
      </c>
      <c r="AD19" s="1"/>
      <c r="AE19" s="1">
        <f t="shared" si="8"/>
        <v>0</v>
      </c>
      <c r="AF19" s="1">
        <f t="shared" si="9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1" t="s">
        <v>51</v>
      </c>
      <c r="B20" s="11" t="s">
        <v>40</v>
      </c>
      <c r="C20" s="11">
        <v>157</v>
      </c>
      <c r="D20" s="11">
        <v>30</v>
      </c>
      <c r="E20" s="11">
        <v>151</v>
      </c>
      <c r="F20" s="11"/>
      <c r="G20" s="12">
        <v>0</v>
      </c>
      <c r="H20" s="11">
        <v>35</v>
      </c>
      <c r="I20" s="11" t="s">
        <v>46</v>
      </c>
      <c r="J20" s="11">
        <v>158</v>
      </c>
      <c r="K20" s="11">
        <f t="shared" si="2"/>
        <v>-7</v>
      </c>
      <c r="L20" s="11">
        <f t="shared" si="3"/>
        <v>151</v>
      </c>
      <c r="M20" s="11"/>
      <c r="N20" s="11"/>
      <c r="O20" s="11"/>
      <c r="P20" s="11">
        <f t="shared" si="4"/>
        <v>30.2</v>
      </c>
      <c r="Q20" s="13"/>
      <c r="R20" s="13"/>
      <c r="S20" s="13"/>
      <c r="T20" s="13"/>
      <c r="U20" s="11"/>
      <c r="V20" s="11">
        <f t="shared" si="6"/>
        <v>0</v>
      </c>
      <c r="W20" s="11">
        <f t="shared" si="7"/>
        <v>0</v>
      </c>
      <c r="X20" s="11">
        <v>25.2</v>
      </c>
      <c r="Y20" s="11">
        <v>23.4</v>
      </c>
      <c r="Z20" s="11">
        <v>21.8</v>
      </c>
      <c r="AA20" s="11">
        <v>27</v>
      </c>
      <c r="AB20" s="11">
        <v>27.8</v>
      </c>
      <c r="AC20" s="11">
        <v>22.8</v>
      </c>
      <c r="AD20" s="11"/>
      <c r="AE20" s="11">
        <f t="shared" si="8"/>
        <v>0</v>
      </c>
      <c r="AF20" s="1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1" t="s">
        <v>52</v>
      </c>
      <c r="B21" s="11" t="s">
        <v>40</v>
      </c>
      <c r="C21" s="11">
        <v>86</v>
      </c>
      <c r="D21" s="11">
        <v>79</v>
      </c>
      <c r="E21" s="11">
        <v>120</v>
      </c>
      <c r="F21" s="11">
        <v>6</v>
      </c>
      <c r="G21" s="12">
        <v>0</v>
      </c>
      <c r="H21" s="11">
        <v>35</v>
      </c>
      <c r="I21" s="11" t="s">
        <v>46</v>
      </c>
      <c r="J21" s="11">
        <v>138</v>
      </c>
      <c r="K21" s="11">
        <f t="shared" si="2"/>
        <v>-18</v>
      </c>
      <c r="L21" s="11">
        <f t="shared" si="3"/>
        <v>120</v>
      </c>
      <c r="M21" s="11"/>
      <c r="N21" s="11"/>
      <c r="O21" s="11"/>
      <c r="P21" s="11">
        <f t="shared" si="4"/>
        <v>24</v>
      </c>
      <c r="Q21" s="13"/>
      <c r="R21" s="13"/>
      <c r="S21" s="13"/>
      <c r="T21" s="13"/>
      <c r="U21" s="11"/>
      <c r="V21" s="11">
        <f t="shared" si="6"/>
        <v>0.25</v>
      </c>
      <c r="W21" s="11">
        <f t="shared" si="7"/>
        <v>0.25</v>
      </c>
      <c r="X21" s="11">
        <v>27.2</v>
      </c>
      <c r="Y21" s="11">
        <v>25</v>
      </c>
      <c r="Z21" s="11">
        <v>6.6</v>
      </c>
      <c r="AA21" s="11">
        <v>11</v>
      </c>
      <c r="AB21" s="11">
        <v>22.2</v>
      </c>
      <c r="AC21" s="11">
        <v>19.399999999999999</v>
      </c>
      <c r="AD21" s="11"/>
      <c r="AE21" s="11">
        <f t="shared" si="8"/>
        <v>0</v>
      </c>
      <c r="AF21" s="11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40</v>
      </c>
      <c r="C22" s="1">
        <v>172</v>
      </c>
      <c r="D22" s="1">
        <v>60</v>
      </c>
      <c r="E22" s="1">
        <v>129</v>
      </c>
      <c r="F22" s="1">
        <v>58</v>
      </c>
      <c r="G22" s="6">
        <v>0.35</v>
      </c>
      <c r="H22" s="1">
        <v>45</v>
      </c>
      <c r="I22" s="1" t="s">
        <v>34</v>
      </c>
      <c r="J22" s="1">
        <v>135</v>
      </c>
      <c r="K22" s="1">
        <f t="shared" si="2"/>
        <v>-6</v>
      </c>
      <c r="L22" s="1">
        <f t="shared" si="3"/>
        <v>129</v>
      </c>
      <c r="M22" s="1"/>
      <c r="N22" s="1">
        <v>187.10000000000011</v>
      </c>
      <c r="O22" s="1"/>
      <c r="P22" s="1">
        <f t="shared" si="4"/>
        <v>25.8</v>
      </c>
      <c r="Q22" s="5">
        <f t="shared" ref="Q22:Q24" si="11">11*P22-O22-N22-F22</f>
        <v>38.699999999999903</v>
      </c>
      <c r="R22" s="5"/>
      <c r="S22" s="5">
        <f t="shared" ref="S22:S25" si="12">Q22-R22</f>
        <v>38.699999999999903</v>
      </c>
      <c r="T22" s="5"/>
      <c r="U22" s="1"/>
      <c r="V22" s="1">
        <f t="shared" si="6"/>
        <v>11</v>
      </c>
      <c r="W22" s="1">
        <f t="shared" si="7"/>
        <v>9.5000000000000036</v>
      </c>
      <c r="X22" s="1">
        <v>27.6</v>
      </c>
      <c r="Y22" s="1">
        <v>18.2</v>
      </c>
      <c r="Z22" s="1">
        <v>7.6</v>
      </c>
      <c r="AA22" s="1">
        <v>14.4</v>
      </c>
      <c r="AB22" s="1">
        <v>21.2</v>
      </c>
      <c r="AC22" s="1">
        <v>18.600000000000001</v>
      </c>
      <c r="AD22" s="1"/>
      <c r="AE22" s="1">
        <f t="shared" si="8"/>
        <v>0</v>
      </c>
      <c r="AF22" s="1">
        <f t="shared" si="9"/>
        <v>13.544999999999966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40</v>
      </c>
      <c r="C23" s="1">
        <v>163</v>
      </c>
      <c r="D23" s="1">
        <v>229</v>
      </c>
      <c r="E23" s="1">
        <v>136</v>
      </c>
      <c r="F23" s="1">
        <v>194</v>
      </c>
      <c r="G23" s="6">
        <v>0.35</v>
      </c>
      <c r="H23" s="1">
        <v>45</v>
      </c>
      <c r="I23" s="1" t="s">
        <v>34</v>
      </c>
      <c r="J23" s="1">
        <v>180</v>
      </c>
      <c r="K23" s="1">
        <f t="shared" si="2"/>
        <v>-44</v>
      </c>
      <c r="L23" s="1">
        <f t="shared" si="3"/>
        <v>112</v>
      </c>
      <c r="M23" s="1">
        <v>24</v>
      </c>
      <c r="N23" s="1">
        <v>170</v>
      </c>
      <c r="O23" s="1"/>
      <c r="P23" s="1">
        <f t="shared" si="4"/>
        <v>22.4</v>
      </c>
      <c r="Q23" s="5"/>
      <c r="R23" s="5"/>
      <c r="S23" s="5">
        <f t="shared" si="12"/>
        <v>0</v>
      </c>
      <c r="T23" s="5"/>
      <c r="U23" s="1"/>
      <c r="V23" s="1">
        <f t="shared" si="6"/>
        <v>16.25</v>
      </c>
      <c r="W23" s="1">
        <f t="shared" si="7"/>
        <v>16.25</v>
      </c>
      <c r="X23" s="1">
        <v>37</v>
      </c>
      <c r="Y23" s="1">
        <v>30.6</v>
      </c>
      <c r="Z23" s="1">
        <v>14.4</v>
      </c>
      <c r="AA23" s="1">
        <v>23.4</v>
      </c>
      <c r="AB23" s="1">
        <v>31.6</v>
      </c>
      <c r="AC23" s="1">
        <v>18</v>
      </c>
      <c r="AD23" s="1"/>
      <c r="AE23" s="1">
        <f t="shared" si="8"/>
        <v>0</v>
      </c>
      <c r="AF23" s="1">
        <f t="shared" si="9"/>
        <v>0</v>
      </c>
      <c r="AG23" s="1">
        <v>4607091384192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33</v>
      </c>
      <c r="C24" s="1">
        <v>225.33</v>
      </c>
      <c r="D24" s="1">
        <v>689.18</v>
      </c>
      <c r="E24" s="1">
        <v>342.14400000000001</v>
      </c>
      <c r="F24" s="1">
        <v>523.11</v>
      </c>
      <c r="G24" s="6">
        <v>1</v>
      </c>
      <c r="H24" s="1">
        <v>55</v>
      </c>
      <c r="I24" s="1" t="s">
        <v>34</v>
      </c>
      <c r="J24" s="1">
        <v>311.87</v>
      </c>
      <c r="K24" s="1">
        <f t="shared" si="2"/>
        <v>30.274000000000001</v>
      </c>
      <c r="L24" s="1">
        <f t="shared" si="3"/>
        <v>342.14400000000001</v>
      </c>
      <c r="M24" s="1"/>
      <c r="N24" s="1">
        <v>181.21019999999959</v>
      </c>
      <c r="O24" s="1"/>
      <c r="P24" s="1">
        <f t="shared" si="4"/>
        <v>68.428799999999995</v>
      </c>
      <c r="Q24" s="5">
        <f t="shared" si="11"/>
        <v>48.396600000000376</v>
      </c>
      <c r="R24" s="5"/>
      <c r="S24" s="5">
        <f t="shared" si="12"/>
        <v>48.396600000000376</v>
      </c>
      <c r="T24" s="5"/>
      <c r="U24" s="1"/>
      <c r="V24" s="1">
        <f t="shared" si="6"/>
        <v>11.000000000000002</v>
      </c>
      <c r="W24" s="1">
        <f t="shared" si="7"/>
        <v>10.292745159932656</v>
      </c>
      <c r="X24" s="1">
        <v>80.497199999999992</v>
      </c>
      <c r="Y24" s="1">
        <v>80.794800000000009</v>
      </c>
      <c r="Z24" s="1">
        <v>87.135599999999997</v>
      </c>
      <c r="AA24" s="1">
        <v>84.649600000000007</v>
      </c>
      <c r="AB24" s="1">
        <v>76.100800000000007</v>
      </c>
      <c r="AC24" s="1">
        <v>71.31</v>
      </c>
      <c r="AD24" s="1"/>
      <c r="AE24" s="1">
        <f t="shared" si="8"/>
        <v>0</v>
      </c>
      <c r="AF24" s="1">
        <f t="shared" si="9"/>
        <v>48.396600000000376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33</v>
      </c>
      <c r="C25" s="1">
        <v>2579.5839999999998</v>
      </c>
      <c r="D25" s="1">
        <v>6709.7240000000002</v>
      </c>
      <c r="E25" s="1">
        <v>6028.6180000000004</v>
      </c>
      <c r="F25" s="1">
        <v>2673.9110000000001</v>
      </c>
      <c r="G25" s="6">
        <v>1</v>
      </c>
      <c r="H25" s="1">
        <v>50</v>
      </c>
      <c r="I25" s="1" t="s">
        <v>34</v>
      </c>
      <c r="J25" s="1">
        <v>6023.1120000000001</v>
      </c>
      <c r="K25" s="1">
        <f t="shared" si="2"/>
        <v>5.5060000000003129</v>
      </c>
      <c r="L25" s="1">
        <f t="shared" si="3"/>
        <v>2509.0060000000003</v>
      </c>
      <c r="M25" s="1">
        <v>3519.6120000000001</v>
      </c>
      <c r="N25" s="1">
        <v>635.60460000000148</v>
      </c>
      <c r="O25" s="1">
        <v>500</v>
      </c>
      <c r="P25" s="1">
        <f t="shared" si="4"/>
        <v>501.80120000000005</v>
      </c>
      <c r="Q25" s="5">
        <f>12*P25-O25-N25-F25</f>
        <v>2212.0987999999988</v>
      </c>
      <c r="R25" s="5">
        <v>1000</v>
      </c>
      <c r="S25" s="5">
        <f t="shared" si="12"/>
        <v>1212.0987999999988</v>
      </c>
      <c r="T25" s="5"/>
      <c r="U25" s="1"/>
      <c r="V25" s="1">
        <f t="shared" si="6"/>
        <v>12</v>
      </c>
      <c r="W25" s="1">
        <f t="shared" si="7"/>
        <v>7.5916829214437929</v>
      </c>
      <c r="X25" s="1">
        <v>488.3322</v>
      </c>
      <c r="Y25" s="1">
        <v>467.79840000000002</v>
      </c>
      <c r="Z25" s="1">
        <v>473.74020000000002</v>
      </c>
      <c r="AA25" s="1">
        <v>478.33039999999983</v>
      </c>
      <c r="AB25" s="1">
        <v>478.69619999999998</v>
      </c>
      <c r="AC25" s="1">
        <v>473.05239999999992</v>
      </c>
      <c r="AD25" s="1"/>
      <c r="AE25" s="1">
        <f t="shared" si="8"/>
        <v>1000</v>
      </c>
      <c r="AF25" s="1">
        <f t="shared" si="9"/>
        <v>1212.0987999999988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5" t="s">
        <v>57</v>
      </c>
      <c r="B26" s="15" t="s">
        <v>33</v>
      </c>
      <c r="C26" s="15"/>
      <c r="D26" s="15"/>
      <c r="E26" s="15"/>
      <c r="F26" s="15"/>
      <c r="G26" s="16">
        <v>0</v>
      </c>
      <c r="H26" s="15" t="e">
        <v>#N/A</v>
      </c>
      <c r="I26" s="15" t="s">
        <v>34</v>
      </c>
      <c r="J26" s="15"/>
      <c r="K26" s="15">
        <f t="shared" si="2"/>
        <v>0</v>
      </c>
      <c r="L26" s="15">
        <f t="shared" si="3"/>
        <v>0</v>
      </c>
      <c r="M26" s="15"/>
      <c r="N26" s="15"/>
      <c r="O26" s="15"/>
      <c r="P26" s="15">
        <f t="shared" si="4"/>
        <v>0</v>
      </c>
      <c r="Q26" s="17"/>
      <c r="R26" s="17"/>
      <c r="S26" s="17"/>
      <c r="T26" s="17"/>
      <c r="U26" s="15"/>
      <c r="V26" s="15" t="e">
        <f t="shared" si="6"/>
        <v>#DIV/0!</v>
      </c>
      <c r="W26" s="15" t="e">
        <f t="shared" si="7"/>
        <v>#DIV/0!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 t="s">
        <v>41</v>
      </c>
      <c r="AE26" s="15">
        <f t="shared" si="8"/>
        <v>0</v>
      </c>
      <c r="AF26" s="15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33</v>
      </c>
      <c r="C27" s="1">
        <v>346.52800000000002</v>
      </c>
      <c r="D27" s="1">
        <v>1365.672</v>
      </c>
      <c r="E27" s="1">
        <v>952.01800000000003</v>
      </c>
      <c r="F27" s="1">
        <v>673.72199999999998</v>
      </c>
      <c r="G27" s="6">
        <v>1</v>
      </c>
      <c r="H27" s="1">
        <v>55</v>
      </c>
      <c r="I27" s="1" t="s">
        <v>34</v>
      </c>
      <c r="J27" s="1">
        <v>917.92</v>
      </c>
      <c r="K27" s="1">
        <f t="shared" si="2"/>
        <v>34.09800000000007</v>
      </c>
      <c r="L27" s="1">
        <f t="shared" si="3"/>
        <v>493.45800000000003</v>
      </c>
      <c r="M27" s="1">
        <v>458.56</v>
      </c>
      <c r="N27" s="1">
        <v>141.24639999999999</v>
      </c>
      <c r="O27" s="1">
        <v>100</v>
      </c>
      <c r="P27" s="1">
        <f t="shared" si="4"/>
        <v>98.691600000000008</v>
      </c>
      <c r="Q27" s="5">
        <f t="shared" ref="Q27:Q37" si="13">11*P27-O27-N27-F27</f>
        <v>170.63920000000007</v>
      </c>
      <c r="R27" s="5"/>
      <c r="S27" s="5">
        <f t="shared" ref="S27:S40" si="14">Q27-R27</f>
        <v>170.63920000000007</v>
      </c>
      <c r="T27" s="5"/>
      <c r="U27" s="1"/>
      <c r="V27" s="1">
        <f t="shared" si="6"/>
        <v>11</v>
      </c>
      <c r="W27" s="1">
        <f t="shared" si="7"/>
        <v>9.2709855752667902</v>
      </c>
      <c r="X27" s="1">
        <v>109.8296</v>
      </c>
      <c r="Y27" s="1">
        <v>109.64960000000001</v>
      </c>
      <c r="Z27" s="1">
        <v>100.05</v>
      </c>
      <c r="AA27" s="1">
        <v>101.2724</v>
      </c>
      <c r="AB27" s="1">
        <v>99.044000000000011</v>
      </c>
      <c r="AC27" s="1">
        <v>80.557199999999995</v>
      </c>
      <c r="AD27" s="1"/>
      <c r="AE27" s="1">
        <f t="shared" si="8"/>
        <v>0</v>
      </c>
      <c r="AF27" s="1">
        <f t="shared" si="9"/>
        <v>170.63920000000007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59</v>
      </c>
      <c r="B28" s="1" t="s">
        <v>33</v>
      </c>
      <c r="C28" s="1">
        <v>3627.9119999999998</v>
      </c>
      <c r="D28" s="1">
        <v>6080.4089999999997</v>
      </c>
      <c r="E28" s="1">
        <v>4963.2169999999996</v>
      </c>
      <c r="F28" s="1">
        <v>3722.453</v>
      </c>
      <c r="G28" s="6">
        <v>1</v>
      </c>
      <c r="H28" s="1">
        <v>60</v>
      </c>
      <c r="I28" s="1" t="s">
        <v>34</v>
      </c>
      <c r="J28" s="1">
        <v>4847.9049999999997</v>
      </c>
      <c r="K28" s="1">
        <f t="shared" si="2"/>
        <v>115.3119999999999</v>
      </c>
      <c r="L28" s="1">
        <f t="shared" si="3"/>
        <v>3655.1119999999996</v>
      </c>
      <c r="M28" s="1">
        <v>1308.105</v>
      </c>
      <c r="N28" s="1">
        <v>1092.426200000001</v>
      </c>
      <c r="O28" s="1">
        <v>1000</v>
      </c>
      <c r="P28" s="1">
        <f t="shared" si="4"/>
        <v>731.02239999999995</v>
      </c>
      <c r="Q28" s="5">
        <f>12*P28-O28-N28-F28</f>
        <v>2957.3895999999991</v>
      </c>
      <c r="R28" s="5">
        <v>1000</v>
      </c>
      <c r="S28" s="5">
        <f t="shared" si="14"/>
        <v>1957.3895999999991</v>
      </c>
      <c r="T28" s="5"/>
      <c r="U28" s="1"/>
      <c r="V28" s="1">
        <f t="shared" si="6"/>
        <v>12</v>
      </c>
      <c r="W28" s="1">
        <f t="shared" si="7"/>
        <v>7.9544473602997687</v>
      </c>
      <c r="X28" s="1">
        <v>723.86680000000001</v>
      </c>
      <c r="Y28" s="1">
        <v>669.69039999999995</v>
      </c>
      <c r="Z28" s="1">
        <v>676.43899999999996</v>
      </c>
      <c r="AA28" s="1">
        <v>675.86880000000019</v>
      </c>
      <c r="AB28" s="1">
        <v>657.2056</v>
      </c>
      <c r="AC28" s="1">
        <v>640.12920000000008</v>
      </c>
      <c r="AD28" s="1"/>
      <c r="AE28" s="1">
        <f t="shared" si="8"/>
        <v>1000</v>
      </c>
      <c r="AF28" s="1">
        <f t="shared" si="9"/>
        <v>1957.3895999999991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33</v>
      </c>
      <c r="C29" s="1">
        <v>68.697999999999993</v>
      </c>
      <c r="D29" s="1">
        <v>237.392</v>
      </c>
      <c r="E29" s="1">
        <v>149.10599999999999</v>
      </c>
      <c r="F29" s="1">
        <v>138.41</v>
      </c>
      <c r="G29" s="6">
        <v>1</v>
      </c>
      <c r="H29" s="1">
        <v>50</v>
      </c>
      <c r="I29" s="1" t="s">
        <v>34</v>
      </c>
      <c r="J29" s="1">
        <v>143.38</v>
      </c>
      <c r="K29" s="1">
        <f t="shared" si="2"/>
        <v>5.7259999999999991</v>
      </c>
      <c r="L29" s="1">
        <f t="shared" si="3"/>
        <v>81.205999999999989</v>
      </c>
      <c r="M29" s="1">
        <v>67.900000000000006</v>
      </c>
      <c r="N29" s="1"/>
      <c r="O29" s="1"/>
      <c r="P29" s="1">
        <f t="shared" si="4"/>
        <v>16.241199999999999</v>
      </c>
      <c r="Q29" s="5">
        <f t="shared" si="13"/>
        <v>40.243200000000002</v>
      </c>
      <c r="R29" s="5"/>
      <c r="S29" s="5">
        <f t="shared" si="14"/>
        <v>40.243200000000002</v>
      </c>
      <c r="T29" s="5"/>
      <c r="U29" s="1"/>
      <c r="V29" s="1">
        <f t="shared" si="6"/>
        <v>11</v>
      </c>
      <c r="W29" s="1">
        <f t="shared" si="7"/>
        <v>8.5221535354530449</v>
      </c>
      <c r="X29" s="1">
        <v>13.994400000000001</v>
      </c>
      <c r="Y29" s="1">
        <v>14.007199999999999</v>
      </c>
      <c r="Z29" s="1">
        <v>23.19</v>
      </c>
      <c r="AA29" s="1">
        <v>26.0244</v>
      </c>
      <c r="AB29" s="1">
        <v>16.5688</v>
      </c>
      <c r="AC29" s="1">
        <v>12.348800000000001</v>
      </c>
      <c r="AD29" s="1"/>
      <c r="AE29" s="1">
        <f t="shared" si="8"/>
        <v>0</v>
      </c>
      <c r="AF29" s="1">
        <f t="shared" si="9"/>
        <v>40.243200000000002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33</v>
      </c>
      <c r="C30" s="1">
        <v>392.255</v>
      </c>
      <c r="D30" s="1">
        <v>768.803</v>
      </c>
      <c r="E30" s="1">
        <v>533.702</v>
      </c>
      <c r="F30" s="1">
        <v>552.60400000000004</v>
      </c>
      <c r="G30" s="6">
        <v>1</v>
      </c>
      <c r="H30" s="1">
        <v>55</v>
      </c>
      <c r="I30" s="1" t="s">
        <v>34</v>
      </c>
      <c r="J30" s="1">
        <v>498.3</v>
      </c>
      <c r="K30" s="1">
        <f t="shared" si="2"/>
        <v>35.401999999999987</v>
      </c>
      <c r="L30" s="1">
        <f t="shared" si="3"/>
        <v>433.36199999999997</v>
      </c>
      <c r="M30" s="1">
        <v>100.34</v>
      </c>
      <c r="N30" s="1">
        <v>145.60189999999949</v>
      </c>
      <c r="O30" s="1">
        <v>100</v>
      </c>
      <c r="P30" s="1">
        <f t="shared" si="4"/>
        <v>86.672399999999996</v>
      </c>
      <c r="Q30" s="5">
        <f t="shared" si="13"/>
        <v>155.19050000000038</v>
      </c>
      <c r="R30" s="5"/>
      <c r="S30" s="5">
        <f t="shared" si="14"/>
        <v>155.19050000000038</v>
      </c>
      <c r="T30" s="5"/>
      <c r="U30" s="1"/>
      <c r="V30" s="1">
        <f t="shared" si="6"/>
        <v>10.999999999999998</v>
      </c>
      <c r="W30" s="1">
        <f t="shared" si="7"/>
        <v>9.2094588358000884</v>
      </c>
      <c r="X30" s="1">
        <v>96.308799999999991</v>
      </c>
      <c r="Y30" s="1">
        <v>92.951400000000007</v>
      </c>
      <c r="Z30" s="1">
        <v>95.445999999999998</v>
      </c>
      <c r="AA30" s="1">
        <v>102.2466</v>
      </c>
      <c r="AB30" s="1">
        <v>94.554000000000002</v>
      </c>
      <c r="AC30" s="1">
        <v>74.828400000000002</v>
      </c>
      <c r="AD30" s="1"/>
      <c r="AE30" s="1">
        <f t="shared" si="8"/>
        <v>0</v>
      </c>
      <c r="AF30" s="1">
        <f t="shared" si="9"/>
        <v>155.19050000000038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33</v>
      </c>
      <c r="C31" s="1">
        <v>3414.654</v>
      </c>
      <c r="D31" s="1">
        <v>8126.3950000000004</v>
      </c>
      <c r="E31" s="1">
        <v>7424.8590000000004</v>
      </c>
      <c r="F31" s="1">
        <v>3374.9110000000001</v>
      </c>
      <c r="G31" s="6">
        <v>1</v>
      </c>
      <c r="H31" s="1">
        <v>60</v>
      </c>
      <c r="I31" s="1" t="s">
        <v>34</v>
      </c>
      <c r="J31" s="1">
        <v>7352.86</v>
      </c>
      <c r="K31" s="1">
        <f t="shared" si="2"/>
        <v>71.999000000000706</v>
      </c>
      <c r="L31" s="1">
        <f t="shared" si="3"/>
        <v>3115.9990000000007</v>
      </c>
      <c r="M31" s="1">
        <v>4308.8599999999997</v>
      </c>
      <c r="N31" s="1">
        <v>1004.318200000001</v>
      </c>
      <c r="O31" s="1">
        <v>600</v>
      </c>
      <c r="P31" s="1">
        <f t="shared" si="4"/>
        <v>623.1998000000001</v>
      </c>
      <c r="Q31" s="5">
        <f t="shared" si="13"/>
        <v>1875.9686000000002</v>
      </c>
      <c r="R31" s="5">
        <v>300</v>
      </c>
      <c r="S31" s="5">
        <f t="shared" si="14"/>
        <v>1575.9686000000002</v>
      </c>
      <c r="T31" s="5"/>
      <c r="U31" s="1"/>
      <c r="V31" s="1">
        <f t="shared" si="6"/>
        <v>11</v>
      </c>
      <c r="W31" s="1">
        <f t="shared" si="7"/>
        <v>7.9897798426764579</v>
      </c>
      <c r="X31" s="1">
        <v>626.33119999999997</v>
      </c>
      <c r="Y31" s="1">
        <v>588.97239999999988</v>
      </c>
      <c r="Z31" s="1">
        <v>559.7503999999999</v>
      </c>
      <c r="AA31" s="1">
        <v>579.0483999999999</v>
      </c>
      <c r="AB31" s="1">
        <v>617.15359999999998</v>
      </c>
      <c r="AC31" s="1">
        <v>645.75779999999975</v>
      </c>
      <c r="AD31" s="1"/>
      <c r="AE31" s="1">
        <f t="shared" si="8"/>
        <v>300</v>
      </c>
      <c r="AF31" s="1">
        <f t="shared" si="9"/>
        <v>1575.9686000000002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33</v>
      </c>
      <c r="C32" s="1">
        <v>2172.9459999999999</v>
      </c>
      <c r="D32" s="1">
        <v>3578.0050000000001</v>
      </c>
      <c r="E32" s="1">
        <v>3466.0859999999998</v>
      </c>
      <c r="F32" s="1">
        <v>1820.3340000000001</v>
      </c>
      <c r="G32" s="6">
        <v>1</v>
      </c>
      <c r="H32" s="1">
        <v>60</v>
      </c>
      <c r="I32" s="1" t="s">
        <v>34</v>
      </c>
      <c r="J32" s="1">
        <v>3414.75</v>
      </c>
      <c r="K32" s="1">
        <f t="shared" si="2"/>
        <v>51.335999999999785</v>
      </c>
      <c r="L32" s="1">
        <f t="shared" si="3"/>
        <v>1943.3359999999998</v>
      </c>
      <c r="M32" s="1">
        <v>1522.75</v>
      </c>
      <c r="N32" s="1">
        <v>534.60159999999905</v>
      </c>
      <c r="O32" s="1">
        <v>400</v>
      </c>
      <c r="P32" s="1">
        <f t="shared" si="4"/>
        <v>388.66719999999998</v>
      </c>
      <c r="Q32" s="5">
        <f t="shared" si="13"/>
        <v>1520.4036000000003</v>
      </c>
      <c r="R32" s="5"/>
      <c r="S32" s="5">
        <f t="shared" si="14"/>
        <v>1520.4036000000003</v>
      </c>
      <c r="T32" s="5"/>
      <c r="U32" s="1"/>
      <c r="V32" s="1">
        <f t="shared" si="6"/>
        <v>11</v>
      </c>
      <c r="W32" s="1">
        <f t="shared" si="7"/>
        <v>7.0881607709629186</v>
      </c>
      <c r="X32" s="1">
        <v>355.38380000000001</v>
      </c>
      <c r="Y32" s="1">
        <v>322.09379999999999</v>
      </c>
      <c r="Z32" s="1">
        <v>392.21960000000001</v>
      </c>
      <c r="AA32" s="1">
        <v>401.34860000000009</v>
      </c>
      <c r="AB32" s="1">
        <v>374.99619999999987</v>
      </c>
      <c r="AC32" s="1">
        <v>347.78379999999999</v>
      </c>
      <c r="AD32" s="1"/>
      <c r="AE32" s="1">
        <f t="shared" si="8"/>
        <v>0</v>
      </c>
      <c r="AF32" s="1">
        <f t="shared" si="9"/>
        <v>1520.4036000000003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64</v>
      </c>
      <c r="B33" s="1" t="s">
        <v>33</v>
      </c>
      <c r="C33" s="1">
        <v>345.30599999999998</v>
      </c>
      <c r="D33" s="1">
        <v>526.548</v>
      </c>
      <c r="E33" s="1">
        <v>302.80399999999997</v>
      </c>
      <c r="F33" s="1">
        <v>481.75599999999997</v>
      </c>
      <c r="G33" s="6">
        <v>1</v>
      </c>
      <c r="H33" s="1">
        <v>60</v>
      </c>
      <c r="I33" s="1" t="s">
        <v>34</v>
      </c>
      <c r="J33" s="1">
        <v>274.39</v>
      </c>
      <c r="K33" s="1">
        <f t="shared" si="2"/>
        <v>28.413999999999987</v>
      </c>
      <c r="L33" s="1">
        <f t="shared" si="3"/>
        <v>302.80399999999997</v>
      </c>
      <c r="M33" s="1"/>
      <c r="N33" s="1">
        <v>134.29580000000001</v>
      </c>
      <c r="O33" s="1"/>
      <c r="P33" s="1">
        <f t="shared" si="4"/>
        <v>60.560799999999993</v>
      </c>
      <c r="Q33" s="5">
        <f t="shared" si="13"/>
        <v>50.116999999999962</v>
      </c>
      <c r="R33" s="5"/>
      <c r="S33" s="5">
        <f t="shared" si="14"/>
        <v>50.116999999999962</v>
      </c>
      <c r="T33" s="5"/>
      <c r="U33" s="1"/>
      <c r="V33" s="1">
        <f t="shared" si="6"/>
        <v>11</v>
      </c>
      <c r="W33" s="1">
        <f t="shared" si="7"/>
        <v>10.172451486770321</v>
      </c>
      <c r="X33" s="1">
        <v>72.260799999999989</v>
      </c>
      <c r="Y33" s="1">
        <v>74.201999999999998</v>
      </c>
      <c r="Z33" s="1">
        <v>87.379600000000011</v>
      </c>
      <c r="AA33" s="1">
        <v>90.587599999999995</v>
      </c>
      <c r="AB33" s="1">
        <v>78.838800000000006</v>
      </c>
      <c r="AC33" s="1">
        <v>58.537199999999999</v>
      </c>
      <c r="AD33" s="1"/>
      <c r="AE33" s="1">
        <f t="shared" si="8"/>
        <v>0</v>
      </c>
      <c r="AF33" s="1">
        <f t="shared" si="9"/>
        <v>50.116999999999962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65</v>
      </c>
      <c r="B34" s="1" t="s">
        <v>33</v>
      </c>
      <c r="C34" s="1"/>
      <c r="D34" s="1">
        <v>26.5</v>
      </c>
      <c r="E34" s="1">
        <v>2.6459999999999999</v>
      </c>
      <c r="F34" s="1">
        <v>23.853999999999999</v>
      </c>
      <c r="G34" s="6">
        <v>1</v>
      </c>
      <c r="H34" s="1" t="e">
        <v>#N/A</v>
      </c>
      <c r="I34" s="1" t="s">
        <v>34</v>
      </c>
      <c r="J34" s="1">
        <v>3.2</v>
      </c>
      <c r="K34" s="1">
        <f t="shared" si="2"/>
        <v>-0.55400000000000027</v>
      </c>
      <c r="L34" s="1">
        <f t="shared" si="3"/>
        <v>2.6459999999999999</v>
      </c>
      <c r="M34" s="1"/>
      <c r="N34" s="1"/>
      <c r="O34" s="1"/>
      <c r="P34" s="1">
        <f t="shared" si="4"/>
        <v>0.5292</v>
      </c>
      <c r="Q34" s="5"/>
      <c r="R34" s="5"/>
      <c r="S34" s="5">
        <f t="shared" si="14"/>
        <v>0</v>
      </c>
      <c r="T34" s="5"/>
      <c r="U34" s="1"/>
      <c r="V34" s="1">
        <f t="shared" si="6"/>
        <v>45.075585789871504</v>
      </c>
      <c r="W34" s="1">
        <f t="shared" si="7"/>
        <v>45.075585789871504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/>
      <c r="AE34" s="1">
        <f t="shared" si="8"/>
        <v>0</v>
      </c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33</v>
      </c>
      <c r="C35" s="1">
        <v>266.51</v>
      </c>
      <c r="D35" s="1">
        <v>605.07000000000005</v>
      </c>
      <c r="E35" s="1">
        <v>296.14699999999999</v>
      </c>
      <c r="F35" s="1">
        <v>486.43799999999999</v>
      </c>
      <c r="G35" s="6">
        <v>1</v>
      </c>
      <c r="H35" s="1">
        <v>60</v>
      </c>
      <c r="I35" s="1" t="s">
        <v>34</v>
      </c>
      <c r="J35" s="1">
        <v>272.67</v>
      </c>
      <c r="K35" s="1">
        <f t="shared" si="2"/>
        <v>23.476999999999975</v>
      </c>
      <c r="L35" s="1">
        <f t="shared" si="3"/>
        <v>296.14699999999999</v>
      </c>
      <c r="M35" s="1"/>
      <c r="N35" s="1">
        <v>100.5956</v>
      </c>
      <c r="O35" s="1"/>
      <c r="P35" s="1">
        <f t="shared" si="4"/>
        <v>59.229399999999998</v>
      </c>
      <c r="Q35" s="5">
        <f t="shared" si="13"/>
        <v>64.489800000000059</v>
      </c>
      <c r="R35" s="5"/>
      <c r="S35" s="5">
        <f t="shared" si="14"/>
        <v>64.489800000000059</v>
      </c>
      <c r="T35" s="5"/>
      <c r="U35" s="1"/>
      <c r="V35" s="1">
        <f t="shared" si="6"/>
        <v>11.000000000000002</v>
      </c>
      <c r="W35" s="1">
        <f t="shared" si="7"/>
        <v>9.911185998845168</v>
      </c>
      <c r="X35" s="1">
        <v>69.852800000000002</v>
      </c>
      <c r="Y35" s="1">
        <v>72.727999999999994</v>
      </c>
      <c r="Z35" s="1">
        <v>89.380799999999994</v>
      </c>
      <c r="AA35" s="1">
        <v>90.086600000000004</v>
      </c>
      <c r="AB35" s="1">
        <v>75.435599999999994</v>
      </c>
      <c r="AC35" s="1">
        <v>68.450199999999995</v>
      </c>
      <c r="AD35" s="1"/>
      <c r="AE35" s="1">
        <f t="shared" si="8"/>
        <v>0</v>
      </c>
      <c r="AF35" s="1">
        <f t="shared" si="9"/>
        <v>64.489800000000059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67</v>
      </c>
      <c r="B36" s="1" t="s">
        <v>33</v>
      </c>
      <c r="C36" s="1">
        <v>181.03200000000001</v>
      </c>
      <c r="D36" s="1">
        <v>322.47199999999998</v>
      </c>
      <c r="E36" s="1">
        <v>212.28299999999999</v>
      </c>
      <c r="F36" s="1">
        <v>220.74299999999999</v>
      </c>
      <c r="G36" s="6">
        <v>1</v>
      </c>
      <c r="H36" s="1">
        <v>35</v>
      </c>
      <c r="I36" s="1" t="s">
        <v>34</v>
      </c>
      <c r="J36" s="1">
        <v>214.5</v>
      </c>
      <c r="K36" s="1">
        <f t="shared" si="2"/>
        <v>-2.217000000000013</v>
      </c>
      <c r="L36" s="1">
        <f t="shared" si="3"/>
        <v>212.28299999999999</v>
      </c>
      <c r="M36" s="1"/>
      <c r="N36" s="1">
        <v>130.36529999999991</v>
      </c>
      <c r="O36" s="1"/>
      <c r="P36" s="1">
        <f t="shared" si="4"/>
        <v>42.456599999999995</v>
      </c>
      <c r="Q36" s="5">
        <f>10*P36-O36-N36-F36</f>
        <v>73.457699999999988</v>
      </c>
      <c r="R36" s="5"/>
      <c r="S36" s="5">
        <f t="shared" si="14"/>
        <v>73.457699999999988</v>
      </c>
      <c r="T36" s="5"/>
      <c r="U36" s="1"/>
      <c r="V36" s="1">
        <f t="shared" si="6"/>
        <v>9.9999999999999982</v>
      </c>
      <c r="W36" s="1">
        <f t="shared" si="7"/>
        <v>8.2698167069430877</v>
      </c>
      <c r="X36" s="1">
        <v>44.141000000000012</v>
      </c>
      <c r="Y36" s="1">
        <v>40.812199999999997</v>
      </c>
      <c r="Z36" s="1">
        <v>37.524399999999993</v>
      </c>
      <c r="AA36" s="1">
        <v>41.333799999999997</v>
      </c>
      <c r="AB36" s="1">
        <v>39.904400000000003</v>
      </c>
      <c r="AC36" s="1">
        <v>38.202599999999997</v>
      </c>
      <c r="AD36" s="1"/>
      <c r="AE36" s="1">
        <f t="shared" si="8"/>
        <v>0</v>
      </c>
      <c r="AF36" s="1">
        <f t="shared" si="9"/>
        <v>73.457699999999988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68</v>
      </c>
      <c r="B37" s="1" t="s">
        <v>33</v>
      </c>
      <c r="C37" s="1">
        <v>84.754000000000005</v>
      </c>
      <c r="D37" s="1">
        <v>0.16800000000000001</v>
      </c>
      <c r="E37" s="1">
        <v>61.033000000000001</v>
      </c>
      <c r="F37" s="1">
        <v>14.507</v>
      </c>
      <c r="G37" s="6">
        <v>1</v>
      </c>
      <c r="H37" s="1">
        <v>40</v>
      </c>
      <c r="I37" s="1" t="s">
        <v>34</v>
      </c>
      <c r="J37" s="1">
        <v>67</v>
      </c>
      <c r="K37" s="1">
        <f t="shared" si="2"/>
        <v>-5.9669999999999987</v>
      </c>
      <c r="L37" s="1">
        <f t="shared" si="3"/>
        <v>61.033000000000001</v>
      </c>
      <c r="M37" s="1"/>
      <c r="N37" s="1">
        <v>31.021999999999991</v>
      </c>
      <c r="O37" s="1"/>
      <c r="P37" s="1">
        <f t="shared" si="4"/>
        <v>12.2066</v>
      </c>
      <c r="Q37" s="5">
        <f t="shared" si="13"/>
        <v>88.743600000000015</v>
      </c>
      <c r="R37" s="5"/>
      <c r="S37" s="5">
        <f t="shared" si="14"/>
        <v>88.743600000000015</v>
      </c>
      <c r="T37" s="5"/>
      <c r="U37" s="1"/>
      <c r="V37" s="1">
        <f t="shared" si="6"/>
        <v>11.000000000000002</v>
      </c>
      <c r="W37" s="1">
        <f t="shared" si="7"/>
        <v>3.7298674487572288</v>
      </c>
      <c r="X37" s="1">
        <v>7.7359999999999998</v>
      </c>
      <c r="Y37" s="1">
        <v>4.5973999999999986</v>
      </c>
      <c r="Z37" s="1">
        <v>3.2783999999999991</v>
      </c>
      <c r="AA37" s="1">
        <v>7.5643999999999973</v>
      </c>
      <c r="AB37" s="1">
        <v>9.4689999999999994</v>
      </c>
      <c r="AC37" s="1">
        <v>11.259600000000001</v>
      </c>
      <c r="AD37" s="1"/>
      <c r="AE37" s="1">
        <f t="shared" si="8"/>
        <v>0</v>
      </c>
      <c r="AF37" s="1">
        <f t="shared" si="9"/>
        <v>88.743600000000015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69</v>
      </c>
      <c r="B38" s="1" t="s">
        <v>33</v>
      </c>
      <c r="C38" s="1">
        <v>107.39100000000001</v>
      </c>
      <c r="D38" s="1">
        <v>503.27100000000002</v>
      </c>
      <c r="E38" s="1">
        <v>349.46199999999999</v>
      </c>
      <c r="F38" s="1">
        <v>226.90199999999999</v>
      </c>
      <c r="G38" s="6">
        <v>1</v>
      </c>
      <c r="H38" s="1">
        <v>30</v>
      </c>
      <c r="I38" s="1" t="s">
        <v>34</v>
      </c>
      <c r="J38" s="1">
        <v>334.89400000000001</v>
      </c>
      <c r="K38" s="1">
        <f t="shared" ref="K38:K69" si="15">E38-J38</f>
        <v>14.567999999999984</v>
      </c>
      <c r="L38" s="1">
        <f t="shared" si="3"/>
        <v>254.46799999999999</v>
      </c>
      <c r="M38" s="1">
        <v>94.994</v>
      </c>
      <c r="N38" s="1">
        <v>130.49780000000001</v>
      </c>
      <c r="O38" s="1"/>
      <c r="P38" s="1">
        <f t="shared" si="4"/>
        <v>50.893599999999999</v>
      </c>
      <c r="Q38" s="5">
        <f t="shared" ref="Q38:Q40" si="16">10*P38-O38-N38-F38</f>
        <v>151.53619999999995</v>
      </c>
      <c r="R38" s="5"/>
      <c r="S38" s="5">
        <f t="shared" si="14"/>
        <v>151.53619999999995</v>
      </c>
      <c r="T38" s="5"/>
      <c r="U38" s="1"/>
      <c r="V38" s="1">
        <f t="shared" si="6"/>
        <v>10</v>
      </c>
      <c r="W38" s="1">
        <f t="shared" si="7"/>
        <v>7.0224900576889828</v>
      </c>
      <c r="X38" s="1">
        <v>47.328400000000002</v>
      </c>
      <c r="Y38" s="1">
        <v>46.773400000000002</v>
      </c>
      <c r="Z38" s="1">
        <v>55.127400000000002</v>
      </c>
      <c r="AA38" s="1">
        <v>65.370999999999995</v>
      </c>
      <c r="AB38" s="1">
        <v>46.3932</v>
      </c>
      <c r="AC38" s="1">
        <v>45.774000000000001</v>
      </c>
      <c r="AD38" s="1"/>
      <c r="AE38" s="1">
        <f t="shared" si="8"/>
        <v>0</v>
      </c>
      <c r="AF38" s="1">
        <f t="shared" si="9"/>
        <v>151.53619999999995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70</v>
      </c>
      <c r="B39" s="1" t="s">
        <v>33</v>
      </c>
      <c r="C39" s="1">
        <v>219.797</v>
      </c>
      <c r="D39" s="1">
        <v>736.94500000000005</v>
      </c>
      <c r="E39" s="1">
        <v>610.17600000000004</v>
      </c>
      <c r="F39" s="1">
        <v>300.01600000000002</v>
      </c>
      <c r="G39" s="6">
        <v>1</v>
      </c>
      <c r="H39" s="1">
        <v>30</v>
      </c>
      <c r="I39" s="1" t="s">
        <v>34</v>
      </c>
      <c r="J39" s="1">
        <v>598.87800000000004</v>
      </c>
      <c r="K39" s="1">
        <f t="shared" si="15"/>
        <v>11.298000000000002</v>
      </c>
      <c r="L39" s="1">
        <f t="shared" si="3"/>
        <v>259.29800000000006</v>
      </c>
      <c r="M39" s="1">
        <v>350.87799999999999</v>
      </c>
      <c r="N39" s="1">
        <v>193.5971999999999</v>
      </c>
      <c r="O39" s="1"/>
      <c r="P39" s="1">
        <f t="shared" si="4"/>
        <v>51.859600000000015</v>
      </c>
      <c r="Q39" s="5">
        <f t="shared" si="16"/>
        <v>24.982800000000168</v>
      </c>
      <c r="R39" s="5"/>
      <c r="S39" s="5">
        <f t="shared" si="14"/>
        <v>24.982800000000168</v>
      </c>
      <c r="T39" s="5"/>
      <c r="U39" s="1"/>
      <c r="V39" s="1">
        <f t="shared" si="6"/>
        <v>9.9999999999999964</v>
      </c>
      <c r="W39" s="1">
        <f t="shared" si="7"/>
        <v>9.5182608427369235</v>
      </c>
      <c r="X39" s="1">
        <v>58.466599999999993</v>
      </c>
      <c r="Y39" s="1">
        <v>54.061400000000013</v>
      </c>
      <c r="Z39" s="1">
        <v>55.473999999999997</v>
      </c>
      <c r="AA39" s="1">
        <v>63.587400000000002</v>
      </c>
      <c r="AB39" s="1">
        <v>57.885000000000012</v>
      </c>
      <c r="AC39" s="1">
        <v>67.617199999999997</v>
      </c>
      <c r="AD39" s="1"/>
      <c r="AE39" s="1">
        <f t="shared" si="8"/>
        <v>0</v>
      </c>
      <c r="AF39" s="1">
        <f t="shared" si="9"/>
        <v>24.982800000000168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71</v>
      </c>
      <c r="B40" s="1" t="s">
        <v>33</v>
      </c>
      <c r="C40" s="1">
        <v>438.43299999999999</v>
      </c>
      <c r="D40" s="1">
        <v>78.506</v>
      </c>
      <c r="E40" s="1">
        <v>326.07400000000001</v>
      </c>
      <c r="F40" s="1">
        <v>143.548</v>
      </c>
      <c r="G40" s="6">
        <v>1</v>
      </c>
      <c r="H40" s="1">
        <v>30</v>
      </c>
      <c r="I40" s="1" t="s">
        <v>34</v>
      </c>
      <c r="J40" s="1">
        <v>314.10000000000002</v>
      </c>
      <c r="K40" s="1">
        <f t="shared" si="15"/>
        <v>11.97399999999999</v>
      </c>
      <c r="L40" s="1">
        <f t="shared" si="3"/>
        <v>326.07400000000001</v>
      </c>
      <c r="M40" s="1"/>
      <c r="N40" s="1">
        <v>187.1091999999999</v>
      </c>
      <c r="O40" s="1">
        <v>100</v>
      </c>
      <c r="P40" s="1">
        <f t="shared" si="4"/>
        <v>65.214799999999997</v>
      </c>
      <c r="Q40" s="5">
        <f t="shared" si="16"/>
        <v>221.49080000000004</v>
      </c>
      <c r="R40" s="5"/>
      <c r="S40" s="5">
        <f t="shared" si="14"/>
        <v>221.49080000000004</v>
      </c>
      <c r="T40" s="5"/>
      <c r="U40" s="1"/>
      <c r="V40" s="1">
        <f t="shared" si="6"/>
        <v>10</v>
      </c>
      <c r="W40" s="1">
        <f t="shared" si="7"/>
        <v>6.6036727859320266</v>
      </c>
      <c r="X40" s="1">
        <v>58.14459999999999</v>
      </c>
      <c r="Y40" s="1">
        <v>46.756599999999999</v>
      </c>
      <c r="Z40" s="1">
        <v>19.157</v>
      </c>
      <c r="AA40" s="1">
        <v>40.983800000000002</v>
      </c>
      <c r="AB40" s="1">
        <v>60.230200000000004</v>
      </c>
      <c r="AC40" s="1">
        <v>56.371799999999993</v>
      </c>
      <c r="AD40" s="1"/>
      <c r="AE40" s="1">
        <f t="shared" si="8"/>
        <v>0</v>
      </c>
      <c r="AF40" s="1">
        <f t="shared" si="9"/>
        <v>221.49080000000004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5" t="s">
        <v>72</v>
      </c>
      <c r="B41" s="15" t="s">
        <v>33</v>
      </c>
      <c r="C41" s="15"/>
      <c r="D41" s="15"/>
      <c r="E41" s="15"/>
      <c r="F41" s="15"/>
      <c r="G41" s="16">
        <v>0</v>
      </c>
      <c r="H41" s="15" t="e">
        <v>#N/A</v>
      </c>
      <c r="I41" s="15" t="s">
        <v>34</v>
      </c>
      <c r="J41" s="15"/>
      <c r="K41" s="15">
        <f t="shared" si="15"/>
        <v>0</v>
      </c>
      <c r="L41" s="15">
        <f t="shared" si="3"/>
        <v>0</v>
      </c>
      <c r="M41" s="15"/>
      <c r="N41" s="15"/>
      <c r="O41" s="15"/>
      <c r="P41" s="15">
        <f t="shared" si="4"/>
        <v>0</v>
      </c>
      <c r="Q41" s="17"/>
      <c r="R41" s="17"/>
      <c r="S41" s="17"/>
      <c r="T41" s="17"/>
      <c r="U41" s="15"/>
      <c r="V41" s="15" t="e">
        <f t="shared" si="6"/>
        <v>#DIV/0!</v>
      </c>
      <c r="W41" s="15" t="e">
        <f t="shared" si="7"/>
        <v>#DIV/0!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 t="s">
        <v>41</v>
      </c>
      <c r="AE41" s="15">
        <f t="shared" si="8"/>
        <v>0</v>
      </c>
      <c r="AF41" s="15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73</v>
      </c>
      <c r="B42" s="1" t="s">
        <v>33</v>
      </c>
      <c r="C42" s="1">
        <v>516.38300000000004</v>
      </c>
      <c r="D42" s="1">
        <v>1235.029</v>
      </c>
      <c r="E42" s="1">
        <v>1000.047</v>
      </c>
      <c r="F42" s="1">
        <v>641.46</v>
      </c>
      <c r="G42" s="6">
        <v>1</v>
      </c>
      <c r="H42" s="1">
        <v>40</v>
      </c>
      <c r="I42" s="1" t="s">
        <v>34</v>
      </c>
      <c r="J42" s="1">
        <v>967.75699999999995</v>
      </c>
      <c r="K42" s="1">
        <f t="shared" si="15"/>
        <v>32.290000000000077</v>
      </c>
      <c r="L42" s="1">
        <f t="shared" si="3"/>
        <v>486.29000000000008</v>
      </c>
      <c r="M42" s="1">
        <v>513.75699999999995</v>
      </c>
      <c r="N42" s="1">
        <v>87.703599999999597</v>
      </c>
      <c r="O42" s="1"/>
      <c r="P42" s="1">
        <f t="shared" si="4"/>
        <v>97.25800000000001</v>
      </c>
      <c r="Q42" s="5">
        <f t="shared" ref="Q42:Q46" si="17">11*P42-O42-N42-F42</f>
        <v>340.67440000000056</v>
      </c>
      <c r="R42" s="5"/>
      <c r="S42" s="5">
        <f t="shared" ref="S42:S49" si="18">Q42-R42</f>
        <v>340.67440000000056</v>
      </c>
      <c r="T42" s="5"/>
      <c r="U42" s="1"/>
      <c r="V42" s="1">
        <f t="shared" si="6"/>
        <v>11</v>
      </c>
      <c r="W42" s="1">
        <f t="shared" si="7"/>
        <v>7.4972094840527213</v>
      </c>
      <c r="X42" s="1">
        <v>96.028799999999976</v>
      </c>
      <c r="Y42" s="1">
        <v>105.34399999999999</v>
      </c>
      <c r="Z42" s="1">
        <v>127.5522</v>
      </c>
      <c r="AA42" s="1">
        <v>127.0116</v>
      </c>
      <c r="AB42" s="1">
        <v>122.7394</v>
      </c>
      <c r="AC42" s="1">
        <v>131.53319999999999</v>
      </c>
      <c r="AD42" s="1" t="s">
        <v>74</v>
      </c>
      <c r="AE42" s="1">
        <f t="shared" si="8"/>
        <v>0</v>
      </c>
      <c r="AF42" s="1">
        <f t="shared" si="9"/>
        <v>340.67440000000056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33</v>
      </c>
      <c r="C43" s="1">
        <v>115.503</v>
      </c>
      <c r="D43" s="1">
        <v>577.82100000000003</v>
      </c>
      <c r="E43" s="1">
        <v>415.11799999999999</v>
      </c>
      <c r="F43" s="1">
        <v>231.96100000000001</v>
      </c>
      <c r="G43" s="6">
        <v>1</v>
      </c>
      <c r="H43" s="1">
        <v>35</v>
      </c>
      <c r="I43" s="1" t="s">
        <v>34</v>
      </c>
      <c r="J43" s="1">
        <v>399.51799999999997</v>
      </c>
      <c r="K43" s="1">
        <f t="shared" si="15"/>
        <v>15.600000000000023</v>
      </c>
      <c r="L43" s="1">
        <f t="shared" si="3"/>
        <v>153.19999999999999</v>
      </c>
      <c r="M43" s="1">
        <v>261.91800000000001</v>
      </c>
      <c r="N43" s="1">
        <v>103.7351</v>
      </c>
      <c r="O43" s="1"/>
      <c r="P43" s="1">
        <f t="shared" si="4"/>
        <v>30.639999999999997</v>
      </c>
      <c r="Q43" s="5"/>
      <c r="R43" s="5"/>
      <c r="S43" s="5">
        <f t="shared" si="18"/>
        <v>0</v>
      </c>
      <c r="T43" s="5"/>
      <c r="U43" s="1"/>
      <c r="V43" s="1">
        <f t="shared" si="6"/>
        <v>10.956139033942559</v>
      </c>
      <c r="W43" s="1">
        <f t="shared" si="7"/>
        <v>10.956139033942559</v>
      </c>
      <c r="X43" s="1">
        <v>37.929400000000001</v>
      </c>
      <c r="Y43" s="1">
        <v>35.267399999999988</v>
      </c>
      <c r="Z43" s="1">
        <v>40.093400000000003</v>
      </c>
      <c r="AA43" s="1">
        <v>45.278599999999997</v>
      </c>
      <c r="AB43" s="1">
        <v>34.437399999999997</v>
      </c>
      <c r="AC43" s="1">
        <v>44.472999999999992</v>
      </c>
      <c r="AD43" s="1"/>
      <c r="AE43" s="1">
        <f t="shared" si="8"/>
        <v>0</v>
      </c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76</v>
      </c>
      <c r="B44" s="1" t="s">
        <v>33</v>
      </c>
      <c r="C44" s="1">
        <v>173.511</v>
      </c>
      <c r="D44" s="1">
        <v>98.616</v>
      </c>
      <c r="E44" s="1">
        <v>105.797</v>
      </c>
      <c r="F44" s="1">
        <v>137.49600000000001</v>
      </c>
      <c r="G44" s="6">
        <v>1</v>
      </c>
      <c r="H44" s="1">
        <v>45</v>
      </c>
      <c r="I44" s="1" t="s">
        <v>34</v>
      </c>
      <c r="J44" s="1">
        <v>98.8</v>
      </c>
      <c r="K44" s="1">
        <f t="shared" si="15"/>
        <v>6.9969999999999999</v>
      </c>
      <c r="L44" s="1">
        <f t="shared" si="3"/>
        <v>105.797</v>
      </c>
      <c r="M44" s="1"/>
      <c r="N44" s="1">
        <v>82.820199999999971</v>
      </c>
      <c r="O44" s="1"/>
      <c r="P44" s="1">
        <f t="shared" si="4"/>
        <v>21.159399999999998</v>
      </c>
      <c r="Q44" s="5">
        <f t="shared" si="17"/>
        <v>12.43719999999999</v>
      </c>
      <c r="R44" s="5"/>
      <c r="S44" s="5">
        <f t="shared" si="18"/>
        <v>12.43719999999999</v>
      </c>
      <c r="T44" s="5"/>
      <c r="U44" s="1"/>
      <c r="V44" s="1">
        <f t="shared" si="6"/>
        <v>11</v>
      </c>
      <c r="W44" s="1">
        <f t="shared" si="7"/>
        <v>10.412213956917492</v>
      </c>
      <c r="X44" s="1">
        <v>24.5456</v>
      </c>
      <c r="Y44" s="1">
        <v>20.236599999999999</v>
      </c>
      <c r="Z44" s="1">
        <v>22.5656</v>
      </c>
      <c r="AA44" s="1">
        <v>30.222200000000001</v>
      </c>
      <c r="AB44" s="1">
        <v>28.1858</v>
      </c>
      <c r="AC44" s="1">
        <v>21.583400000000001</v>
      </c>
      <c r="AD44" s="1"/>
      <c r="AE44" s="1">
        <f t="shared" si="8"/>
        <v>0</v>
      </c>
      <c r="AF44" s="1">
        <f t="shared" si="9"/>
        <v>12.43719999999999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77</v>
      </c>
      <c r="B45" s="1" t="s">
        <v>33</v>
      </c>
      <c r="C45" s="1">
        <v>28.91</v>
      </c>
      <c r="D45" s="1">
        <v>194.74299999999999</v>
      </c>
      <c r="E45" s="1">
        <v>80.268000000000001</v>
      </c>
      <c r="F45" s="1">
        <v>135.934</v>
      </c>
      <c r="G45" s="6">
        <v>1</v>
      </c>
      <c r="H45" s="1">
        <v>30</v>
      </c>
      <c r="I45" s="1" t="s">
        <v>34</v>
      </c>
      <c r="J45" s="1">
        <v>71.099999999999994</v>
      </c>
      <c r="K45" s="1">
        <f t="shared" si="15"/>
        <v>9.1680000000000064</v>
      </c>
      <c r="L45" s="1">
        <f t="shared" si="3"/>
        <v>80.268000000000001</v>
      </c>
      <c r="M45" s="1"/>
      <c r="N45" s="1"/>
      <c r="O45" s="1"/>
      <c r="P45" s="1">
        <f t="shared" si="4"/>
        <v>16.053599999999999</v>
      </c>
      <c r="Q45" s="5">
        <f>10*P45-O45-N45-F45</f>
        <v>24.602000000000004</v>
      </c>
      <c r="R45" s="5"/>
      <c r="S45" s="5">
        <f t="shared" si="18"/>
        <v>24.602000000000004</v>
      </c>
      <c r="T45" s="5"/>
      <c r="U45" s="1"/>
      <c r="V45" s="1">
        <f t="shared" si="6"/>
        <v>10</v>
      </c>
      <c r="W45" s="1">
        <f t="shared" si="7"/>
        <v>8.4675088453680178</v>
      </c>
      <c r="X45" s="1">
        <v>13.598800000000001</v>
      </c>
      <c r="Y45" s="1">
        <v>17.876200000000001</v>
      </c>
      <c r="Z45" s="1">
        <v>23.1526</v>
      </c>
      <c r="AA45" s="1">
        <v>18.383600000000001</v>
      </c>
      <c r="AB45" s="1">
        <v>12.363</v>
      </c>
      <c r="AC45" s="1">
        <v>11.0456</v>
      </c>
      <c r="AD45" s="1"/>
      <c r="AE45" s="1">
        <f t="shared" si="8"/>
        <v>0</v>
      </c>
      <c r="AF45" s="1">
        <f t="shared" si="9"/>
        <v>24.602000000000004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33</v>
      </c>
      <c r="C46" s="1">
        <v>274.46800000000002</v>
      </c>
      <c r="D46" s="1">
        <v>757.39300000000003</v>
      </c>
      <c r="E46" s="1">
        <v>425.255</v>
      </c>
      <c r="F46" s="1">
        <v>492.65199999999999</v>
      </c>
      <c r="G46" s="6">
        <v>1</v>
      </c>
      <c r="H46" s="1">
        <v>45</v>
      </c>
      <c r="I46" s="1" t="s">
        <v>34</v>
      </c>
      <c r="J46" s="1">
        <v>420.6</v>
      </c>
      <c r="K46" s="1">
        <f t="shared" si="15"/>
        <v>4.6549999999999727</v>
      </c>
      <c r="L46" s="1">
        <f t="shared" si="3"/>
        <v>425.255</v>
      </c>
      <c r="M46" s="1"/>
      <c r="N46" s="1">
        <v>136.20320000000001</v>
      </c>
      <c r="O46" s="1"/>
      <c r="P46" s="1">
        <f t="shared" si="4"/>
        <v>85.051000000000002</v>
      </c>
      <c r="Q46" s="5">
        <f t="shared" si="17"/>
        <v>306.70580000000001</v>
      </c>
      <c r="R46" s="5"/>
      <c r="S46" s="5">
        <f t="shared" si="18"/>
        <v>306.70580000000001</v>
      </c>
      <c r="T46" s="5"/>
      <c r="U46" s="1"/>
      <c r="V46" s="1">
        <f t="shared" si="6"/>
        <v>10.999999999999998</v>
      </c>
      <c r="W46" s="1">
        <f t="shared" si="7"/>
        <v>7.3938601544955374</v>
      </c>
      <c r="X46" s="1">
        <v>82.299799999999991</v>
      </c>
      <c r="Y46" s="1">
        <v>86.593999999999994</v>
      </c>
      <c r="Z46" s="1">
        <v>84.353200000000015</v>
      </c>
      <c r="AA46" s="1">
        <v>76.610000000000014</v>
      </c>
      <c r="AB46" s="1">
        <v>75.909400000000005</v>
      </c>
      <c r="AC46" s="1">
        <v>78.552199999999999</v>
      </c>
      <c r="AD46" s="1"/>
      <c r="AE46" s="1">
        <f t="shared" si="8"/>
        <v>0</v>
      </c>
      <c r="AF46" s="1">
        <f t="shared" si="9"/>
        <v>306.70580000000001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33</v>
      </c>
      <c r="C47" s="1">
        <v>149.11000000000001</v>
      </c>
      <c r="D47" s="1">
        <v>686.84199999999998</v>
      </c>
      <c r="E47" s="1">
        <v>348.06</v>
      </c>
      <c r="F47" s="1">
        <v>400.17599999999999</v>
      </c>
      <c r="G47" s="6">
        <v>1</v>
      </c>
      <c r="H47" s="1">
        <v>45</v>
      </c>
      <c r="I47" s="1" t="s">
        <v>34</v>
      </c>
      <c r="J47" s="1">
        <v>350.24</v>
      </c>
      <c r="K47" s="1">
        <f t="shared" si="15"/>
        <v>-2.1800000000000068</v>
      </c>
      <c r="L47" s="1">
        <f t="shared" si="3"/>
        <v>245.22</v>
      </c>
      <c r="M47" s="1">
        <v>102.84</v>
      </c>
      <c r="N47" s="1">
        <v>162.83939999999981</v>
      </c>
      <c r="O47" s="1"/>
      <c r="P47" s="1">
        <f t="shared" si="4"/>
        <v>49.043999999999997</v>
      </c>
      <c r="Q47" s="5"/>
      <c r="R47" s="5"/>
      <c r="S47" s="5">
        <f t="shared" si="18"/>
        <v>0</v>
      </c>
      <c r="T47" s="5"/>
      <c r="U47" s="1"/>
      <c r="V47" s="1">
        <f t="shared" si="6"/>
        <v>11.479801810619032</v>
      </c>
      <c r="W47" s="1">
        <f t="shared" si="7"/>
        <v>11.479801810619032</v>
      </c>
      <c r="X47" s="1">
        <v>63.616999999999997</v>
      </c>
      <c r="Y47" s="1">
        <v>60.83</v>
      </c>
      <c r="Z47" s="1">
        <v>53.25419999999999</v>
      </c>
      <c r="AA47" s="1">
        <v>57.124199999999988</v>
      </c>
      <c r="AB47" s="1">
        <v>51.683799999999998</v>
      </c>
      <c r="AC47" s="1">
        <v>57.7136</v>
      </c>
      <c r="AD47" s="1"/>
      <c r="AE47" s="1">
        <f t="shared" si="8"/>
        <v>0</v>
      </c>
      <c r="AF47" s="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33</v>
      </c>
      <c r="C48" s="1">
        <v>-3.5999999999999997E-2</v>
      </c>
      <c r="D48" s="1">
        <v>441.399</v>
      </c>
      <c r="E48" s="1">
        <v>108.42100000000001</v>
      </c>
      <c r="F48" s="1">
        <v>330.77100000000002</v>
      </c>
      <c r="G48" s="6">
        <v>1</v>
      </c>
      <c r="H48" s="1">
        <v>45</v>
      </c>
      <c r="I48" s="1" t="s">
        <v>34</v>
      </c>
      <c r="J48" s="1">
        <v>108.6</v>
      </c>
      <c r="K48" s="1">
        <f t="shared" si="15"/>
        <v>-0.17899999999998784</v>
      </c>
      <c r="L48" s="1">
        <f t="shared" si="3"/>
        <v>108.42100000000001</v>
      </c>
      <c r="M48" s="1"/>
      <c r="N48" s="1"/>
      <c r="O48" s="1"/>
      <c r="P48" s="1">
        <f t="shared" si="4"/>
        <v>21.684200000000001</v>
      </c>
      <c r="Q48" s="5"/>
      <c r="R48" s="5"/>
      <c r="S48" s="5">
        <f t="shared" si="18"/>
        <v>0</v>
      </c>
      <c r="T48" s="5"/>
      <c r="U48" s="1"/>
      <c r="V48" s="1">
        <f t="shared" si="6"/>
        <v>15.254009832043607</v>
      </c>
      <c r="W48" s="1">
        <f t="shared" si="7"/>
        <v>15.254009832043607</v>
      </c>
      <c r="X48" s="1">
        <v>16.4682</v>
      </c>
      <c r="Y48" s="1">
        <v>22.270800000000001</v>
      </c>
      <c r="Z48" s="1">
        <v>42.788200000000003</v>
      </c>
      <c r="AA48" s="1">
        <v>41.907800000000002</v>
      </c>
      <c r="AB48" s="1">
        <v>11.8344</v>
      </c>
      <c r="AC48" s="1">
        <v>12.7104</v>
      </c>
      <c r="AD48" s="1"/>
      <c r="AE48" s="1">
        <f t="shared" si="8"/>
        <v>0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82</v>
      </c>
      <c r="B49" s="1" t="s">
        <v>33</v>
      </c>
      <c r="C49" s="1"/>
      <c r="D49" s="1">
        <v>462.77499999999998</v>
      </c>
      <c r="E49" s="1">
        <v>438.84300000000002</v>
      </c>
      <c r="F49" s="1">
        <v>23.931999999999999</v>
      </c>
      <c r="G49" s="6">
        <v>1</v>
      </c>
      <c r="H49" s="1" t="e">
        <v>#N/A</v>
      </c>
      <c r="I49" s="1" t="s">
        <v>34</v>
      </c>
      <c r="J49" s="1">
        <v>438.84300000000002</v>
      </c>
      <c r="K49" s="1">
        <f t="shared" si="15"/>
        <v>0</v>
      </c>
      <c r="L49" s="1">
        <f t="shared" si="3"/>
        <v>0</v>
      </c>
      <c r="M49" s="1">
        <v>438.84300000000002</v>
      </c>
      <c r="N49" s="1"/>
      <c r="O49" s="1"/>
      <c r="P49" s="1">
        <f t="shared" si="4"/>
        <v>0</v>
      </c>
      <c r="Q49" s="5"/>
      <c r="R49" s="5"/>
      <c r="S49" s="5">
        <f t="shared" si="18"/>
        <v>0</v>
      </c>
      <c r="T49" s="5"/>
      <c r="U49" s="1"/>
      <c r="V49" s="1" t="e">
        <f t="shared" si="6"/>
        <v>#DIV/0!</v>
      </c>
      <c r="W49" s="1" t="e">
        <f t="shared" si="7"/>
        <v>#DIV/0!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/>
      <c r="AE49" s="1">
        <f t="shared" si="8"/>
        <v>0</v>
      </c>
      <c r="AF49" s="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1" t="s">
        <v>83</v>
      </c>
      <c r="B50" s="11" t="s">
        <v>33</v>
      </c>
      <c r="C50" s="11">
        <v>71.05</v>
      </c>
      <c r="D50" s="11">
        <v>155.166</v>
      </c>
      <c r="E50" s="11">
        <v>205.86699999999999</v>
      </c>
      <c r="F50" s="11">
        <v>0.50900000000000001</v>
      </c>
      <c r="G50" s="12">
        <v>0</v>
      </c>
      <c r="H50" s="11">
        <v>35</v>
      </c>
      <c r="I50" s="11" t="s">
        <v>46</v>
      </c>
      <c r="J50" s="11">
        <v>220.666</v>
      </c>
      <c r="K50" s="11">
        <f t="shared" si="15"/>
        <v>-14.799000000000007</v>
      </c>
      <c r="L50" s="11">
        <f t="shared" si="3"/>
        <v>50.700999999999993</v>
      </c>
      <c r="M50" s="11">
        <v>155.166</v>
      </c>
      <c r="N50" s="11"/>
      <c r="O50" s="11"/>
      <c r="P50" s="11">
        <f t="shared" si="4"/>
        <v>10.140199999999998</v>
      </c>
      <c r="Q50" s="13"/>
      <c r="R50" s="13"/>
      <c r="S50" s="13"/>
      <c r="T50" s="13"/>
      <c r="U50" s="11"/>
      <c r="V50" s="11">
        <f t="shared" si="6"/>
        <v>5.0196248594702286E-2</v>
      </c>
      <c r="W50" s="11">
        <f t="shared" si="7"/>
        <v>5.0196248594702286E-2</v>
      </c>
      <c r="X50" s="11">
        <v>8.0148000000000028</v>
      </c>
      <c r="Y50" s="11">
        <v>7.4291999999999998</v>
      </c>
      <c r="Z50" s="11">
        <v>0</v>
      </c>
      <c r="AA50" s="11">
        <v>2.5981999999999998</v>
      </c>
      <c r="AB50" s="11">
        <v>7.3734000000000037</v>
      </c>
      <c r="AC50" s="11">
        <v>13.430999999999999</v>
      </c>
      <c r="AD50" s="11"/>
      <c r="AE50" s="11">
        <f t="shared" si="8"/>
        <v>0</v>
      </c>
      <c r="AF50" s="11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84</v>
      </c>
      <c r="B51" s="1" t="s">
        <v>40</v>
      </c>
      <c r="C51" s="1">
        <v>271</v>
      </c>
      <c r="D51" s="1">
        <v>984</v>
      </c>
      <c r="E51" s="1">
        <v>450</v>
      </c>
      <c r="F51" s="1">
        <v>695</v>
      </c>
      <c r="G51" s="6">
        <v>0.4</v>
      </c>
      <c r="H51" s="1">
        <v>45</v>
      </c>
      <c r="I51" s="1" t="s">
        <v>34</v>
      </c>
      <c r="J51" s="1">
        <v>448</v>
      </c>
      <c r="K51" s="1">
        <f t="shared" si="15"/>
        <v>2</v>
      </c>
      <c r="L51" s="1">
        <f t="shared" si="3"/>
        <v>450</v>
      </c>
      <c r="M51" s="1"/>
      <c r="N51" s="1"/>
      <c r="O51" s="1"/>
      <c r="P51" s="1">
        <f t="shared" si="4"/>
        <v>90</v>
      </c>
      <c r="Q51" s="5">
        <f>11*P51-O51-N51-F51</f>
        <v>295</v>
      </c>
      <c r="R51" s="5"/>
      <c r="S51" s="5">
        <f>Q51-R51</f>
        <v>295</v>
      </c>
      <c r="T51" s="5"/>
      <c r="U51" s="1"/>
      <c r="V51" s="1">
        <f t="shared" si="6"/>
        <v>11</v>
      </c>
      <c r="W51" s="1">
        <f t="shared" si="7"/>
        <v>7.7222222222222223</v>
      </c>
      <c r="X51" s="1">
        <v>72.400000000000006</v>
      </c>
      <c r="Y51" s="1">
        <v>80.8</v>
      </c>
      <c r="Z51" s="1">
        <v>120.2</v>
      </c>
      <c r="AA51" s="1">
        <v>124.4</v>
      </c>
      <c r="AB51" s="1">
        <v>86.2</v>
      </c>
      <c r="AC51" s="1">
        <v>74.8</v>
      </c>
      <c r="AD51" s="1"/>
      <c r="AE51" s="1">
        <f t="shared" si="8"/>
        <v>0</v>
      </c>
      <c r="AF51" s="1">
        <f t="shared" si="9"/>
        <v>118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5" t="s">
        <v>85</v>
      </c>
      <c r="B52" s="15" t="s">
        <v>40</v>
      </c>
      <c r="C52" s="15"/>
      <c r="D52" s="15"/>
      <c r="E52" s="15"/>
      <c r="F52" s="15"/>
      <c r="G52" s="16">
        <v>0</v>
      </c>
      <c r="H52" s="15" t="e">
        <v>#N/A</v>
      </c>
      <c r="I52" s="15" t="s">
        <v>34</v>
      </c>
      <c r="J52" s="15"/>
      <c r="K52" s="15">
        <f t="shared" si="15"/>
        <v>0</v>
      </c>
      <c r="L52" s="15">
        <f t="shared" si="3"/>
        <v>0</v>
      </c>
      <c r="M52" s="15"/>
      <c r="N52" s="15"/>
      <c r="O52" s="15"/>
      <c r="P52" s="15">
        <f t="shared" si="4"/>
        <v>0</v>
      </c>
      <c r="Q52" s="17"/>
      <c r="R52" s="17"/>
      <c r="S52" s="17"/>
      <c r="T52" s="17"/>
      <c r="U52" s="15"/>
      <c r="V52" s="15" t="e">
        <f t="shared" si="6"/>
        <v>#DIV/0!</v>
      </c>
      <c r="W52" s="15" t="e">
        <f t="shared" si="7"/>
        <v>#DIV/0!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 t="s">
        <v>41</v>
      </c>
      <c r="AE52" s="15">
        <f t="shared" si="8"/>
        <v>0</v>
      </c>
      <c r="AF52" s="15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86</v>
      </c>
      <c r="B53" s="1" t="s">
        <v>33</v>
      </c>
      <c r="C53" s="1"/>
      <c r="D53" s="1">
        <v>34.33</v>
      </c>
      <c r="E53" s="1"/>
      <c r="F53" s="1">
        <v>34.33</v>
      </c>
      <c r="G53" s="6">
        <v>1</v>
      </c>
      <c r="H53" s="1" t="e">
        <v>#N/A</v>
      </c>
      <c r="I53" s="1" t="s">
        <v>34</v>
      </c>
      <c r="J53" s="1"/>
      <c r="K53" s="1">
        <f t="shared" si="15"/>
        <v>0</v>
      </c>
      <c r="L53" s="1">
        <f t="shared" si="3"/>
        <v>0</v>
      </c>
      <c r="M53" s="1"/>
      <c r="N53" s="1"/>
      <c r="O53" s="1"/>
      <c r="P53" s="1">
        <f t="shared" si="4"/>
        <v>0</v>
      </c>
      <c r="Q53" s="5"/>
      <c r="R53" s="5"/>
      <c r="S53" s="5">
        <f>Q53-R53</f>
        <v>0</v>
      </c>
      <c r="T53" s="5"/>
      <c r="U53" s="1"/>
      <c r="V53" s="1" t="e">
        <f t="shared" si="6"/>
        <v>#DIV/0!</v>
      </c>
      <c r="W53" s="1" t="e">
        <f t="shared" si="7"/>
        <v>#DIV/0!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/>
      <c r="AE53" s="1">
        <f t="shared" si="8"/>
        <v>0</v>
      </c>
      <c r="AF53" s="1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5" t="s">
        <v>87</v>
      </c>
      <c r="B54" s="15" t="s">
        <v>40</v>
      </c>
      <c r="C54" s="15"/>
      <c r="D54" s="15"/>
      <c r="E54" s="15"/>
      <c r="F54" s="15"/>
      <c r="G54" s="16">
        <v>0</v>
      </c>
      <c r="H54" s="15" t="e">
        <v>#N/A</v>
      </c>
      <c r="I54" s="15" t="s">
        <v>34</v>
      </c>
      <c r="J54" s="15"/>
      <c r="K54" s="15">
        <f t="shared" si="15"/>
        <v>0</v>
      </c>
      <c r="L54" s="15">
        <f t="shared" si="3"/>
        <v>0</v>
      </c>
      <c r="M54" s="15"/>
      <c r="N54" s="15"/>
      <c r="O54" s="15"/>
      <c r="P54" s="15">
        <f t="shared" si="4"/>
        <v>0</v>
      </c>
      <c r="Q54" s="17"/>
      <c r="R54" s="17"/>
      <c r="S54" s="17"/>
      <c r="T54" s="17"/>
      <c r="U54" s="15"/>
      <c r="V54" s="15" t="e">
        <f t="shared" si="6"/>
        <v>#DIV/0!</v>
      </c>
      <c r="W54" s="15" t="e">
        <f t="shared" si="7"/>
        <v>#DIV/0!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 t="s">
        <v>41</v>
      </c>
      <c r="AE54" s="15">
        <f t="shared" si="8"/>
        <v>0</v>
      </c>
      <c r="AF54" s="15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88</v>
      </c>
      <c r="B55" s="1" t="s">
        <v>33</v>
      </c>
      <c r="C55" s="1">
        <v>110.81100000000001</v>
      </c>
      <c r="D55" s="1">
        <v>287.79500000000002</v>
      </c>
      <c r="E55" s="1">
        <v>185.74299999999999</v>
      </c>
      <c r="F55" s="1">
        <v>169.947</v>
      </c>
      <c r="G55" s="6">
        <v>1</v>
      </c>
      <c r="H55" s="1">
        <v>40</v>
      </c>
      <c r="I55" s="1" t="s">
        <v>34</v>
      </c>
      <c r="J55" s="1">
        <v>185.5</v>
      </c>
      <c r="K55" s="1">
        <f t="shared" si="15"/>
        <v>0.242999999999995</v>
      </c>
      <c r="L55" s="1">
        <f t="shared" si="3"/>
        <v>185.74299999999999</v>
      </c>
      <c r="M55" s="1"/>
      <c r="N55" s="1">
        <v>92.151700000000005</v>
      </c>
      <c r="O55" s="1"/>
      <c r="P55" s="1">
        <f t="shared" si="4"/>
        <v>37.148600000000002</v>
      </c>
      <c r="Q55" s="5">
        <f t="shared" ref="Q55:Q60" si="19">11*P55-O55-N55-F55</f>
        <v>146.53590000000003</v>
      </c>
      <c r="R55" s="5"/>
      <c r="S55" s="5">
        <f t="shared" ref="S55:S61" si="20">Q55-R55</f>
        <v>146.53590000000003</v>
      </c>
      <c r="T55" s="5"/>
      <c r="U55" s="1"/>
      <c r="V55" s="1">
        <f t="shared" si="6"/>
        <v>11</v>
      </c>
      <c r="W55" s="1">
        <f t="shared" si="7"/>
        <v>7.055412586207825</v>
      </c>
      <c r="X55" s="1">
        <v>35.319800000000001</v>
      </c>
      <c r="Y55" s="1">
        <v>33.861800000000002</v>
      </c>
      <c r="Z55" s="1">
        <v>37.571399999999997</v>
      </c>
      <c r="AA55" s="1">
        <v>41.987800000000007</v>
      </c>
      <c r="AB55" s="1">
        <v>34.486800000000002</v>
      </c>
      <c r="AC55" s="1">
        <v>37.946800000000003</v>
      </c>
      <c r="AD55" s="1"/>
      <c r="AE55" s="1">
        <f t="shared" si="8"/>
        <v>0</v>
      </c>
      <c r="AF55" s="1">
        <f t="shared" si="9"/>
        <v>146.53590000000003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89</v>
      </c>
      <c r="B56" s="1" t="s">
        <v>40</v>
      </c>
      <c r="C56" s="1">
        <v>647</v>
      </c>
      <c r="D56" s="1">
        <v>244</v>
      </c>
      <c r="E56" s="1">
        <v>436</v>
      </c>
      <c r="F56" s="1">
        <v>390</v>
      </c>
      <c r="G56" s="6">
        <v>0.4</v>
      </c>
      <c r="H56" s="1">
        <v>40</v>
      </c>
      <c r="I56" s="1" t="s">
        <v>34</v>
      </c>
      <c r="J56" s="1">
        <v>432</v>
      </c>
      <c r="K56" s="1">
        <f t="shared" si="15"/>
        <v>4</v>
      </c>
      <c r="L56" s="1">
        <f t="shared" si="3"/>
        <v>376</v>
      </c>
      <c r="M56" s="1">
        <v>60</v>
      </c>
      <c r="N56" s="1">
        <v>243.50000000000011</v>
      </c>
      <c r="O56" s="1"/>
      <c r="P56" s="1">
        <f t="shared" si="4"/>
        <v>75.2</v>
      </c>
      <c r="Q56" s="5">
        <f t="shared" si="19"/>
        <v>193.69999999999993</v>
      </c>
      <c r="R56" s="5"/>
      <c r="S56" s="5">
        <f t="shared" si="20"/>
        <v>193.69999999999993</v>
      </c>
      <c r="T56" s="5"/>
      <c r="U56" s="1"/>
      <c r="V56" s="1">
        <f t="shared" si="6"/>
        <v>11</v>
      </c>
      <c r="W56" s="1">
        <f t="shared" si="7"/>
        <v>8.4242021276595764</v>
      </c>
      <c r="X56" s="1">
        <v>77.2</v>
      </c>
      <c r="Y56" s="1">
        <v>71.8</v>
      </c>
      <c r="Z56" s="1">
        <v>48.8</v>
      </c>
      <c r="AA56" s="1">
        <v>65.599999999999994</v>
      </c>
      <c r="AB56" s="1">
        <v>92.6</v>
      </c>
      <c r="AC56" s="1">
        <v>77</v>
      </c>
      <c r="AD56" s="1"/>
      <c r="AE56" s="1">
        <f t="shared" si="8"/>
        <v>0</v>
      </c>
      <c r="AF56" s="1">
        <f t="shared" si="9"/>
        <v>77.479999999999976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90</v>
      </c>
      <c r="B57" s="1" t="s">
        <v>40</v>
      </c>
      <c r="C57" s="1">
        <v>631</v>
      </c>
      <c r="D57" s="1">
        <v>510</v>
      </c>
      <c r="E57" s="1">
        <v>417</v>
      </c>
      <c r="F57" s="1">
        <v>634</v>
      </c>
      <c r="G57" s="6">
        <v>0.4</v>
      </c>
      <c r="H57" s="1">
        <v>45</v>
      </c>
      <c r="I57" s="1" t="s">
        <v>34</v>
      </c>
      <c r="J57" s="1">
        <v>411</v>
      </c>
      <c r="K57" s="1">
        <f t="shared" si="15"/>
        <v>6</v>
      </c>
      <c r="L57" s="1">
        <f t="shared" si="3"/>
        <v>417</v>
      </c>
      <c r="M57" s="1"/>
      <c r="N57" s="1">
        <v>153.30000000000021</v>
      </c>
      <c r="O57" s="1"/>
      <c r="P57" s="1">
        <f t="shared" si="4"/>
        <v>83.4</v>
      </c>
      <c r="Q57" s="5">
        <f t="shared" si="19"/>
        <v>130.09999999999991</v>
      </c>
      <c r="R57" s="5"/>
      <c r="S57" s="5">
        <f t="shared" si="20"/>
        <v>130.09999999999991</v>
      </c>
      <c r="T57" s="5"/>
      <c r="U57" s="1"/>
      <c r="V57" s="1">
        <f t="shared" si="6"/>
        <v>11</v>
      </c>
      <c r="W57" s="1">
        <f t="shared" si="7"/>
        <v>9.4400479616306967</v>
      </c>
      <c r="X57" s="1">
        <v>94.2</v>
      </c>
      <c r="Y57" s="1">
        <v>100.6</v>
      </c>
      <c r="Z57" s="1">
        <v>115.2</v>
      </c>
      <c r="AA57" s="1">
        <v>121.2</v>
      </c>
      <c r="AB57" s="1">
        <v>96</v>
      </c>
      <c r="AC57" s="1">
        <v>86.4</v>
      </c>
      <c r="AD57" s="1"/>
      <c r="AE57" s="1">
        <f t="shared" si="8"/>
        <v>0</v>
      </c>
      <c r="AF57" s="1">
        <f t="shared" si="9"/>
        <v>52.039999999999964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91</v>
      </c>
      <c r="B58" s="1" t="s">
        <v>40</v>
      </c>
      <c r="C58" s="1">
        <v>406</v>
      </c>
      <c r="D58" s="1">
        <v>1470</v>
      </c>
      <c r="E58" s="1">
        <v>824</v>
      </c>
      <c r="F58" s="1">
        <v>862</v>
      </c>
      <c r="G58" s="6">
        <v>0.4</v>
      </c>
      <c r="H58" s="1">
        <v>40</v>
      </c>
      <c r="I58" s="1" t="s">
        <v>34</v>
      </c>
      <c r="J58" s="1">
        <v>822</v>
      </c>
      <c r="K58" s="1">
        <f t="shared" si="15"/>
        <v>2</v>
      </c>
      <c r="L58" s="1">
        <f t="shared" si="3"/>
        <v>644</v>
      </c>
      <c r="M58" s="1">
        <v>180</v>
      </c>
      <c r="N58" s="1">
        <v>48.199999999999818</v>
      </c>
      <c r="O58" s="1"/>
      <c r="P58" s="1">
        <f t="shared" si="4"/>
        <v>128.80000000000001</v>
      </c>
      <c r="Q58" s="5">
        <f t="shared" si="19"/>
        <v>506.60000000000036</v>
      </c>
      <c r="R58" s="5"/>
      <c r="S58" s="5">
        <f t="shared" si="20"/>
        <v>506.60000000000036</v>
      </c>
      <c r="T58" s="5"/>
      <c r="U58" s="1"/>
      <c r="V58" s="1">
        <f t="shared" si="6"/>
        <v>11</v>
      </c>
      <c r="W58" s="1">
        <f t="shared" si="7"/>
        <v>7.0667701863354013</v>
      </c>
      <c r="X58" s="1">
        <v>127.6</v>
      </c>
      <c r="Y58" s="1">
        <v>136.4</v>
      </c>
      <c r="Z58" s="1">
        <v>170</v>
      </c>
      <c r="AA58" s="1">
        <v>176.2</v>
      </c>
      <c r="AB58" s="1">
        <v>131.4</v>
      </c>
      <c r="AC58" s="1">
        <v>105.6</v>
      </c>
      <c r="AD58" s="1"/>
      <c r="AE58" s="1">
        <f t="shared" si="8"/>
        <v>0</v>
      </c>
      <c r="AF58" s="1">
        <f t="shared" si="9"/>
        <v>202.64000000000016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92</v>
      </c>
      <c r="B59" s="1" t="s">
        <v>33</v>
      </c>
      <c r="C59" s="1">
        <v>30.867999999999999</v>
      </c>
      <c r="D59" s="1">
        <v>139.92500000000001</v>
      </c>
      <c r="E59" s="1">
        <v>75.31</v>
      </c>
      <c r="F59" s="1">
        <v>86.1</v>
      </c>
      <c r="G59" s="6">
        <v>1</v>
      </c>
      <c r="H59" s="1">
        <v>50</v>
      </c>
      <c r="I59" s="1" t="s">
        <v>34</v>
      </c>
      <c r="J59" s="1">
        <v>69.650000000000006</v>
      </c>
      <c r="K59" s="1">
        <f t="shared" si="15"/>
        <v>5.6599999999999966</v>
      </c>
      <c r="L59" s="1">
        <f t="shared" si="3"/>
        <v>75.31</v>
      </c>
      <c r="M59" s="1"/>
      <c r="N59" s="1">
        <v>14.6448</v>
      </c>
      <c r="O59" s="1"/>
      <c r="P59" s="1">
        <f t="shared" si="4"/>
        <v>15.062000000000001</v>
      </c>
      <c r="Q59" s="5">
        <f t="shared" si="19"/>
        <v>64.937200000000018</v>
      </c>
      <c r="R59" s="5"/>
      <c r="S59" s="5">
        <f t="shared" si="20"/>
        <v>64.937200000000018</v>
      </c>
      <c r="T59" s="5"/>
      <c r="U59" s="1"/>
      <c r="V59" s="1">
        <f t="shared" si="6"/>
        <v>11</v>
      </c>
      <c r="W59" s="1">
        <f t="shared" si="7"/>
        <v>6.6886734829371921</v>
      </c>
      <c r="X59" s="1">
        <v>13.534800000000001</v>
      </c>
      <c r="Y59" s="1">
        <v>14.073600000000001</v>
      </c>
      <c r="Z59" s="1">
        <v>9.9721999999999991</v>
      </c>
      <c r="AA59" s="1">
        <v>12.3902</v>
      </c>
      <c r="AB59" s="1">
        <v>9.6763999999999992</v>
      </c>
      <c r="AC59" s="1">
        <v>10.4902</v>
      </c>
      <c r="AD59" s="1"/>
      <c r="AE59" s="1">
        <f t="shared" si="8"/>
        <v>0</v>
      </c>
      <c r="AF59" s="1">
        <f t="shared" si="9"/>
        <v>64.937200000000018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93</v>
      </c>
      <c r="B60" s="1" t="s">
        <v>33</v>
      </c>
      <c r="C60" s="1">
        <v>130.94200000000001</v>
      </c>
      <c r="D60" s="1">
        <v>171.11199999999999</v>
      </c>
      <c r="E60" s="1">
        <v>129.88399999999999</v>
      </c>
      <c r="F60" s="1">
        <v>162.41</v>
      </c>
      <c r="G60" s="6">
        <v>1</v>
      </c>
      <c r="H60" s="1">
        <v>50</v>
      </c>
      <c r="I60" s="1" t="s">
        <v>34</v>
      </c>
      <c r="J60" s="1">
        <v>120.15</v>
      </c>
      <c r="K60" s="1">
        <f t="shared" si="15"/>
        <v>9.7339999999999804</v>
      </c>
      <c r="L60" s="1">
        <f t="shared" si="3"/>
        <v>129.88399999999999</v>
      </c>
      <c r="M60" s="1"/>
      <c r="N60" s="1"/>
      <c r="O60" s="1"/>
      <c r="P60" s="1">
        <f t="shared" si="4"/>
        <v>25.976799999999997</v>
      </c>
      <c r="Q60" s="5">
        <f t="shared" si="19"/>
        <v>123.33479999999994</v>
      </c>
      <c r="R60" s="5"/>
      <c r="S60" s="5">
        <f t="shared" si="20"/>
        <v>123.33479999999994</v>
      </c>
      <c r="T60" s="5"/>
      <c r="U60" s="1"/>
      <c r="V60" s="1">
        <f t="shared" si="6"/>
        <v>10.999999999999998</v>
      </c>
      <c r="W60" s="1">
        <f t="shared" si="7"/>
        <v>6.2521172738751503</v>
      </c>
      <c r="X60" s="1">
        <v>23.437999999999999</v>
      </c>
      <c r="Y60" s="1">
        <v>22.893599999999999</v>
      </c>
      <c r="Z60" s="1">
        <v>30.0504</v>
      </c>
      <c r="AA60" s="1">
        <v>30.333200000000001</v>
      </c>
      <c r="AB60" s="1">
        <v>27.908200000000001</v>
      </c>
      <c r="AC60" s="1">
        <v>20.920200000000001</v>
      </c>
      <c r="AD60" s="1"/>
      <c r="AE60" s="1">
        <f t="shared" si="8"/>
        <v>0</v>
      </c>
      <c r="AF60" s="1">
        <f t="shared" si="9"/>
        <v>123.33479999999994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94</v>
      </c>
      <c r="B61" s="1" t="s">
        <v>33</v>
      </c>
      <c r="C61" s="1">
        <v>26.341999999999999</v>
      </c>
      <c r="D61" s="1">
        <v>118.887</v>
      </c>
      <c r="E61" s="1">
        <v>25.48</v>
      </c>
      <c r="F61" s="1">
        <v>109.084</v>
      </c>
      <c r="G61" s="6">
        <v>1</v>
      </c>
      <c r="H61" s="1">
        <v>55</v>
      </c>
      <c r="I61" s="1" t="s">
        <v>34</v>
      </c>
      <c r="J61" s="1">
        <v>31.5</v>
      </c>
      <c r="K61" s="1">
        <f t="shared" si="15"/>
        <v>-6.02</v>
      </c>
      <c r="L61" s="1">
        <f t="shared" si="3"/>
        <v>25.48</v>
      </c>
      <c r="M61" s="1"/>
      <c r="N61" s="1"/>
      <c r="O61" s="1"/>
      <c r="P61" s="1">
        <f t="shared" si="4"/>
        <v>5.0960000000000001</v>
      </c>
      <c r="Q61" s="5"/>
      <c r="R61" s="5"/>
      <c r="S61" s="5">
        <f t="shared" si="20"/>
        <v>0</v>
      </c>
      <c r="T61" s="5"/>
      <c r="U61" s="1"/>
      <c r="V61" s="1">
        <f t="shared" si="6"/>
        <v>21.405808477237048</v>
      </c>
      <c r="W61" s="1">
        <f t="shared" si="7"/>
        <v>21.405808477237048</v>
      </c>
      <c r="X61" s="1">
        <v>9.5595999999999997</v>
      </c>
      <c r="Y61" s="1">
        <v>11.1632</v>
      </c>
      <c r="Z61" s="1">
        <v>11.4232</v>
      </c>
      <c r="AA61" s="1">
        <v>11.4932</v>
      </c>
      <c r="AB61" s="1">
        <v>8.24</v>
      </c>
      <c r="AC61" s="1">
        <v>6.0738000000000003</v>
      </c>
      <c r="AD61" s="1"/>
      <c r="AE61" s="1">
        <f t="shared" si="8"/>
        <v>0</v>
      </c>
      <c r="AF61" s="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1" t="s">
        <v>95</v>
      </c>
      <c r="B62" s="11" t="s">
        <v>33</v>
      </c>
      <c r="C62" s="11">
        <v>40.909999999999997</v>
      </c>
      <c r="D62" s="11">
        <v>12.03</v>
      </c>
      <c r="E62" s="11">
        <v>4.5259999999999998</v>
      </c>
      <c r="F62" s="11">
        <v>45.612000000000002</v>
      </c>
      <c r="G62" s="12">
        <v>0</v>
      </c>
      <c r="H62" s="11">
        <v>50</v>
      </c>
      <c r="I62" s="11" t="s">
        <v>46</v>
      </c>
      <c r="J62" s="11">
        <v>8.5</v>
      </c>
      <c r="K62" s="11">
        <f t="shared" si="15"/>
        <v>-3.9740000000000002</v>
      </c>
      <c r="L62" s="11">
        <f t="shared" si="3"/>
        <v>4.5259999999999998</v>
      </c>
      <c r="M62" s="11"/>
      <c r="N62" s="11"/>
      <c r="O62" s="11"/>
      <c r="P62" s="11">
        <f t="shared" si="4"/>
        <v>0.9052</v>
      </c>
      <c r="Q62" s="13"/>
      <c r="R62" s="13"/>
      <c r="S62" s="13"/>
      <c r="T62" s="13"/>
      <c r="U62" s="11"/>
      <c r="V62" s="11">
        <f t="shared" si="6"/>
        <v>50.388864339372518</v>
      </c>
      <c r="W62" s="11">
        <f t="shared" si="7"/>
        <v>50.388864339372518</v>
      </c>
      <c r="X62" s="11">
        <v>0.899199999999999</v>
      </c>
      <c r="Y62" s="11">
        <v>0</v>
      </c>
      <c r="Z62" s="11">
        <v>3.5964</v>
      </c>
      <c r="AA62" s="11">
        <v>3.5964</v>
      </c>
      <c r="AB62" s="11">
        <v>3.29</v>
      </c>
      <c r="AC62" s="11">
        <v>3.8925999999999998</v>
      </c>
      <c r="AD62" s="14" t="s">
        <v>81</v>
      </c>
      <c r="AE62" s="11">
        <f t="shared" si="8"/>
        <v>0</v>
      </c>
      <c r="AF62" s="11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96</v>
      </c>
      <c r="B63" s="1" t="s">
        <v>33</v>
      </c>
      <c r="C63" s="1">
        <v>190.56800000000001</v>
      </c>
      <c r="D63" s="1">
        <v>167.334</v>
      </c>
      <c r="E63" s="1">
        <v>165.65799999999999</v>
      </c>
      <c r="F63" s="1">
        <v>131.267</v>
      </c>
      <c r="G63" s="6">
        <v>1</v>
      </c>
      <c r="H63" s="1">
        <v>40</v>
      </c>
      <c r="I63" s="1" t="s">
        <v>34</v>
      </c>
      <c r="J63" s="1">
        <v>174.602</v>
      </c>
      <c r="K63" s="1">
        <f t="shared" si="15"/>
        <v>-8.9440000000000168</v>
      </c>
      <c r="L63" s="1">
        <f t="shared" si="3"/>
        <v>130.95599999999999</v>
      </c>
      <c r="M63" s="1">
        <v>34.701999999999998</v>
      </c>
      <c r="N63" s="1">
        <v>76.820999999999955</v>
      </c>
      <c r="O63" s="1"/>
      <c r="P63" s="1">
        <f t="shared" si="4"/>
        <v>26.191199999999998</v>
      </c>
      <c r="Q63" s="5">
        <f t="shared" ref="Q63:Q66" si="21">11*P63-O63-N63-F63</f>
        <v>80.015199999999993</v>
      </c>
      <c r="R63" s="5"/>
      <c r="S63" s="5">
        <f t="shared" ref="S63:S68" si="22">Q63-R63</f>
        <v>80.015199999999993</v>
      </c>
      <c r="T63" s="5"/>
      <c r="U63" s="1"/>
      <c r="V63" s="1">
        <f t="shared" si="6"/>
        <v>10.999999999999998</v>
      </c>
      <c r="W63" s="1">
        <f t="shared" si="7"/>
        <v>7.9449586120529023</v>
      </c>
      <c r="X63" s="1">
        <v>26.619800000000001</v>
      </c>
      <c r="Y63" s="1">
        <v>25.0352</v>
      </c>
      <c r="Z63" s="1">
        <v>18.077200000000001</v>
      </c>
      <c r="AA63" s="1">
        <v>17.951000000000001</v>
      </c>
      <c r="AB63" s="1">
        <v>27.8764</v>
      </c>
      <c r="AC63" s="1">
        <v>30.868400000000001</v>
      </c>
      <c r="AD63" s="1" t="s">
        <v>97</v>
      </c>
      <c r="AE63" s="1">
        <f t="shared" si="8"/>
        <v>0</v>
      </c>
      <c r="AF63" s="1">
        <f t="shared" si="9"/>
        <v>80.015199999999993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98</v>
      </c>
      <c r="B64" s="1" t="s">
        <v>33</v>
      </c>
      <c r="C64" s="1">
        <v>28.81</v>
      </c>
      <c r="D64" s="1">
        <v>157.30000000000001</v>
      </c>
      <c r="E64" s="1">
        <v>-0.71599999999999997</v>
      </c>
      <c r="F64" s="1">
        <v>155.46299999999999</v>
      </c>
      <c r="G64" s="6">
        <v>1</v>
      </c>
      <c r="H64" s="1">
        <v>40</v>
      </c>
      <c r="I64" s="1" t="s">
        <v>34</v>
      </c>
      <c r="J64" s="1">
        <v>13.2</v>
      </c>
      <c r="K64" s="1">
        <f t="shared" si="15"/>
        <v>-13.915999999999999</v>
      </c>
      <c r="L64" s="1">
        <f t="shared" si="3"/>
        <v>-0.71599999999999997</v>
      </c>
      <c r="M64" s="1"/>
      <c r="N64" s="1">
        <v>101.98180000000001</v>
      </c>
      <c r="O64" s="1"/>
      <c r="P64" s="1">
        <f t="shared" si="4"/>
        <v>-0.14319999999999999</v>
      </c>
      <c r="Q64" s="5"/>
      <c r="R64" s="5"/>
      <c r="S64" s="5">
        <f t="shared" si="22"/>
        <v>0</v>
      </c>
      <c r="T64" s="5"/>
      <c r="U64" s="1"/>
      <c r="V64" s="1">
        <f t="shared" si="6"/>
        <v>-1797.7988826815642</v>
      </c>
      <c r="W64" s="1">
        <f t="shared" si="7"/>
        <v>-1797.7988826815642</v>
      </c>
      <c r="X64" s="1">
        <v>21.286200000000001</v>
      </c>
      <c r="Y64" s="1">
        <v>22.0258</v>
      </c>
      <c r="Z64" s="1">
        <v>26.904800000000002</v>
      </c>
      <c r="AA64" s="1">
        <v>29.3856</v>
      </c>
      <c r="AB64" s="1">
        <v>18.927800000000001</v>
      </c>
      <c r="AC64" s="1">
        <v>22.377600000000001</v>
      </c>
      <c r="AD64" s="1"/>
      <c r="AE64" s="1">
        <f t="shared" si="8"/>
        <v>0</v>
      </c>
      <c r="AF64" s="1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99</v>
      </c>
      <c r="B65" s="1" t="s">
        <v>33</v>
      </c>
      <c r="C65" s="1">
        <v>514.41499999999996</v>
      </c>
      <c r="D65" s="1">
        <v>2521.788</v>
      </c>
      <c r="E65" s="1">
        <v>2321.4430000000002</v>
      </c>
      <c r="F65" s="1">
        <v>601.71</v>
      </c>
      <c r="G65" s="6">
        <v>1</v>
      </c>
      <c r="H65" s="1">
        <v>40</v>
      </c>
      <c r="I65" s="1" t="s">
        <v>34</v>
      </c>
      <c r="J65" s="1">
        <v>2308.3879999999999</v>
      </c>
      <c r="K65" s="1">
        <f t="shared" si="15"/>
        <v>13.055000000000291</v>
      </c>
      <c r="L65" s="1">
        <f t="shared" si="3"/>
        <v>415.75500000000011</v>
      </c>
      <c r="M65" s="1">
        <v>1905.6880000000001</v>
      </c>
      <c r="N65" s="1">
        <v>272.4577000000005</v>
      </c>
      <c r="O65" s="1">
        <v>100</v>
      </c>
      <c r="P65" s="1">
        <f t="shared" si="4"/>
        <v>83.151000000000025</v>
      </c>
      <c r="Q65" s="5"/>
      <c r="R65" s="5"/>
      <c r="S65" s="5">
        <f t="shared" si="22"/>
        <v>0</v>
      </c>
      <c r="T65" s="5"/>
      <c r="U65" s="1"/>
      <c r="V65" s="1">
        <f t="shared" si="6"/>
        <v>11.715646233959907</v>
      </c>
      <c r="W65" s="1">
        <f t="shared" si="7"/>
        <v>11.715646233959907</v>
      </c>
      <c r="X65" s="1">
        <v>108.65179999999999</v>
      </c>
      <c r="Y65" s="1">
        <v>96.449799999999982</v>
      </c>
      <c r="Z65" s="1">
        <v>69.989199999999983</v>
      </c>
      <c r="AA65" s="1">
        <v>72.421600000000041</v>
      </c>
      <c r="AB65" s="1">
        <v>101.21</v>
      </c>
      <c r="AC65" s="1">
        <v>109.1118</v>
      </c>
      <c r="AD65" s="1" t="s">
        <v>100</v>
      </c>
      <c r="AE65" s="1">
        <f t="shared" si="8"/>
        <v>0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101</v>
      </c>
      <c r="B66" s="1" t="s">
        <v>40</v>
      </c>
      <c r="C66" s="1">
        <v>141</v>
      </c>
      <c r="D66" s="1">
        <v>1518</v>
      </c>
      <c r="E66" s="1">
        <v>786</v>
      </c>
      <c r="F66" s="1">
        <v>780</v>
      </c>
      <c r="G66" s="6">
        <v>0.4</v>
      </c>
      <c r="H66" s="1">
        <v>45</v>
      </c>
      <c r="I66" s="1" t="s">
        <v>34</v>
      </c>
      <c r="J66" s="1">
        <v>797</v>
      </c>
      <c r="K66" s="1">
        <f t="shared" si="15"/>
        <v>-11</v>
      </c>
      <c r="L66" s="1">
        <f t="shared" si="3"/>
        <v>576</v>
      </c>
      <c r="M66" s="1">
        <v>210</v>
      </c>
      <c r="N66" s="1"/>
      <c r="O66" s="1"/>
      <c r="P66" s="1">
        <f t="shared" si="4"/>
        <v>115.2</v>
      </c>
      <c r="Q66" s="5">
        <f t="shared" si="21"/>
        <v>487.20000000000005</v>
      </c>
      <c r="R66" s="5"/>
      <c r="S66" s="5">
        <f t="shared" si="22"/>
        <v>487.20000000000005</v>
      </c>
      <c r="T66" s="5"/>
      <c r="U66" s="1"/>
      <c r="V66" s="1">
        <f t="shared" si="6"/>
        <v>11</v>
      </c>
      <c r="W66" s="1">
        <f t="shared" si="7"/>
        <v>6.770833333333333</v>
      </c>
      <c r="X66" s="1">
        <v>104.2</v>
      </c>
      <c r="Y66" s="1">
        <v>111.2</v>
      </c>
      <c r="Z66" s="1">
        <v>149.19999999999999</v>
      </c>
      <c r="AA66" s="1">
        <v>146.80000000000001</v>
      </c>
      <c r="AB66" s="1">
        <v>99</v>
      </c>
      <c r="AC66" s="1">
        <v>84</v>
      </c>
      <c r="AD66" s="1"/>
      <c r="AE66" s="1">
        <f t="shared" si="8"/>
        <v>0</v>
      </c>
      <c r="AF66" s="1">
        <f t="shared" si="9"/>
        <v>194.88000000000002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102</v>
      </c>
      <c r="B67" s="1" t="s">
        <v>33</v>
      </c>
      <c r="C67" s="1">
        <v>165.37200000000001</v>
      </c>
      <c r="D67" s="1">
        <v>7.0000000000000001E-3</v>
      </c>
      <c r="E67" s="1">
        <v>56.415999999999997</v>
      </c>
      <c r="F67" s="1">
        <v>92.06</v>
      </c>
      <c r="G67" s="6">
        <v>1</v>
      </c>
      <c r="H67" s="1">
        <v>40</v>
      </c>
      <c r="I67" s="1" t="s">
        <v>34</v>
      </c>
      <c r="J67" s="1">
        <v>63.7</v>
      </c>
      <c r="K67" s="1">
        <f t="shared" si="15"/>
        <v>-7.284000000000006</v>
      </c>
      <c r="L67" s="1">
        <f t="shared" si="3"/>
        <v>56.415999999999997</v>
      </c>
      <c r="M67" s="1"/>
      <c r="N67" s="1"/>
      <c r="O67" s="1"/>
      <c r="P67" s="1">
        <f t="shared" si="4"/>
        <v>11.283199999999999</v>
      </c>
      <c r="Q67" s="5">
        <f>10*P67-O67-N67-F67</f>
        <v>20.771999999999991</v>
      </c>
      <c r="R67" s="5"/>
      <c r="S67" s="5">
        <f t="shared" si="22"/>
        <v>20.771999999999991</v>
      </c>
      <c r="T67" s="5"/>
      <c r="U67" s="1"/>
      <c r="V67" s="1">
        <f t="shared" si="6"/>
        <v>10</v>
      </c>
      <c r="W67" s="1">
        <f t="shared" si="7"/>
        <v>8.1590328984685208</v>
      </c>
      <c r="X67" s="1">
        <v>10.021000000000001</v>
      </c>
      <c r="Y67" s="1">
        <v>8.0010000000000012</v>
      </c>
      <c r="Z67" s="1">
        <v>6.3010000000000002</v>
      </c>
      <c r="AA67" s="1">
        <v>8.9366000000000003</v>
      </c>
      <c r="AB67" s="1">
        <v>14.067600000000001</v>
      </c>
      <c r="AC67" s="1">
        <v>16.552199999999999</v>
      </c>
      <c r="AD67" s="1"/>
      <c r="AE67" s="1">
        <f t="shared" si="8"/>
        <v>0</v>
      </c>
      <c r="AF67" s="1">
        <f t="shared" si="9"/>
        <v>20.771999999999991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103</v>
      </c>
      <c r="B68" s="1" t="s">
        <v>33</v>
      </c>
      <c r="C68" s="1">
        <v>304.745</v>
      </c>
      <c r="D68" s="1">
        <v>689.64099999999996</v>
      </c>
      <c r="E68" s="1">
        <v>434.75900000000001</v>
      </c>
      <c r="F68" s="1">
        <v>480.93299999999999</v>
      </c>
      <c r="G68" s="6">
        <v>1</v>
      </c>
      <c r="H68" s="1">
        <v>40</v>
      </c>
      <c r="I68" s="1" t="s">
        <v>34</v>
      </c>
      <c r="J68" s="1">
        <v>397.09399999999999</v>
      </c>
      <c r="K68" s="1">
        <f t="shared" si="15"/>
        <v>37.66500000000002</v>
      </c>
      <c r="L68" s="1">
        <f t="shared" si="3"/>
        <v>256.86500000000001</v>
      </c>
      <c r="M68" s="1">
        <v>177.89400000000001</v>
      </c>
      <c r="N68" s="1">
        <v>110.4251999999998</v>
      </c>
      <c r="O68" s="1"/>
      <c r="P68" s="1">
        <f t="shared" si="4"/>
        <v>51.373000000000005</v>
      </c>
      <c r="Q68" s="5"/>
      <c r="R68" s="5"/>
      <c r="S68" s="5">
        <f t="shared" si="22"/>
        <v>0</v>
      </c>
      <c r="T68" s="5"/>
      <c r="U68" s="1"/>
      <c r="V68" s="1">
        <f t="shared" si="6"/>
        <v>11.51107001732427</v>
      </c>
      <c r="W68" s="1">
        <f t="shared" si="7"/>
        <v>11.51107001732427</v>
      </c>
      <c r="X68" s="1">
        <v>67.575599999999994</v>
      </c>
      <c r="Y68" s="1">
        <v>69.377600000000001</v>
      </c>
      <c r="Z68" s="1">
        <v>75.106799999999993</v>
      </c>
      <c r="AA68" s="1">
        <v>76.495999999999995</v>
      </c>
      <c r="AB68" s="1">
        <v>73.904199999999989</v>
      </c>
      <c r="AC68" s="1">
        <v>68.704999999999998</v>
      </c>
      <c r="AD68" s="1"/>
      <c r="AE68" s="1">
        <f t="shared" si="8"/>
        <v>0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1" t="s">
        <v>104</v>
      </c>
      <c r="B69" s="11" t="s">
        <v>40</v>
      </c>
      <c r="C69" s="11">
        <v>82</v>
      </c>
      <c r="D69" s="11">
        <v>102</v>
      </c>
      <c r="E69" s="11">
        <v>91</v>
      </c>
      <c r="F69" s="11">
        <v>44</v>
      </c>
      <c r="G69" s="12">
        <v>0</v>
      </c>
      <c r="H69" s="11">
        <v>45</v>
      </c>
      <c r="I69" s="11" t="s">
        <v>46</v>
      </c>
      <c r="J69" s="11">
        <v>130</v>
      </c>
      <c r="K69" s="11">
        <f t="shared" si="15"/>
        <v>-39</v>
      </c>
      <c r="L69" s="11">
        <f t="shared" si="3"/>
        <v>91</v>
      </c>
      <c r="M69" s="11"/>
      <c r="N69" s="11"/>
      <c r="O69" s="11"/>
      <c r="P69" s="11">
        <f t="shared" si="4"/>
        <v>18.2</v>
      </c>
      <c r="Q69" s="13"/>
      <c r="R69" s="13"/>
      <c r="S69" s="13"/>
      <c r="T69" s="13"/>
      <c r="U69" s="11"/>
      <c r="V69" s="11">
        <f t="shared" si="6"/>
        <v>2.4175824175824179</v>
      </c>
      <c r="W69" s="11">
        <f t="shared" si="7"/>
        <v>2.4175824175824179</v>
      </c>
      <c r="X69" s="11">
        <v>29.2</v>
      </c>
      <c r="Y69" s="11">
        <v>30</v>
      </c>
      <c r="Z69" s="11">
        <v>24.4</v>
      </c>
      <c r="AA69" s="11">
        <v>27.6</v>
      </c>
      <c r="AB69" s="11">
        <v>24.8</v>
      </c>
      <c r="AC69" s="11">
        <v>17.399999999999999</v>
      </c>
      <c r="AD69" s="11"/>
      <c r="AE69" s="11">
        <f t="shared" si="8"/>
        <v>0</v>
      </c>
      <c r="AF69" s="11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105</v>
      </c>
      <c r="B70" s="1" t="s">
        <v>40</v>
      </c>
      <c r="C70" s="1"/>
      <c r="D70" s="1">
        <v>36</v>
      </c>
      <c r="E70" s="1"/>
      <c r="F70" s="1">
        <v>36</v>
      </c>
      <c r="G70" s="6">
        <v>0.35</v>
      </c>
      <c r="H70" s="1" t="e">
        <v>#N/A</v>
      </c>
      <c r="I70" s="1" t="s">
        <v>34</v>
      </c>
      <c r="J70" s="1"/>
      <c r="K70" s="1">
        <f t="shared" ref="K70:K100" si="23">E70-J70</f>
        <v>0</v>
      </c>
      <c r="L70" s="1">
        <f t="shared" si="3"/>
        <v>0</v>
      </c>
      <c r="M70" s="1"/>
      <c r="N70" s="1"/>
      <c r="O70" s="1"/>
      <c r="P70" s="1">
        <f t="shared" si="4"/>
        <v>0</v>
      </c>
      <c r="Q70" s="5"/>
      <c r="R70" s="5"/>
      <c r="S70" s="5">
        <f>Q70-R70</f>
        <v>0</v>
      </c>
      <c r="T70" s="5"/>
      <c r="U70" s="1"/>
      <c r="V70" s="1" t="e">
        <f t="shared" si="6"/>
        <v>#DIV/0!</v>
      </c>
      <c r="W70" s="1" t="e">
        <f t="shared" si="7"/>
        <v>#DIV/0!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/>
      <c r="AE70" s="1">
        <f t="shared" si="8"/>
        <v>0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5" t="s">
        <v>106</v>
      </c>
      <c r="B71" s="15" t="s">
        <v>40</v>
      </c>
      <c r="C71" s="15"/>
      <c r="D71" s="15"/>
      <c r="E71" s="15"/>
      <c r="F71" s="15"/>
      <c r="G71" s="16">
        <v>0</v>
      </c>
      <c r="H71" s="15" t="e">
        <v>#N/A</v>
      </c>
      <c r="I71" s="15" t="s">
        <v>34</v>
      </c>
      <c r="J71" s="15"/>
      <c r="K71" s="15">
        <f t="shared" si="23"/>
        <v>0</v>
      </c>
      <c r="L71" s="15">
        <f t="shared" ref="L71:L107" si="24">E71-M71</f>
        <v>0</v>
      </c>
      <c r="M71" s="15"/>
      <c r="N71" s="15"/>
      <c r="O71" s="15"/>
      <c r="P71" s="15">
        <f t="shared" ref="P71:P107" si="25">L71/5</f>
        <v>0</v>
      </c>
      <c r="Q71" s="17"/>
      <c r="R71" s="17"/>
      <c r="S71" s="17"/>
      <c r="T71" s="17"/>
      <c r="U71" s="15"/>
      <c r="V71" s="15" t="e">
        <f t="shared" ref="V71:V107" si="26">(F71+N71+O71+Q71)/P71</f>
        <v>#DIV/0!</v>
      </c>
      <c r="W71" s="15" t="e">
        <f t="shared" ref="W71:W107" si="27">(F71+N71+O71)/P71</f>
        <v>#DIV/0!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 t="s">
        <v>41</v>
      </c>
      <c r="AE71" s="15">
        <f t="shared" ref="AE71:AE108" si="28">R71*G71</f>
        <v>0</v>
      </c>
      <c r="AF71" s="15">
        <f t="shared" ref="AF71:AF108" si="29">S71*G71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5" t="s">
        <v>107</v>
      </c>
      <c r="B72" s="15" t="s">
        <v>40</v>
      </c>
      <c r="C72" s="15"/>
      <c r="D72" s="15"/>
      <c r="E72" s="15"/>
      <c r="F72" s="15"/>
      <c r="G72" s="16">
        <v>0</v>
      </c>
      <c r="H72" s="15" t="e">
        <v>#N/A</v>
      </c>
      <c r="I72" s="15" t="s">
        <v>34</v>
      </c>
      <c r="J72" s="15"/>
      <c r="K72" s="15">
        <f t="shared" si="23"/>
        <v>0</v>
      </c>
      <c r="L72" s="15">
        <f t="shared" si="24"/>
        <v>0</v>
      </c>
      <c r="M72" s="15"/>
      <c r="N72" s="15"/>
      <c r="O72" s="15"/>
      <c r="P72" s="15">
        <f t="shared" si="25"/>
        <v>0</v>
      </c>
      <c r="Q72" s="17"/>
      <c r="R72" s="17"/>
      <c r="S72" s="17"/>
      <c r="T72" s="17"/>
      <c r="U72" s="15"/>
      <c r="V72" s="15" t="e">
        <f t="shared" si="26"/>
        <v>#DIV/0!</v>
      </c>
      <c r="W72" s="15" t="e">
        <f t="shared" si="27"/>
        <v>#DIV/0!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 t="s">
        <v>41</v>
      </c>
      <c r="AE72" s="15">
        <f t="shared" si="28"/>
        <v>0</v>
      </c>
      <c r="AF72" s="15">
        <f t="shared" si="29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108</v>
      </c>
      <c r="B73" s="1" t="s">
        <v>40</v>
      </c>
      <c r="C73" s="1">
        <v>179</v>
      </c>
      <c r="D73" s="1">
        <v>918</v>
      </c>
      <c r="E73" s="1">
        <v>471</v>
      </c>
      <c r="F73" s="1">
        <v>559</v>
      </c>
      <c r="G73" s="6">
        <v>0.4</v>
      </c>
      <c r="H73" s="1">
        <v>40</v>
      </c>
      <c r="I73" s="1" t="s">
        <v>34</v>
      </c>
      <c r="J73" s="1">
        <v>517</v>
      </c>
      <c r="K73" s="1">
        <f t="shared" si="23"/>
        <v>-46</v>
      </c>
      <c r="L73" s="1">
        <f t="shared" si="24"/>
        <v>321</v>
      </c>
      <c r="M73" s="1">
        <v>150</v>
      </c>
      <c r="N73" s="1">
        <v>209.3000000000001</v>
      </c>
      <c r="O73" s="1"/>
      <c r="P73" s="1">
        <f t="shared" si="25"/>
        <v>64.2</v>
      </c>
      <c r="Q73" s="5"/>
      <c r="R73" s="5"/>
      <c r="S73" s="5">
        <f>Q73-R73</f>
        <v>0</v>
      </c>
      <c r="T73" s="5"/>
      <c r="U73" s="1"/>
      <c r="V73" s="1">
        <f t="shared" si="26"/>
        <v>11.967289719626169</v>
      </c>
      <c r="W73" s="1">
        <f t="shared" si="27"/>
        <v>11.967289719626169</v>
      </c>
      <c r="X73" s="1">
        <v>83.4</v>
      </c>
      <c r="Y73" s="1">
        <v>83.8</v>
      </c>
      <c r="Z73" s="1">
        <v>89.6</v>
      </c>
      <c r="AA73" s="1">
        <v>81.2</v>
      </c>
      <c r="AB73" s="1">
        <v>72.2</v>
      </c>
      <c r="AC73" s="1">
        <v>75.8</v>
      </c>
      <c r="AD73" s="1"/>
      <c r="AE73" s="1">
        <f t="shared" si="28"/>
        <v>0</v>
      </c>
      <c r="AF73" s="1">
        <f t="shared" si="29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5" t="s">
        <v>109</v>
      </c>
      <c r="B74" s="15" t="s">
        <v>40</v>
      </c>
      <c r="C74" s="15"/>
      <c r="D74" s="15"/>
      <c r="E74" s="15"/>
      <c r="F74" s="15"/>
      <c r="G74" s="16">
        <v>0</v>
      </c>
      <c r="H74" s="15" t="e">
        <v>#N/A</v>
      </c>
      <c r="I74" s="15" t="s">
        <v>34</v>
      </c>
      <c r="J74" s="15"/>
      <c r="K74" s="15">
        <f t="shared" si="23"/>
        <v>0</v>
      </c>
      <c r="L74" s="15">
        <f t="shared" si="24"/>
        <v>0</v>
      </c>
      <c r="M74" s="15"/>
      <c r="N74" s="15"/>
      <c r="O74" s="15"/>
      <c r="P74" s="15">
        <f t="shared" si="25"/>
        <v>0</v>
      </c>
      <c r="Q74" s="17"/>
      <c r="R74" s="17"/>
      <c r="S74" s="17"/>
      <c r="T74" s="17"/>
      <c r="U74" s="15"/>
      <c r="V74" s="15" t="e">
        <f t="shared" si="26"/>
        <v>#DIV/0!</v>
      </c>
      <c r="W74" s="15" t="e">
        <f t="shared" si="27"/>
        <v>#DIV/0!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 t="s">
        <v>41</v>
      </c>
      <c r="AE74" s="15">
        <f t="shared" si="28"/>
        <v>0</v>
      </c>
      <c r="AF74" s="15">
        <f t="shared" si="29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110</v>
      </c>
      <c r="B75" s="1" t="s">
        <v>33</v>
      </c>
      <c r="C75" s="1"/>
      <c r="D75" s="1">
        <v>55.258000000000003</v>
      </c>
      <c r="E75" s="1">
        <v>33.951000000000001</v>
      </c>
      <c r="F75" s="1">
        <v>21.306999999999999</v>
      </c>
      <c r="G75" s="6">
        <v>1</v>
      </c>
      <c r="H75" s="1" t="e">
        <v>#N/A</v>
      </c>
      <c r="I75" s="1" t="s">
        <v>34</v>
      </c>
      <c r="J75" s="1">
        <v>33.951000000000001</v>
      </c>
      <c r="K75" s="1">
        <f t="shared" si="23"/>
        <v>0</v>
      </c>
      <c r="L75" s="1">
        <f t="shared" si="24"/>
        <v>0</v>
      </c>
      <c r="M75" s="1">
        <v>33.951000000000001</v>
      </c>
      <c r="N75" s="1"/>
      <c r="O75" s="1"/>
      <c r="P75" s="1">
        <f t="shared" si="25"/>
        <v>0</v>
      </c>
      <c r="Q75" s="5"/>
      <c r="R75" s="5"/>
      <c r="S75" s="5">
        <f t="shared" ref="S75:S76" si="30">Q75-R75</f>
        <v>0</v>
      </c>
      <c r="T75" s="5"/>
      <c r="U75" s="1"/>
      <c r="V75" s="1" t="e">
        <f t="shared" si="26"/>
        <v>#DIV/0!</v>
      </c>
      <c r="W75" s="1" t="e">
        <f t="shared" si="27"/>
        <v>#DIV/0!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/>
      <c r="AE75" s="1">
        <f t="shared" si="28"/>
        <v>0</v>
      </c>
      <c r="AF75" s="1">
        <f t="shared" si="29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111</v>
      </c>
      <c r="B76" s="1" t="s">
        <v>33</v>
      </c>
      <c r="C76" s="1">
        <v>81.673000000000002</v>
      </c>
      <c r="D76" s="1">
        <v>271.14</v>
      </c>
      <c r="E76" s="1">
        <v>111.45699999999999</v>
      </c>
      <c r="F76" s="1">
        <v>220.22200000000001</v>
      </c>
      <c r="G76" s="6">
        <v>1</v>
      </c>
      <c r="H76" s="1">
        <v>30</v>
      </c>
      <c r="I76" s="1" t="s">
        <v>34</v>
      </c>
      <c r="J76" s="1">
        <v>105.6</v>
      </c>
      <c r="K76" s="1">
        <f t="shared" si="23"/>
        <v>5.8569999999999993</v>
      </c>
      <c r="L76" s="1">
        <f t="shared" si="24"/>
        <v>111.45699999999999</v>
      </c>
      <c r="M76" s="1"/>
      <c r="N76" s="1">
        <v>84.968799999999874</v>
      </c>
      <c r="O76" s="1"/>
      <c r="P76" s="1">
        <f t="shared" si="25"/>
        <v>22.291399999999999</v>
      </c>
      <c r="Q76" s="5"/>
      <c r="R76" s="5"/>
      <c r="S76" s="5">
        <f t="shared" si="30"/>
        <v>0</v>
      </c>
      <c r="T76" s="5"/>
      <c r="U76" s="1"/>
      <c r="V76" s="1">
        <f t="shared" si="26"/>
        <v>13.690966022771107</v>
      </c>
      <c r="W76" s="1">
        <f t="shared" si="27"/>
        <v>13.690966022771107</v>
      </c>
      <c r="X76" s="1">
        <v>31.9466</v>
      </c>
      <c r="Y76" s="1">
        <v>32.810400000000001</v>
      </c>
      <c r="Z76" s="1">
        <v>26.535599999999999</v>
      </c>
      <c r="AA76" s="1">
        <v>26.888200000000001</v>
      </c>
      <c r="AB76" s="1">
        <v>26.251200000000001</v>
      </c>
      <c r="AC76" s="1">
        <v>27.658000000000001</v>
      </c>
      <c r="AD76" s="1" t="s">
        <v>112</v>
      </c>
      <c r="AE76" s="1">
        <f t="shared" si="28"/>
        <v>0</v>
      </c>
      <c r="AF76" s="1">
        <f t="shared" si="29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5" t="s">
        <v>113</v>
      </c>
      <c r="B77" s="15" t="s">
        <v>40</v>
      </c>
      <c r="C77" s="15"/>
      <c r="D77" s="15"/>
      <c r="E77" s="15"/>
      <c r="F77" s="15"/>
      <c r="G77" s="16">
        <v>0</v>
      </c>
      <c r="H77" s="15" t="e">
        <v>#N/A</v>
      </c>
      <c r="I77" s="15" t="s">
        <v>34</v>
      </c>
      <c r="J77" s="15"/>
      <c r="K77" s="15">
        <f t="shared" si="23"/>
        <v>0</v>
      </c>
      <c r="L77" s="15">
        <f t="shared" si="24"/>
        <v>0</v>
      </c>
      <c r="M77" s="15"/>
      <c r="N77" s="15"/>
      <c r="O77" s="15"/>
      <c r="P77" s="15">
        <f t="shared" si="25"/>
        <v>0</v>
      </c>
      <c r="Q77" s="17"/>
      <c r="R77" s="17"/>
      <c r="S77" s="17"/>
      <c r="T77" s="17"/>
      <c r="U77" s="15"/>
      <c r="V77" s="15" t="e">
        <f t="shared" si="26"/>
        <v>#DIV/0!</v>
      </c>
      <c r="W77" s="15" t="e">
        <f t="shared" si="27"/>
        <v>#DIV/0!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 t="s">
        <v>41</v>
      </c>
      <c r="AE77" s="15">
        <f t="shared" si="28"/>
        <v>0</v>
      </c>
      <c r="AF77" s="15">
        <f t="shared" si="29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114</v>
      </c>
      <c r="B78" s="1" t="s">
        <v>33</v>
      </c>
      <c r="C78" s="1">
        <v>171.87200000000001</v>
      </c>
      <c r="D78" s="1">
        <v>99.76</v>
      </c>
      <c r="E78" s="1">
        <v>93.072999999999993</v>
      </c>
      <c r="F78" s="1">
        <v>164.24700000000001</v>
      </c>
      <c r="G78" s="6">
        <v>1</v>
      </c>
      <c r="H78" s="1">
        <v>50</v>
      </c>
      <c r="I78" s="1" t="s">
        <v>34</v>
      </c>
      <c r="J78" s="1">
        <v>80.2</v>
      </c>
      <c r="K78" s="1">
        <f t="shared" si="23"/>
        <v>12.87299999999999</v>
      </c>
      <c r="L78" s="1">
        <f t="shared" si="24"/>
        <v>93.072999999999993</v>
      </c>
      <c r="M78" s="1"/>
      <c r="N78" s="1">
        <v>77.388599999999911</v>
      </c>
      <c r="O78" s="1"/>
      <c r="P78" s="1">
        <f t="shared" si="25"/>
        <v>18.614599999999999</v>
      </c>
      <c r="Q78" s="5"/>
      <c r="R78" s="5"/>
      <c r="S78" s="5">
        <f t="shared" ref="S78:S81" si="31">Q78-R78</f>
        <v>0</v>
      </c>
      <c r="T78" s="5"/>
      <c r="U78" s="1"/>
      <c r="V78" s="1">
        <f t="shared" si="26"/>
        <v>12.980971925262962</v>
      </c>
      <c r="W78" s="1">
        <f t="shared" si="27"/>
        <v>12.980971925262962</v>
      </c>
      <c r="X78" s="1">
        <v>25.053599999999999</v>
      </c>
      <c r="Y78" s="1">
        <v>22.488</v>
      </c>
      <c r="Z78" s="1">
        <v>24.877199999999998</v>
      </c>
      <c r="AA78" s="1">
        <v>23.421600000000002</v>
      </c>
      <c r="AB78" s="1">
        <v>28.702200000000001</v>
      </c>
      <c r="AC78" s="1">
        <v>24.785599999999999</v>
      </c>
      <c r="AD78" s="1"/>
      <c r="AE78" s="1">
        <f t="shared" si="28"/>
        <v>0</v>
      </c>
      <c r="AF78" s="1">
        <f t="shared" si="29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115</v>
      </c>
      <c r="B79" s="1" t="s">
        <v>33</v>
      </c>
      <c r="C79" s="1">
        <v>49.134</v>
      </c>
      <c r="D79" s="1">
        <v>77.253</v>
      </c>
      <c r="E79" s="1">
        <v>36.975000000000001</v>
      </c>
      <c r="F79" s="1">
        <v>89.412000000000006</v>
      </c>
      <c r="G79" s="6">
        <v>1</v>
      </c>
      <c r="H79" s="1">
        <v>50</v>
      </c>
      <c r="I79" s="1" t="s">
        <v>34</v>
      </c>
      <c r="J79" s="1">
        <v>33.549999999999997</v>
      </c>
      <c r="K79" s="1">
        <f t="shared" si="23"/>
        <v>3.4250000000000043</v>
      </c>
      <c r="L79" s="1">
        <f t="shared" si="24"/>
        <v>36.975000000000001</v>
      </c>
      <c r="M79" s="1"/>
      <c r="N79" s="1"/>
      <c r="O79" s="1"/>
      <c r="P79" s="1">
        <f t="shared" si="25"/>
        <v>7.3950000000000005</v>
      </c>
      <c r="Q79" s="5"/>
      <c r="R79" s="5"/>
      <c r="S79" s="5">
        <f t="shared" si="31"/>
        <v>0</v>
      </c>
      <c r="T79" s="5"/>
      <c r="U79" s="1"/>
      <c r="V79" s="1">
        <f t="shared" si="26"/>
        <v>12.090872210953346</v>
      </c>
      <c r="W79" s="1">
        <f t="shared" si="27"/>
        <v>12.090872210953346</v>
      </c>
      <c r="X79" s="1">
        <v>1.3744000000000001</v>
      </c>
      <c r="Y79" s="1">
        <v>1.1000000000000001</v>
      </c>
      <c r="Z79" s="1">
        <v>7.6083999999999996</v>
      </c>
      <c r="AA79" s="1">
        <v>11.4206</v>
      </c>
      <c r="AB79" s="1">
        <v>8.7330000000000005</v>
      </c>
      <c r="AC79" s="1">
        <v>3.5621999999999998</v>
      </c>
      <c r="AD79" s="1"/>
      <c r="AE79" s="1">
        <f t="shared" si="28"/>
        <v>0</v>
      </c>
      <c r="AF79" s="1">
        <f t="shared" si="29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116</v>
      </c>
      <c r="B80" s="1" t="s">
        <v>40</v>
      </c>
      <c r="C80" s="1">
        <v>339</v>
      </c>
      <c r="D80" s="1">
        <v>1488</v>
      </c>
      <c r="E80" s="1">
        <v>1014</v>
      </c>
      <c r="F80" s="1">
        <v>729</v>
      </c>
      <c r="G80" s="6">
        <v>0.4</v>
      </c>
      <c r="H80" s="1">
        <v>40</v>
      </c>
      <c r="I80" s="1" t="s">
        <v>34</v>
      </c>
      <c r="J80" s="1">
        <v>1000</v>
      </c>
      <c r="K80" s="1">
        <f t="shared" si="23"/>
        <v>14</v>
      </c>
      <c r="L80" s="1">
        <f t="shared" si="24"/>
        <v>612</v>
      </c>
      <c r="M80" s="1">
        <v>402</v>
      </c>
      <c r="N80" s="1">
        <v>108</v>
      </c>
      <c r="O80" s="1"/>
      <c r="P80" s="1">
        <f t="shared" si="25"/>
        <v>122.4</v>
      </c>
      <c r="Q80" s="5">
        <f t="shared" ref="Q80:Q81" si="32">11*P80-O80-N80-F80</f>
        <v>509.40000000000009</v>
      </c>
      <c r="R80" s="5"/>
      <c r="S80" s="5">
        <f t="shared" si="31"/>
        <v>509.40000000000009</v>
      </c>
      <c r="T80" s="5"/>
      <c r="U80" s="1"/>
      <c r="V80" s="1">
        <f t="shared" si="26"/>
        <v>11</v>
      </c>
      <c r="W80" s="1">
        <f t="shared" si="27"/>
        <v>6.8382352941176467</v>
      </c>
      <c r="X80" s="1">
        <v>109</v>
      </c>
      <c r="Y80" s="1">
        <v>110.2</v>
      </c>
      <c r="Z80" s="1">
        <v>143.80000000000001</v>
      </c>
      <c r="AA80" s="1">
        <v>144.6</v>
      </c>
      <c r="AB80" s="1">
        <v>111.6</v>
      </c>
      <c r="AC80" s="1">
        <v>94.6</v>
      </c>
      <c r="AD80" s="1"/>
      <c r="AE80" s="1">
        <f t="shared" si="28"/>
        <v>0</v>
      </c>
      <c r="AF80" s="1">
        <f t="shared" si="29"/>
        <v>203.76000000000005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117</v>
      </c>
      <c r="B81" s="1" t="s">
        <v>40</v>
      </c>
      <c r="C81" s="1">
        <v>252</v>
      </c>
      <c r="D81" s="1">
        <v>954</v>
      </c>
      <c r="E81" s="1">
        <v>615</v>
      </c>
      <c r="F81" s="1">
        <v>517</v>
      </c>
      <c r="G81" s="6">
        <v>0.4</v>
      </c>
      <c r="H81" s="1">
        <v>40</v>
      </c>
      <c r="I81" s="1" t="s">
        <v>34</v>
      </c>
      <c r="J81" s="1">
        <v>610</v>
      </c>
      <c r="K81" s="1">
        <f t="shared" si="23"/>
        <v>5</v>
      </c>
      <c r="L81" s="1">
        <f t="shared" si="24"/>
        <v>513</v>
      </c>
      <c r="M81" s="1">
        <v>102</v>
      </c>
      <c r="N81" s="1">
        <v>184.9000000000002</v>
      </c>
      <c r="O81" s="1"/>
      <c r="P81" s="1">
        <f t="shared" si="25"/>
        <v>102.6</v>
      </c>
      <c r="Q81" s="5">
        <f t="shared" si="32"/>
        <v>426.6999999999997</v>
      </c>
      <c r="R81" s="5"/>
      <c r="S81" s="5">
        <f t="shared" si="31"/>
        <v>426.6999999999997</v>
      </c>
      <c r="T81" s="5"/>
      <c r="U81" s="1"/>
      <c r="V81" s="1">
        <f t="shared" si="26"/>
        <v>11</v>
      </c>
      <c r="W81" s="1">
        <f t="shared" si="27"/>
        <v>6.8411306042885016</v>
      </c>
      <c r="X81" s="1">
        <v>92.8</v>
      </c>
      <c r="Y81" s="1">
        <v>96.2</v>
      </c>
      <c r="Z81" s="1">
        <v>100.4</v>
      </c>
      <c r="AA81" s="1">
        <v>100.6</v>
      </c>
      <c r="AB81" s="1">
        <v>87</v>
      </c>
      <c r="AC81" s="1">
        <v>66.8</v>
      </c>
      <c r="AD81" s="1"/>
      <c r="AE81" s="1">
        <f t="shared" si="28"/>
        <v>0</v>
      </c>
      <c r="AF81" s="1">
        <f t="shared" si="29"/>
        <v>170.67999999999989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5" t="s">
        <v>118</v>
      </c>
      <c r="B82" s="15" t="s">
        <v>40</v>
      </c>
      <c r="C82" s="15"/>
      <c r="D82" s="15"/>
      <c r="E82" s="15"/>
      <c r="F82" s="15"/>
      <c r="G82" s="16">
        <v>0</v>
      </c>
      <c r="H82" s="15" t="e">
        <v>#N/A</v>
      </c>
      <c r="I82" s="15" t="s">
        <v>34</v>
      </c>
      <c r="J82" s="15"/>
      <c r="K82" s="15">
        <f t="shared" si="23"/>
        <v>0</v>
      </c>
      <c r="L82" s="15">
        <f t="shared" si="24"/>
        <v>0</v>
      </c>
      <c r="M82" s="15"/>
      <c r="N82" s="15"/>
      <c r="O82" s="15"/>
      <c r="P82" s="15">
        <f t="shared" si="25"/>
        <v>0</v>
      </c>
      <c r="Q82" s="17"/>
      <c r="R82" s="17"/>
      <c r="S82" s="17"/>
      <c r="T82" s="17"/>
      <c r="U82" s="15"/>
      <c r="V82" s="15" t="e">
        <f t="shared" si="26"/>
        <v>#DIV/0!</v>
      </c>
      <c r="W82" s="15" t="e">
        <f t="shared" si="27"/>
        <v>#DIV/0!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 t="s">
        <v>41</v>
      </c>
      <c r="AE82" s="15">
        <f t="shared" si="28"/>
        <v>0</v>
      </c>
      <c r="AF82" s="15">
        <f t="shared" si="29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1" t="s">
        <v>119</v>
      </c>
      <c r="B83" s="11" t="s">
        <v>40</v>
      </c>
      <c r="C83" s="11"/>
      <c r="D83" s="11">
        <v>1</v>
      </c>
      <c r="E83" s="11">
        <v>1</v>
      </c>
      <c r="F83" s="11"/>
      <c r="G83" s="12">
        <v>0</v>
      </c>
      <c r="H83" s="11" t="e">
        <v>#N/A</v>
      </c>
      <c r="I83" s="18" t="s">
        <v>46</v>
      </c>
      <c r="J83" s="11"/>
      <c r="K83" s="11">
        <f t="shared" si="23"/>
        <v>1</v>
      </c>
      <c r="L83" s="11">
        <f t="shared" si="24"/>
        <v>1</v>
      </c>
      <c r="M83" s="11"/>
      <c r="N83" s="11"/>
      <c r="O83" s="11"/>
      <c r="P83" s="11">
        <f t="shared" si="25"/>
        <v>0.2</v>
      </c>
      <c r="Q83" s="13"/>
      <c r="R83" s="13"/>
      <c r="S83" s="13"/>
      <c r="T83" s="13"/>
      <c r="U83" s="11"/>
      <c r="V83" s="11">
        <f t="shared" si="26"/>
        <v>0</v>
      </c>
      <c r="W83" s="11">
        <f t="shared" si="27"/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/>
      <c r="AE83" s="11">
        <f t="shared" si="28"/>
        <v>0</v>
      </c>
      <c r="AF83" s="11">
        <f t="shared" si="29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1" t="s">
        <v>120</v>
      </c>
      <c r="B84" s="11" t="s">
        <v>33</v>
      </c>
      <c r="C84" s="11">
        <v>95.244</v>
      </c>
      <c r="D84" s="11">
        <v>17.382000000000001</v>
      </c>
      <c r="E84" s="11">
        <v>49.000999999999998</v>
      </c>
      <c r="F84" s="11">
        <v>35.962000000000003</v>
      </c>
      <c r="G84" s="12">
        <v>0</v>
      </c>
      <c r="H84" s="11">
        <v>40</v>
      </c>
      <c r="I84" s="11" t="s">
        <v>46</v>
      </c>
      <c r="J84" s="11">
        <v>51.3</v>
      </c>
      <c r="K84" s="11">
        <f t="shared" si="23"/>
        <v>-2.2989999999999995</v>
      </c>
      <c r="L84" s="11">
        <f t="shared" si="24"/>
        <v>49.000999999999998</v>
      </c>
      <c r="M84" s="11"/>
      <c r="N84" s="11"/>
      <c r="O84" s="11"/>
      <c r="P84" s="11">
        <f t="shared" si="25"/>
        <v>9.8002000000000002</v>
      </c>
      <c r="Q84" s="13"/>
      <c r="R84" s="13"/>
      <c r="S84" s="13"/>
      <c r="T84" s="13"/>
      <c r="U84" s="11"/>
      <c r="V84" s="11">
        <f t="shared" si="26"/>
        <v>3.6695169486337016</v>
      </c>
      <c r="W84" s="11">
        <f t="shared" si="27"/>
        <v>3.6695169486337016</v>
      </c>
      <c r="X84" s="11">
        <v>14.770200000000001</v>
      </c>
      <c r="Y84" s="11">
        <v>12.502000000000001</v>
      </c>
      <c r="Z84" s="11">
        <v>10.5756</v>
      </c>
      <c r="AA84" s="11">
        <v>12.8718</v>
      </c>
      <c r="AB84" s="11">
        <v>12.276</v>
      </c>
      <c r="AC84" s="11">
        <v>10.3826</v>
      </c>
      <c r="AD84" s="11"/>
      <c r="AE84" s="11">
        <f t="shared" si="28"/>
        <v>0</v>
      </c>
      <c r="AF84" s="11">
        <f t="shared" si="2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121</v>
      </c>
      <c r="B85" s="1" t="s">
        <v>40</v>
      </c>
      <c r="C85" s="1">
        <v>234</v>
      </c>
      <c r="D85" s="1">
        <v>714</v>
      </c>
      <c r="E85" s="1">
        <v>462</v>
      </c>
      <c r="F85" s="1">
        <v>452</v>
      </c>
      <c r="G85" s="6">
        <v>0.4</v>
      </c>
      <c r="H85" s="1">
        <v>40</v>
      </c>
      <c r="I85" s="1" t="s">
        <v>34</v>
      </c>
      <c r="J85" s="1">
        <v>464</v>
      </c>
      <c r="K85" s="1">
        <f t="shared" si="23"/>
        <v>-2</v>
      </c>
      <c r="L85" s="1">
        <f t="shared" si="24"/>
        <v>312</v>
      </c>
      <c r="M85" s="1">
        <v>150</v>
      </c>
      <c r="N85" s="1">
        <v>73.200000000000045</v>
      </c>
      <c r="O85" s="1"/>
      <c r="P85" s="1">
        <f t="shared" si="25"/>
        <v>62.4</v>
      </c>
      <c r="Q85" s="5">
        <f t="shared" ref="Q85:Q86" si="33">11*P85-O85-N85-F85</f>
        <v>161.19999999999993</v>
      </c>
      <c r="R85" s="5"/>
      <c r="S85" s="5">
        <f t="shared" ref="S85:S87" si="34">Q85-R85</f>
        <v>161.19999999999993</v>
      </c>
      <c r="T85" s="5"/>
      <c r="U85" s="1"/>
      <c r="V85" s="1">
        <f t="shared" si="26"/>
        <v>11</v>
      </c>
      <c r="W85" s="1">
        <f t="shared" si="27"/>
        <v>8.4166666666666679</v>
      </c>
      <c r="X85" s="1">
        <v>63.6</v>
      </c>
      <c r="Y85" s="1">
        <v>57.2</v>
      </c>
      <c r="Z85" s="1">
        <v>70.400000000000006</v>
      </c>
      <c r="AA85" s="1">
        <v>75.400000000000006</v>
      </c>
      <c r="AB85" s="1">
        <v>63.6</v>
      </c>
      <c r="AC85" s="1">
        <v>56.2</v>
      </c>
      <c r="AD85" s="1"/>
      <c r="AE85" s="1">
        <f t="shared" si="28"/>
        <v>0</v>
      </c>
      <c r="AF85" s="1">
        <f t="shared" si="29"/>
        <v>64.479999999999976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122</v>
      </c>
      <c r="B86" s="1" t="s">
        <v>33</v>
      </c>
      <c r="C86" s="1">
        <v>12.379</v>
      </c>
      <c r="D86" s="1">
        <v>449.07600000000002</v>
      </c>
      <c r="E86" s="1">
        <v>324.86</v>
      </c>
      <c r="F86" s="1">
        <v>118.992</v>
      </c>
      <c r="G86" s="6">
        <v>1</v>
      </c>
      <c r="H86" s="1">
        <v>40</v>
      </c>
      <c r="I86" s="1" t="s">
        <v>34</v>
      </c>
      <c r="J86" s="1">
        <v>323.19099999999997</v>
      </c>
      <c r="K86" s="1">
        <f t="shared" si="23"/>
        <v>1.6690000000000396</v>
      </c>
      <c r="L86" s="1">
        <f t="shared" si="24"/>
        <v>140.16900000000001</v>
      </c>
      <c r="M86" s="1">
        <v>184.691</v>
      </c>
      <c r="N86" s="1"/>
      <c r="O86" s="1"/>
      <c r="P86" s="1">
        <f t="shared" si="25"/>
        <v>28.033800000000003</v>
      </c>
      <c r="Q86" s="5">
        <f t="shared" si="33"/>
        <v>189.37979999999999</v>
      </c>
      <c r="R86" s="5"/>
      <c r="S86" s="5">
        <f t="shared" si="34"/>
        <v>189.37979999999999</v>
      </c>
      <c r="T86" s="5"/>
      <c r="U86" s="1"/>
      <c r="V86" s="1">
        <f t="shared" si="26"/>
        <v>11</v>
      </c>
      <c r="W86" s="1">
        <f t="shared" si="27"/>
        <v>4.2445904586606167</v>
      </c>
      <c r="X86" s="1">
        <v>19.251799999999999</v>
      </c>
      <c r="Y86" s="1">
        <v>23.308599999999998</v>
      </c>
      <c r="Z86" s="1">
        <v>19.9604</v>
      </c>
      <c r="AA86" s="1">
        <v>18.013999999999999</v>
      </c>
      <c r="AB86" s="1">
        <v>13.2514</v>
      </c>
      <c r="AC86" s="1">
        <v>10.638999999999999</v>
      </c>
      <c r="AD86" s="1"/>
      <c r="AE86" s="1">
        <f t="shared" si="28"/>
        <v>0</v>
      </c>
      <c r="AF86" s="1">
        <f t="shared" si="29"/>
        <v>189.37979999999999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123</v>
      </c>
      <c r="B87" s="1" t="s">
        <v>33</v>
      </c>
      <c r="C87" s="1">
        <v>30.219000000000001</v>
      </c>
      <c r="D87" s="1">
        <v>409.23700000000002</v>
      </c>
      <c r="E87" s="1">
        <v>251.24700000000001</v>
      </c>
      <c r="F87" s="1">
        <v>157.76599999999999</v>
      </c>
      <c r="G87" s="6">
        <v>1</v>
      </c>
      <c r="H87" s="1">
        <v>40</v>
      </c>
      <c r="I87" s="1" t="s">
        <v>34</v>
      </c>
      <c r="J87" s="1">
        <v>266.85000000000002</v>
      </c>
      <c r="K87" s="1">
        <f t="shared" si="23"/>
        <v>-15.603000000000009</v>
      </c>
      <c r="L87" s="1">
        <f t="shared" si="24"/>
        <v>95.39700000000002</v>
      </c>
      <c r="M87" s="1">
        <v>155.85</v>
      </c>
      <c r="N87" s="1">
        <v>46.453599999999909</v>
      </c>
      <c r="O87" s="1"/>
      <c r="P87" s="1">
        <f t="shared" si="25"/>
        <v>19.079400000000003</v>
      </c>
      <c r="Q87" s="5"/>
      <c r="R87" s="5"/>
      <c r="S87" s="5">
        <f t="shared" si="34"/>
        <v>0</v>
      </c>
      <c r="T87" s="5"/>
      <c r="U87" s="1"/>
      <c r="V87" s="1">
        <f t="shared" si="26"/>
        <v>10.703669926727249</v>
      </c>
      <c r="W87" s="1">
        <f t="shared" si="27"/>
        <v>10.703669926727249</v>
      </c>
      <c r="X87" s="1">
        <v>24.062799999999999</v>
      </c>
      <c r="Y87" s="1">
        <v>24.559200000000001</v>
      </c>
      <c r="Z87" s="1">
        <v>15.6784</v>
      </c>
      <c r="AA87" s="1">
        <v>18.145199999999999</v>
      </c>
      <c r="AB87" s="1">
        <v>16.9648</v>
      </c>
      <c r="AC87" s="1">
        <v>15.353</v>
      </c>
      <c r="AD87" s="1"/>
      <c r="AE87" s="1">
        <f t="shared" si="28"/>
        <v>0</v>
      </c>
      <c r="AF87" s="1">
        <f t="shared" si="29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5" t="s">
        <v>124</v>
      </c>
      <c r="B88" s="15" t="s">
        <v>40</v>
      </c>
      <c r="C88" s="15"/>
      <c r="D88" s="15"/>
      <c r="E88" s="15"/>
      <c r="F88" s="15"/>
      <c r="G88" s="16">
        <v>0</v>
      </c>
      <c r="H88" s="15" t="e">
        <v>#N/A</v>
      </c>
      <c r="I88" s="15" t="s">
        <v>34</v>
      </c>
      <c r="J88" s="15"/>
      <c r="K88" s="15">
        <f t="shared" si="23"/>
        <v>0</v>
      </c>
      <c r="L88" s="15">
        <f t="shared" si="24"/>
        <v>0</v>
      </c>
      <c r="M88" s="15"/>
      <c r="N88" s="15"/>
      <c r="O88" s="15"/>
      <c r="P88" s="15">
        <f t="shared" si="25"/>
        <v>0</v>
      </c>
      <c r="Q88" s="17"/>
      <c r="R88" s="17"/>
      <c r="S88" s="17"/>
      <c r="T88" s="17"/>
      <c r="U88" s="15"/>
      <c r="V88" s="15" t="e">
        <f t="shared" si="26"/>
        <v>#DIV/0!</v>
      </c>
      <c r="W88" s="15" t="e">
        <f t="shared" si="27"/>
        <v>#DIV/0!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 t="s">
        <v>41</v>
      </c>
      <c r="AE88" s="15">
        <f t="shared" si="28"/>
        <v>0</v>
      </c>
      <c r="AF88" s="15">
        <f t="shared" si="29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5" t="s">
        <v>125</v>
      </c>
      <c r="B89" s="15" t="s">
        <v>40</v>
      </c>
      <c r="C89" s="15"/>
      <c r="D89" s="15"/>
      <c r="E89" s="15"/>
      <c r="F89" s="15"/>
      <c r="G89" s="16">
        <v>0</v>
      </c>
      <c r="H89" s="15" t="e">
        <v>#N/A</v>
      </c>
      <c r="I89" s="15" t="s">
        <v>34</v>
      </c>
      <c r="J89" s="15"/>
      <c r="K89" s="15">
        <f t="shared" si="23"/>
        <v>0</v>
      </c>
      <c r="L89" s="15">
        <f t="shared" si="24"/>
        <v>0</v>
      </c>
      <c r="M89" s="15"/>
      <c r="N89" s="15"/>
      <c r="O89" s="15"/>
      <c r="P89" s="15">
        <f t="shared" si="25"/>
        <v>0</v>
      </c>
      <c r="Q89" s="17"/>
      <c r="R89" s="17"/>
      <c r="S89" s="17"/>
      <c r="T89" s="17"/>
      <c r="U89" s="15"/>
      <c r="V89" s="15" t="e">
        <f t="shared" si="26"/>
        <v>#DIV/0!</v>
      </c>
      <c r="W89" s="15" t="e">
        <f t="shared" si="27"/>
        <v>#DIV/0!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 t="s">
        <v>41</v>
      </c>
      <c r="AE89" s="15">
        <f t="shared" si="28"/>
        <v>0</v>
      </c>
      <c r="AF89" s="15">
        <f t="shared" si="29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5" t="s">
        <v>126</v>
      </c>
      <c r="B90" s="15" t="s">
        <v>40</v>
      </c>
      <c r="C90" s="15"/>
      <c r="D90" s="15"/>
      <c r="E90" s="15"/>
      <c r="F90" s="15"/>
      <c r="G90" s="16">
        <v>0</v>
      </c>
      <c r="H90" s="15" t="e">
        <v>#N/A</v>
      </c>
      <c r="I90" s="15" t="s">
        <v>34</v>
      </c>
      <c r="J90" s="15"/>
      <c r="K90" s="15">
        <f t="shared" si="23"/>
        <v>0</v>
      </c>
      <c r="L90" s="15">
        <f t="shared" si="24"/>
        <v>0</v>
      </c>
      <c r="M90" s="15"/>
      <c r="N90" s="15"/>
      <c r="O90" s="15"/>
      <c r="P90" s="15">
        <f t="shared" si="25"/>
        <v>0</v>
      </c>
      <c r="Q90" s="17"/>
      <c r="R90" s="17"/>
      <c r="S90" s="17"/>
      <c r="T90" s="17"/>
      <c r="U90" s="15"/>
      <c r="V90" s="15" t="e">
        <f t="shared" si="26"/>
        <v>#DIV/0!</v>
      </c>
      <c r="W90" s="15" t="e">
        <f t="shared" si="27"/>
        <v>#DIV/0!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 t="s">
        <v>41</v>
      </c>
      <c r="AE90" s="15">
        <f t="shared" si="28"/>
        <v>0</v>
      </c>
      <c r="AF90" s="15">
        <f t="shared" si="29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5" t="s">
        <v>127</v>
      </c>
      <c r="B91" s="15" t="s">
        <v>40</v>
      </c>
      <c r="C91" s="15"/>
      <c r="D91" s="15"/>
      <c r="E91" s="15"/>
      <c r="F91" s="15"/>
      <c r="G91" s="16">
        <v>0</v>
      </c>
      <c r="H91" s="15" t="e">
        <v>#N/A</v>
      </c>
      <c r="I91" s="15" t="s">
        <v>34</v>
      </c>
      <c r="J91" s="15"/>
      <c r="K91" s="15">
        <f t="shared" si="23"/>
        <v>0</v>
      </c>
      <c r="L91" s="15">
        <f t="shared" si="24"/>
        <v>0</v>
      </c>
      <c r="M91" s="15"/>
      <c r="N91" s="15"/>
      <c r="O91" s="15"/>
      <c r="P91" s="15">
        <f t="shared" si="25"/>
        <v>0</v>
      </c>
      <c r="Q91" s="17"/>
      <c r="R91" s="17"/>
      <c r="S91" s="17"/>
      <c r="T91" s="17"/>
      <c r="U91" s="15"/>
      <c r="V91" s="15" t="e">
        <f t="shared" si="26"/>
        <v>#DIV/0!</v>
      </c>
      <c r="W91" s="15" t="e">
        <f t="shared" si="27"/>
        <v>#DIV/0!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 t="s">
        <v>41</v>
      </c>
      <c r="AE91" s="15">
        <f t="shared" si="28"/>
        <v>0</v>
      </c>
      <c r="AF91" s="15">
        <f t="shared" si="29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5" t="s">
        <v>128</v>
      </c>
      <c r="B92" s="15" t="s">
        <v>40</v>
      </c>
      <c r="C92" s="15"/>
      <c r="D92" s="15"/>
      <c r="E92" s="15"/>
      <c r="F92" s="15"/>
      <c r="G92" s="16">
        <v>0</v>
      </c>
      <c r="H92" s="15" t="e">
        <v>#N/A</v>
      </c>
      <c r="I92" s="15" t="s">
        <v>34</v>
      </c>
      <c r="J92" s="15"/>
      <c r="K92" s="15">
        <f t="shared" si="23"/>
        <v>0</v>
      </c>
      <c r="L92" s="15">
        <f t="shared" si="24"/>
        <v>0</v>
      </c>
      <c r="M92" s="15"/>
      <c r="N92" s="15"/>
      <c r="O92" s="15"/>
      <c r="P92" s="15">
        <f t="shared" si="25"/>
        <v>0</v>
      </c>
      <c r="Q92" s="17"/>
      <c r="R92" s="17"/>
      <c r="S92" s="17"/>
      <c r="T92" s="17"/>
      <c r="U92" s="15"/>
      <c r="V92" s="15" t="e">
        <f t="shared" si="26"/>
        <v>#DIV/0!</v>
      </c>
      <c r="W92" s="15" t="e">
        <f t="shared" si="27"/>
        <v>#DIV/0!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 t="s">
        <v>41</v>
      </c>
      <c r="AE92" s="15">
        <f t="shared" si="28"/>
        <v>0</v>
      </c>
      <c r="AF92" s="15">
        <f t="shared" si="29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5" t="s">
        <v>129</v>
      </c>
      <c r="B93" s="15" t="s">
        <v>40</v>
      </c>
      <c r="C93" s="15"/>
      <c r="D93" s="15"/>
      <c r="E93" s="15"/>
      <c r="F93" s="15"/>
      <c r="G93" s="16">
        <v>0</v>
      </c>
      <c r="H93" s="15" t="e">
        <v>#N/A</v>
      </c>
      <c r="I93" s="15" t="s">
        <v>34</v>
      </c>
      <c r="J93" s="15"/>
      <c r="K93" s="15">
        <f t="shared" si="23"/>
        <v>0</v>
      </c>
      <c r="L93" s="15">
        <f t="shared" si="24"/>
        <v>0</v>
      </c>
      <c r="M93" s="15"/>
      <c r="N93" s="15"/>
      <c r="O93" s="15"/>
      <c r="P93" s="15">
        <f t="shared" si="25"/>
        <v>0</v>
      </c>
      <c r="Q93" s="17"/>
      <c r="R93" s="17"/>
      <c r="S93" s="17"/>
      <c r="T93" s="17"/>
      <c r="U93" s="15"/>
      <c r="V93" s="15" t="e">
        <f t="shared" si="26"/>
        <v>#DIV/0!</v>
      </c>
      <c r="W93" s="15" t="e">
        <f t="shared" si="27"/>
        <v>#DIV/0!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 t="s">
        <v>41</v>
      </c>
      <c r="AE93" s="15">
        <f t="shared" si="28"/>
        <v>0</v>
      </c>
      <c r="AF93" s="15">
        <f t="shared" si="29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5" t="s">
        <v>130</v>
      </c>
      <c r="B94" s="15" t="s">
        <v>40</v>
      </c>
      <c r="C94" s="15"/>
      <c r="D94" s="15"/>
      <c r="E94" s="15"/>
      <c r="F94" s="15"/>
      <c r="G94" s="16">
        <v>0</v>
      </c>
      <c r="H94" s="15" t="e">
        <v>#N/A</v>
      </c>
      <c r="I94" s="15" t="s">
        <v>34</v>
      </c>
      <c r="J94" s="15"/>
      <c r="K94" s="15">
        <f t="shared" si="23"/>
        <v>0</v>
      </c>
      <c r="L94" s="15">
        <f t="shared" si="24"/>
        <v>0</v>
      </c>
      <c r="M94" s="15"/>
      <c r="N94" s="15"/>
      <c r="O94" s="15"/>
      <c r="P94" s="15">
        <f t="shared" si="25"/>
        <v>0</v>
      </c>
      <c r="Q94" s="17"/>
      <c r="R94" s="17"/>
      <c r="S94" s="17"/>
      <c r="T94" s="17"/>
      <c r="U94" s="15"/>
      <c r="V94" s="15" t="e">
        <f t="shared" si="26"/>
        <v>#DIV/0!</v>
      </c>
      <c r="W94" s="15" t="e">
        <f t="shared" si="27"/>
        <v>#DIV/0!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 t="s">
        <v>41</v>
      </c>
      <c r="AE94" s="15">
        <f t="shared" si="28"/>
        <v>0</v>
      </c>
      <c r="AF94" s="15">
        <f t="shared" si="29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5" t="s">
        <v>131</v>
      </c>
      <c r="B95" s="15" t="s">
        <v>33</v>
      </c>
      <c r="C95" s="15"/>
      <c r="D95" s="15"/>
      <c r="E95" s="15"/>
      <c r="F95" s="15"/>
      <c r="G95" s="16">
        <v>0</v>
      </c>
      <c r="H95" s="15" t="e">
        <v>#N/A</v>
      </c>
      <c r="I95" s="15" t="s">
        <v>34</v>
      </c>
      <c r="J95" s="15"/>
      <c r="K95" s="15">
        <f t="shared" si="23"/>
        <v>0</v>
      </c>
      <c r="L95" s="15">
        <f t="shared" si="24"/>
        <v>0</v>
      </c>
      <c r="M95" s="15"/>
      <c r="N95" s="15"/>
      <c r="O95" s="15"/>
      <c r="P95" s="15">
        <f t="shared" si="25"/>
        <v>0</v>
      </c>
      <c r="Q95" s="17"/>
      <c r="R95" s="17"/>
      <c r="S95" s="17"/>
      <c r="T95" s="17"/>
      <c r="U95" s="15"/>
      <c r="V95" s="15" t="e">
        <f t="shared" si="26"/>
        <v>#DIV/0!</v>
      </c>
      <c r="W95" s="15" t="e">
        <f t="shared" si="27"/>
        <v>#DIV/0!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 t="s">
        <v>41</v>
      </c>
      <c r="AE95" s="15">
        <f t="shared" si="28"/>
        <v>0</v>
      </c>
      <c r="AF95" s="15">
        <f t="shared" si="29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132</v>
      </c>
      <c r="B96" s="1" t="s">
        <v>33</v>
      </c>
      <c r="C96" s="1"/>
      <c r="D96" s="1">
        <v>212.56200000000001</v>
      </c>
      <c r="E96" s="1">
        <v>188.41499999999999</v>
      </c>
      <c r="F96" s="1">
        <v>24.146999999999998</v>
      </c>
      <c r="G96" s="6">
        <v>1</v>
      </c>
      <c r="H96" s="1" t="e">
        <v>#N/A</v>
      </c>
      <c r="I96" s="1" t="s">
        <v>34</v>
      </c>
      <c r="J96" s="1">
        <v>188.41499999999999</v>
      </c>
      <c r="K96" s="1">
        <f t="shared" si="23"/>
        <v>0</v>
      </c>
      <c r="L96" s="1">
        <f t="shared" si="24"/>
        <v>0</v>
      </c>
      <c r="M96" s="1">
        <v>188.41499999999999</v>
      </c>
      <c r="N96" s="1"/>
      <c r="O96" s="1"/>
      <c r="P96" s="1">
        <f t="shared" si="25"/>
        <v>0</v>
      </c>
      <c r="Q96" s="5"/>
      <c r="R96" s="5"/>
      <c r="S96" s="5">
        <f>Q96-R96</f>
        <v>0</v>
      </c>
      <c r="T96" s="5"/>
      <c r="U96" s="1"/>
      <c r="V96" s="1" t="e">
        <f t="shared" si="26"/>
        <v>#DIV/0!</v>
      </c>
      <c r="W96" s="1" t="e">
        <f t="shared" si="27"/>
        <v>#DIV/0!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/>
      <c r="AE96" s="1">
        <f t="shared" si="28"/>
        <v>0</v>
      </c>
      <c r="AF96" s="1">
        <f t="shared" si="29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1" t="s">
        <v>133</v>
      </c>
      <c r="B97" s="11" t="s">
        <v>33</v>
      </c>
      <c r="C97" s="11"/>
      <c r="D97" s="11">
        <v>123.343</v>
      </c>
      <c r="E97" s="11">
        <v>123.343</v>
      </c>
      <c r="F97" s="11"/>
      <c r="G97" s="12">
        <v>0</v>
      </c>
      <c r="H97" s="11" t="e">
        <v>#N/A</v>
      </c>
      <c r="I97" s="11" t="s">
        <v>46</v>
      </c>
      <c r="J97" s="11">
        <v>123.343</v>
      </c>
      <c r="K97" s="11">
        <f t="shared" si="23"/>
        <v>0</v>
      </c>
      <c r="L97" s="11">
        <f t="shared" si="24"/>
        <v>0</v>
      </c>
      <c r="M97" s="11">
        <v>123.343</v>
      </c>
      <c r="N97" s="11"/>
      <c r="O97" s="11"/>
      <c r="P97" s="11">
        <f t="shared" si="25"/>
        <v>0</v>
      </c>
      <c r="Q97" s="13"/>
      <c r="R97" s="13"/>
      <c r="S97" s="13"/>
      <c r="T97" s="13"/>
      <c r="U97" s="11"/>
      <c r="V97" s="11" t="e">
        <f t="shared" si="26"/>
        <v>#DIV/0!</v>
      </c>
      <c r="W97" s="11" t="e">
        <f t="shared" si="27"/>
        <v>#DIV/0!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/>
      <c r="AE97" s="11">
        <f t="shared" si="28"/>
        <v>0</v>
      </c>
      <c r="AF97" s="11">
        <f t="shared" si="29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134</v>
      </c>
      <c r="B98" s="1" t="s">
        <v>40</v>
      </c>
      <c r="C98" s="1"/>
      <c r="D98" s="1">
        <v>36</v>
      </c>
      <c r="E98" s="1"/>
      <c r="F98" s="1">
        <v>36</v>
      </c>
      <c r="G98" s="6">
        <v>0.35</v>
      </c>
      <c r="H98" s="1" t="e">
        <v>#N/A</v>
      </c>
      <c r="I98" s="1" t="s">
        <v>34</v>
      </c>
      <c r="J98" s="1"/>
      <c r="K98" s="1">
        <f t="shared" si="23"/>
        <v>0</v>
      </c>
      <c r="L98" s="1">
        <f t="shared" si="24"/>
        <v>0</v>
      </c>
      <c r="M98" s="1"/>
      <c r="N98" s="1"/>
      <c r="O98" s="1"/>
      <c r="P98" s="1">
        <f t="shared" si="25"/>
        <v>0</v>
      </c>
      <c r="Q98" s="5"/>
      <c r="R98" s="5"/>
      <c r="S98" s="5">
        <f t="shared" ref="S98:S99" si="35">Q98-R98</f>
        <v>0</v>
      </c>
      <c r="T98" s="5"/>
      <c r="U98" s="1"/>
      <c r="V98" s="1" t="e">
        <f t="shared" si="26"/>
        <v>#DIV/0!</v>
      </c>
      <c r="W98" s="1" t="e">
        <f t="shared" si="27"/>
        <v>#DIV/0!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/>
      <c r="AE98" s="1">
        <f t="shared" si="28"/>
        <v>0</v>
      </c>
      <c r="AF98" s="1">
        <f t="shared" si="29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135</v>
      </c>
      <c r="B99" s="1" t="s">
        <v>40</v>
      </c>
      <c r="C99" s="1">
        <v>81</v>
      </c>
      <c r="D99" s="1">
        <v>120</v>
      </c>
      <c r="E99" s="1">
        <v>53</v>
      </c>
      <c r="F99" s="1">
        <v>114</v>
      </c>
      <c r="G99" s="6">
        <v>0.35</v>
      </c>
      <c r="H99" s="1">
        <v>45</v>
      </c>
      <c r="I99" s="1" t="s">
        <v>34</v>
      </c>
      <c r="J99" s="1">
        <v>57</v>
      </c>
      <c r="K99" s="1">
        <f t="shared" si="23"/>
        <v>-4</v>
      </c>
      <c r="L99" s="1">
        <f t="shared" si="24"/>
        <v>53</v>
      </c>
      <c r="M99" s="1"/>
      <c r="N99" s="1">
        <v>34</v>
      </c>
      <c r="O99" s="1"/>
      <c r="P99" s="1">
        <f t="shared" si="25"/>
        <v>10.6</v>
      </c>
      <c r="Q99" s="5"/>
      <c r="R99" s="5"/>
      <c r="S99" s="5">
        <f t="shared" si="35"/>
        <v>0</v>
      </c>
      <c r="T99" s="5"/>
      <c r="U99" s="1"/>
      <c r="V99" s="1">
        <f t="shared" si="26"/>
        <v>13.962264150943398</v>
      </c>
      <c r="W99" s="1">
        <f t="shared" si="27"/>
        <v>13.962264150943398</v>
      </c>
      <c r="X99" s="1">
        <v>17</v>
      </c>
      <c r="Y99" s="1">
        <v>17</v>
      </c>
      <c r="Z99" s="1">
        <v>7.2</v>
      </c>
      <c r="AA99" s="1">
        <v>7</v>
      </c>
      <c r="AB99" s="1">
        <v>8.4</v>
      </c>
      <c r="AC99" s="1">
        <v>14.8</v>
      </c>
      <c r="AD99" s="1" t="s">
        <v>136</v>
      </c>
      <c r="AE99" s="1">
        <f t="shared" si="28"/>
        <v>0</v>
      </c>
      <c r="AF99" s="1">
        <f t="shared" si="29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1" t="s">
        <v>137</v>
      </c>
      <c r="B100" s="11" t="s">
        <v>33</v>
      </c>
      <c r="C100" s="11"/>
      <c r="D100" s="11">
        <v>209.71199999999999</v>
      </c>
      <c r="E100" s="11">
        <v>209.71199999999999</v>
      </c>
      <c r="F100" s="11"/>
      <c r="G100" s="12">
        <v>0</v>
      </c>
      <c r="H100" s="11" t="e">
        <v>#N/A</v>
      </c>
      <c r="I100" s="11" t="s">
        <v>46</v>
      </c>
      <c r="J100" s="11">
        <v>209.71199999999999</v>
      </c>
      <c r="K100" s="11">
        <f t="shared" si="23"/>
        <v>0</v>
      </c>
      <c r="L100" s="11">
        <f t="shared" si="24"/>
        <v>0</v>
      </c>
      <c r="M100" s="11">
        <v>209.71199999999999</v>
      </c>
      <c r="N100" s="11"/>
      <c r="O100" s="11"/>
      <c r="P100" s="11">
        <f t="shared" si="25"/>
        <v>0</v>
      </c>
      <c r="Q100" s="13"/>
      <c r="R100" s="13"/>
      <c r="S100" s="13"/>
      <c r="T100" s="13"/>
      <c r="U100" s="11"/>
      <c r="V100" s="11" t="e">
        <f t="shared" si="26"/>
        <v>#DIV/0!</v>
      </c>
      <c r="W100" s="11" t="e">
        <f t="shared" si="27"/>
        <v>#DIV/0!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/>
      <c r="AE100" s="11">
        <f t="shared" si="28"/>
        <v>0</v>
      </c>
      <c r="AF100" s="11">
        <f t="shared" si="29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1" t="s">
        <v>138</v>
      </c>
      <c r="B101" s="11" t="s">
        <v>40</v>
      </c>
      <c r="C101" s="11"/>
      <c r="D101" s="11">
        <v>36</v>
      </c>
      <c r="E101" s="11">
        <v>36</v>
      </c>
      <c r="F101" s="11"/>
      <c r="G101" s="12">
        <v>0</v>
      </c>
      <c r="H101" s="11" t="e">
        <v>#N/A</v>
      </c>
      <c r="I101" s="11" t="s">
        <v>46</v>
      </c>
      <c r="J101" s="11">
        <v>36</v>
      </c>
      <c r="K101" s="11">
        <f t="shared" ref="K101:K107" si="36">E101-J101</f>
        <v>0</v>
      </c>
      <c r="L101" s="11">
        <f t="shared" si="24"/>
        <v>0</v>
      </c>
      <c r="M101" s="11">
        <v>36</v>
      </c>
      <c r="N101" s="11"/>
      <c r="O101" s="11"/>
      <c r="P101" s="11">
        <f t="shared" si="25"/>
        <v>0</v>
      </c>
      <c r="Q101" s="13"/>
      <c r="R101" s="13"/>
      <c r="S101" s="13"/>
      <c r="T101" s="13"/>
      <c r="U101" s="11"/>
      <c r="V101" s="11" t="e">
        <f t="shared" si="26"/>
        <v>#DIV/0!</v>
      </c>
      <c r="W101" s="11" t="e">
        <f t="shared" si="27"/>
        <v>#DIV/0!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/>
      <c r="AE101" s="11">
        <f t="shared" si="28"/>
        <v>0</v>
      </c>
      <c r="AF101" s="11">
        <f t="shared" si="29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1" t="s">
        <v>139</v>
      </c>
      <c r="B102" s="11" t="s">
        <v>40</v>
      </c>
      <c r="C102" s="11"/>
      <c r="D102" s="11">
        <v>120</v>
      </c>
      <c r="E102" s="11">
        <v>120</v>
      </c>
      <c r="F102" s="11"/>
      <c r="G102" s="12">
        <v>0</v>
      </c>
      <c r="H102" s="11" t="e">
        <v>#N/A</v>
      </c>
      <c r="I102" s="18" t="s">
        <v>46</v>
      </c>
      <c r="J102" s="11">
        <v>120</v>
      </c>
      <c r="K102" s="11">
        <f t="shared" si="36"/>
        <v>0</v>
      </c>
      <c r="L102" s="11">
        <f t="shared" si="24"/>
        <v>0</v>
      </c>
      <c r="M102" s="11">
        <v>120</v>
      </c>
      <c r="N102" s="11"/>
      <c r="O102" s="11"/>
      <c r="P102" s="11">
        <f t="shared" si="25"/>
        <v>0</v>
      </c>
      <c r="Q102" s="13"/>
      <c r="R102" s="13"/>
      <c r="S102" s="13"/>
      <c r="T102" s="13"/>
      <c r="U102" s="11"/>
      <c r="V102" s="11" t="e">
        <f t="shared" si="26"/>
        <v>#DIV/0!</v>
      </c>
      <c r="W102" s="11" t="e">
        <f t="shared" si="27"/>
        <v>#DIV/0!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/>
      <c r="AE102" s="11">
        <f t="shared" si="28"/>
        <v>0</v>
      </c>
      <c r="AF102" s="11">
        <f t="shared" si="29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140</v>
      </c>
      <c r="B103" s="1" t="s">
        <v>33</v>
      </c>
      <c r="C103" s="1">
        <v>25.114999999999998</v>
      </c>
      <c r="D103" s="1">
        <v>0.111</v>
      </c>
      <c r="E103" s="1">
        <v>6.992</v>
      </c>
      <c r="F103" s="1">
        <v>18.234000000000002</v>
      </c>
      <c r="G103" s="6">
        <v>1</v>
      </c>
      <c r="H103" s="1">
        <v>50</v>
      </c>
      <c r="I103" s="1" t="s">
        <v>34</v>
      </c>
      <c r="J103" s="1">
        <v>5.3</v>
      </c>
      <c r="K103" s="1">
        <f t="shared" si="36"/>
        <v>1.6920000000000002</v>
      </c>
      <c r="L103" s="1">
        <f t="shared" si="24"/>
        <v>6.992</v>
      </c>
      <c r="M103" s="1"/>
      <c r="N103" s="1"/>
      <c r="O103" s="1"/>
      <c r="P103" s="1">
        <f t="shared" si="25"/>
        <v>1.3984000000000001</v>
      </c>
      <c r="Q103" s="5"/>
      <c r="R103" s="5"/>
      <c r="S103" s="5">
        <f>Q103-R103</f>
        <v>0</v>
      </c>
      <c r="T103" s="5"/>
      <c r="U103" s="1"/>
      <c r="V103" s="1">
        <f t="shared" si="26"/>
        <v>13.039187643020595</v>
      </c>
      <c r="W103" s="1">
        <f t="shared" si="27"/>
        <v>13.039187643020595</v>
      </c>
      <c r="X103" s="1">
        <v>1.1172</v>
      </c>
      <c r="Y103" s="1">
        <v>1.1172</v>
      </c>
      <c r="Z103" s="1">
        <v>2.234</v>
      </c>
      <c r="AA103" s="1">
        <v>2.234</v>
      </c>
      <c r="AB103" s="1">
        <v>1.1220000000000001</v>
      </c>
      <c r="AC103" s="1">
        <v>3.0779999999999998</v>
      </c>
      <c r="AD103" s="14" t="s">
        <v>81</v>
      </c>
      <c r="AE103" s="1">
        <f t="shared" si="28"/>
        <v>0</v>
      </c>
      <c r="AF103" s="1">
        <f t="shared" si="29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1" t="s">
        <v>141</v>
      </c>
      <c r="B104" s="11" t="s">
        <v>33</v>
      </c>
      <c r="C104" s="11"/>
      <c r="D104" s="11">
        <v>57.865000000000002</v>
      </c>
      <c r="E104" s="11">
        <v>49.13</v>
      </c>
      <c r="F104" s="11">
        <v>8.452</v>
      </c>
      <c r="G104" s="12">
        <v>0</v>
      </c>
      <c r="H104" s="11" t="e">
        <v>#N/A</v>
      </c>
      <c r="I104" s="11" t="s">
        <v>46</v>
      </c>
      <c r="J104" s="11">
        <v>44.85</v>
      </c>
      <c r="K104" s="11">
        <f t="shared" si="36"/>
        <v>4.2800000000000011</v>
      </c>
      <c r="L104" s="11">
        <f t="shared" si="24"/>
        <v>49.13</v>
      </c>
      <c r="M104" s="11"/>
      <c r="N104" s="11"/>
      <c r="O104" s="11"/>
      <c r="P104" s="11">
        <f t="shared" si="25"/>
        <v>9.8260000000000005</v>
      </c>
      <c r="Q104" s="13"/>
      <c r="R104" s="13"/>
      <c r="S104" s="13"/>
      <c r="T104" s="13"/>
      <c r="U104" s="11"/>
      <c r="V104" s="11">
        <f t="shared" si="26"/>
        <v>0.86016690413189489</v>
      </c>
      <c r="W104" s="11">
        <f t="shared" si="27"/>
        <v>0.86016690413189489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/>
      <c r="AE104" s="11">
        <f t="shared" si="28"/>
        <v>0</v>
      </c>
      <c r="AF104" s="11">
        <f t="shared" si="29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1" t="s">
        <v>142</v>
      </c>
      <c r="B105" s="11" t="s">
        <v>33</v>
      </c>
      <c r="C105" s="11"/>
      <c r="D105" s="11">
        <v>57.704999999999998</v>
      </c>
      <c r="E105" s="11">
        <v>44.887999999999998</v>
      </c>
      <c r="F105" s="11">
        <v>12.63</v>
      </c>
      <c r="G105" s="12">
        <v>0</v>
      </c>
      <c r="H105" s="11" t="e">
        <v>#N/A</v>
      </c>
      <c r="I105" s="11" t="s">
        <v>46</v>
      </c>
      <c r="J105" s="11">
        <v>41.15</v>
      </c>
      <c r="K105" s="11">
        <f t="shared" si="36"/>
        <v>3.7379999999999995</v>
      </c>
      <c r="L105" s="11">
        <f t="shared" si="24"/>
        <v>44.887999999999998</v>
      </c>
      <c r="M105" s="11"/>
      <c r="N105" s="11"/>
      <c r="O105" s="11"/>
      <c r="P105" s="11">
        <f t="shared" si="25"/>
        <v>8.9775999999999989</v>
      </c>
      <c r="Q105" s="13"/>
      <c r="R105" s="13"/>
      <c r="S105" s="13"/>
      <c r="T105" s="13"/>
      <c r="U105" s="11"/>
      <c r="V105" s="11">
        <f t="shared" si="26"/>
        <v>1.4068347888076995</v>
      </c>
      <c r="W105" s="11">
        <f t="shared" si="27"/>
        <v>1.4068347888076995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/>
      <c r="AE105" s="11">
        <f t="shared" si="28"/>
        <v>0</v>
      </c>
      <c r="AF105" s="11">
        <f t="shared" si="29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1" t="s">
        <v>143</v>
      </c>
      <c r="B106" s="11" t="s">
        <v>33</v>
      </c>
      <c r="C106" s="11"/>
      <c r="D106" s="11">
        <v>68.855000000000004</v>
      </c>
      <c r="E106" s="11">
        <v>37.459000000000003</v>
      </c>
      <c r="F106" s="11">
        <v>31.297999999999998</v>
      </c>
      <c r="G106" s="12">
        <v>0</v>
      </c>
      <c r="H106" s="11" t="e">
        <v>#N/A</v>
      </c>
      <c r="I106" s="11" t="s">
        <v>46</v>
      </c>
      <c r="J106" s="11">
        <v>35.25</v>
      </c>
      <c r="K106" s="11">
        <f t="shared" si="36"/>
        <v>2.2090000000000032</v>
      </c>
      <c r="L106" s="11">
        <f t="shared" si="24"/>
        <v>37.459000000000003</v>
      </c>
      <c r="M106" s="11"/>
      <c r="N106" s="11"/>
      <c r="O106" s="11"/>
      <c r="P106" s="11">
        <f t="shared" si="25"/>
        <v>7.4918000000000005</v>
      </c>
      <c r="Q106" s="13"/>
      <c r="R106" s="13"/>
      <c r="S106" s="13"/>
      <c r="T106" s="13"/>
      <c r="U106" s="11"/>
      <c r="V106" s="11">
        <f t="shared" si="26"/>
        <v>4.1776342134066571</v>
      </c>
      <c r="W106" s="11">
        <f t="shared" si="27"/>
        <v>4.1776342134066571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/>
      <c r="AE106" s="11">
        <f t="shared" si="28"/>
        <v>0</v>
      </c>
      <c r="AF106" s="11">
        <f t="shared" si="29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1" t="s">
        <v>144</v>
      </c>
      <c r="B107" s="11" t="s">
        <v>33</v>
      </c>
      <c r="C107" s="11"/>
      <c r="D107" s="11">
        <v>69.262</v>
      </c>
      <c r="E107" s="11">
        <v>44.762</v>
      </c>
      <c r="F107" s="11">
        <v>24.5</v>
      </c>
      <c r="G107" s="12">
        <v>0</v>
      </c>
      <c r="H107" s="11" t="e">
        <v>#N/A</v>
      </c>
      <c r="I107" s="11" t="s">
        <v>46</v>
      </c>
      <c r="J107" s="11">
        <v>41.65</v>
      </c>
      <c r="K107" s="11">
        <f t="shared" si="36"/>
        <v>3.1120000000000019</v>
      </c>
      <c r="L107" s="11">
        <f t="shared" si="24"/>
        <v>44.762</v>
      </c>
      <c r="M107" s="11"/>
      <c r="N107" s="11"/>
      <c r="O107" s="11"/>
      <c r="P107" s="11">
        <f t="shared" si="25"/>
        <v>8.9524000000000008</v>
      </c>
      <c r="Q107" s="13"/>
      <c r="R107" s="13"/>
      <c r="S107" s="13"/>
      <c r="T107" s="13"/>
      <c r="U107" s="11"/>
      <c r="V107" s="11">
        <f t="shared" si="26"/>
        <v>2.7366963049014785</v>
      </c>
      <c r="W107" s="11">
        <f t="shared" si="27"/>
        <v>2.7366963049014785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/>
      <c r="AE107" s="11">
        <f t="shared" si="28"/>
        <v>0</v>
      </c>
      <c r="AF107" s="11">
        <f t="shared" si="29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5" t="s">
        <v>149</v>
      </c>
      <c r="B108" s="19" t="s">
        <v>33</v>
      </c>
      <c r="C108" s="15"/>
      <c r="D108" s="15"/>
      <c r="E108" s="15"/>
      <c r="F108" s="15"/>
      <c r="G108" s="16">
        <v>0</v>
      </c>
      <c r="H108" s="15">
        <v>60</v>
      </c>
      <c r="I108" s="19" t="s">
        <v>34</v>
      </c>
      <c r="J108" s="15"/>
      <c r="K108" s="15"/>
      <c r="L108" s="15"/>
      <c r="M108" s="15"/>
      <c r="N108" s="15"/>
      <c r="O108" s="15"/>
      <c r="P108" s="15"/>
      <c r="Q108" s="17"/>
      <c r="R108" s="17"/>
      <c r="S108" s="17"/>
      <c r="T108" s="17"/>
      <c r="U108" s="15"/>
      <c r="V108" s="15"/>
      <c r="W108" s="15"/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9" t="s">
        <v>150</v>
      </c>
      <c r="AE108" s="15">
        <f t="shared" si="28"/>
        <v>0</v>
      </c>
      <c r="AF108" s="15">
        <f t="shared" si="29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E107" xr:uid="{B6C02B01-DA72-4A72-8FE8-545442924C4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2024-03-13T14:52:18Z</dcterms:created>
  <dcterms:modified xsi:type="dcterms:W3CDTF">2024-03-14T09:30:33Z</dcterms:modified>
</cp:coreProperties>
</file>