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423CE4F-A7AD-4269-969D-9C30488DD4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X374" i="1" s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38" i="1" s="1"/>
  <c r="W332" i="1"/>
  <c r="N332" i="1"/>
  <c r="W331" i="1"/>
  <c r="X331" i="1" s="1"/>
  <c r="N331" i="1"/>
  <c r="X330" i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V311" i="1"/>
  <c r="X310" i="1"/>
  <c r="W310" i="1"/>
  <c r="N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X295" i="1" s="1"/>
  <c r="W287" i="1"/>
  <c r="N287" i="1"/>
  <c r="V284" i="1"/>
  <c r="W283" i="1"/>
  <c r="V283" i="1"/>
  <c r="X282" i="1"/>
  <c r="W282" i="1"/>
  <c r="N282" i="1"/>
  <c r="W281" i="1"/>
  <c r="X281" i="1" s="1"/>
  <c r="N281" i="1"/>
  <c r="X280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X270" i="1"/>
  <c r="W270" i="1"/>
  <c r="N270" i="1"/>
  <c r="W269" i="1"/>
  <c r="X269" i="1" s="1"/>
  <c r="N269" i="1"/>
  <c r="X268" i="1"/>
  <c r="X271" i="1" s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N257" i="1"/>
  <c r="V255" i="1"/>
  <c r="V254" i="1"/>
  <c r="W253" i="1"/>
  <c r="X253" i="1" s="1"/>
  <c r="N253" i="1"/>
  <c r="X252" i="1"/>
  <c r="X254" i="1" s="1"/>
  <c r="W252" i="1"/>
  <c r="N252" i="1"/>
  <c r="W251" i="1"/>
  <c r="X251" i="1" s="1"/>
  <c r="N251" i="1"/>
  <c r="X250" i="1"/>
  <c r="W250" i="1"/>
  <c r="W254" i="1" s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N169" i="1"/>
  <c r="V167" i="1"/>
  <c r="W166" i="1"/>
  <c r="V166" i="1"/>
  <c r="X165" i="1"/>
  <c r="W165" i="1"/>
  <c r="N165" i="1"/>
  <c r="W164" i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H522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W35" i="1" s="1"/>
  <c r="V24" i="1"/>
  <c r="V23" i="1"/>
  <c r="V516" i="1" s="1"/>
  <c r="W22" i="1"/>
  <c r="N22" i="1"/>
  <c r="H10" i="1"/>
  <c r="A9" i="1"/>
  <c r="F10" i="1" s="1"/>
  <c r="D7" i="1"/>
  <c r="O6" i="1"/>
  <c r="N2" i="1"/>
  <c r="H9" i="1" l="1"/>
  <c r="A10" i="1"/>
  <c r="W514" i="1"/>
  <c r="W513" i="1"/>
  <c r="B522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F522" i="1"/>
  <c r="W134" i="1"/>
  <c r="W211" i="1"/>
  <c r="W214" i="1"/>
  <c r="X213" i="1"/>
  <c r="X214" i="1" s="1"/>
  <c r="W215" i="1"/>
  <c r="W255" i="1"/>
  <c r="W266" i="1"/>
  <c r="X257" i="1"/>
  <c r="X265" i="1" s="1"/>
  <c r="W265" i="1"/>
  <c r="X311" i="1"/>
  <c r="X309" i="1"/>
  <c r="O522" i="1"/>
  <c r="W339" i="1"/>
  <c r="W344" i="1"/>
  <c r="X341" i="1"/>
  <c r="X344" i="1" s="1"/>
  <c r="W425" i="1"/>
  <c r="W434" i="1"/>
  <c r="X427" i="1"/>
  <c r="X434" i="1" s="1"/>
  <c r="W435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M522" i="1"/>
  <c r="W243" i="1"/>
  <c r="W272" i="1"/>
  <c r="W271" i="1"/>
  <c r="W278" i="1"/>
  <c r="X274" i="1"/>
  <c r="X277" i="1" s="1"/>
  <c r="W277" i="1"/>
  <c r="X283" i="1"/>
  <c r="W296" i="1"/>
  <c r="W301" i="1"/>
  <c r="X298" i="1"/>
  <c r="X300" i="1" s="1"/>
  <c r="W312" i="1"/>
  <c r="W311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390" i="1"/>
  <c r="S522" i="1"/>
  <c r="X460" i="1"/>
  <c r="W475" i="1"/>
  <c r="W480" i="1"/>
  <c r="X477" i="1"/>
  <c r="X479" i="1" s="1"/>
  <c r="W503" i="1"/>
  <c r="W510" i="1"/>
  <c r="X505" i="1"/>
  <c r="X510" i="1" s="1"/>
  <c r="W511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X517" i="1" l="1"/>
  <c r="X401" i="1"/>
  <c r="W516" i="1"/>
  <c r="W512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<sst xmlns="http://schemas.openxmlformats.org/spreadsheetml/2006/main" count="2201" uniqueCount="738">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</sst>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9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25</v>
      </c>
      <c r="W51" s="346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2.3148148148148149</v>
      </c>
      <c r="W53" s="347">
        <f>IFERROR(W51/H51,"0")+IFERROR(W52/H52,"0")</f>
        <v>3.0000000000000004</v>
      </c>
      <c r="X53" s="347">
        <f>IFERROR(IF(X51="",0,X51),"0")+IFERROR(IF(X52="",0,X52),"0")</f>
        <v>6.5250000000000002E-2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25</v>
      </c>
      <c r="W54" s="347">
        <f>IFERROR(SUM(W51:W52),"0")</f>
        <v>32.400000000000006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74</v>
      </c>
      <c r="W57" s="346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6.8518518518518512</v>
      </c>
      <c r="W61" s="347">
        <f>IFERROR(W57/H57,"0")+IFERROR(W58/H58,"0")+IFERROR(W59/H59,"0")+IFERROR(W60/H60,"0")</f>
        <v>7</v>
      </c>
      <c r="X61" s="347">
        <f>IFERROR(IF(X57="",0,X57),"0")+IFERROR(IF(X58="",0,X58),"0")+IFERROR(IF(X59="",0,X59),"0")+IFERROR(IF(X60="",0,X60),"0")</f>
        <v>0.15225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74</v>
      </c>
      <c r="W62" s="347">
        <f>IFERROR(SUM(W57:W60),"0")</f>
        <v>75.600000000000009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67</v>
      </c>
      <c r="W67" s="346">
        <f t="shared" si="2"/>
        <v>67.199999999999989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21</v>
      </c>
      <c r="W69" s="346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115</v>
      </c>
      <c r="W70" s="346">
        <f t="shared" si="2"/>
        <v>123.19999999999999</v>
      </c>
      <c r="X70" s="36">
        <f t="shared" si="3"/>
        <v>0.23924999999999999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18.194444444444446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0.41325000000000001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203</v>
      </c>
      <c r="W86" s="347">
        <f>IFERROR(SUM(W65:W84),"0")</f>
        <v>211.99999999999997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13</v>
      </c>
      <c r="W106" s="346">
        <f t="shared" ref="W106:W115" si="6">IFERROR(IF(V106="",0,CEILING((V106/$H106),1)*$H106),"")</f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65</v>
      </c>
      <c r="W111" s="346">
        <f t="shared" si="6"/>
        <v>67.5</v>
      </c>
      <c r="X111" s="36">
        <f>IFERROR(IF(W111=0,"",ROUNDUP(W111/H111,0)*0.00753),"")</f>
        <v>0.18825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25.62169312169312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27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0.23175000000000001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78</v>
      </c>
      <c r="W117" s="347">
        <f>IFERROR(SUM(W106:W115),"0")</f>
        <v>84.3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26</v>
      </c>
      <c r="W131" s="346">
        <f>IFERROR(IF(V131="",0,CEILING((V131/$H131),1)*$H131),"")</f>
        <v>33.6</v>
      </c>
      <c r="X131" s="36">
        <f>IFERROR(IF(W131=0,"",ROUNDUP(W131/H131,0)*0.02175),"")</f>
        <v>8.6999999999999994E-2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19</v>
      </c>
      <c r="W133" s="346">
        <f>IFERROR(IF(V133="",0,CEILING((V133/$H133),1)*$H133),"")</f>
        <v>21.6</v>
      </c>
      <c r="X133" s="36">
        <f>IFERROR(IF(W133=0,"",ROUNDUP(W133/H133,0)*0.00753),"")</f>
        <v>6.0240000000000002E-2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10.132275132275131</v>
      </c>
      <c r="W134" s="347">
        <f>IFERROR(W130/H130,"0")+IFERROR(W131/H131,"0")+IFERROR(W132/H132,"0")+IFERROR(W133/H133,"0")</f>
        <v>12</v>
      </c>
      <c r="X134" s="347">
        <f>IFERROR(IF(X130="",0,X130),"0")+IFERROR(IF(X131="",0,X131),"0")+IFERROR(IF(X132="",0,X132),"0")+IFERROR(IF(X133="",0,X133),"0")</f>
        <v>0.14723999999999998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45</v>
      </c>
      <c r="W135" s="347">
        <f>IFERROR(SUM(W130:W133),"0")</f>
        <v>55.2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370</v>
      </c>
      <c r="W169" s="346">
        <f>IFERROR(IF(V169="",0,CEILING((V169/$H169),1)*$H169),"")</f>
        <v>372.6</v>
      </c>
      <c r="X169" s="36">
        <f>IFERROR(IF(W169=0,"",ROUNDUP(W169/H169,0)*0.00937),"")</f>
        <v>0.64652999999999994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276</v>
      </c>
      <c r="W170" s="346">
        <f>IFERROR(IF(V170="",0,CEILING((V170/$H170),1)*$H170),"")</f>
        <v>280.8</v>
      </c>
      <c r="X170" s="36">
        <f>IFERROR(IF(W170=0,"",ROUNDUP(W170/H170,0)*0.00937),"")</f>
        <v>0.48724000000000001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220</v>
      </c>
      <c r="W172" s="346">
        <f>IFERROR(IF(V172="",0,CEILING((V172/$H172),1)*$H172),"")</f>
        <v>221.4</v>
      </c>
      <c r="X172" s="36">
        <f>IFERROR(IF(W172=0,"",ROUNDUP(W172/H172,0)*0.00937),"")</f>
        <v>0.38417000000000001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160.37037037037035</v>
      </c>
      <c r="W173" s="347">
        <f>IFERROR(W169/H169,"0")+IFERROR(W170/H170,"0")+IFERROR(W171/H171,"0")+IFERROR(W172/H172,"0")</f>
        <v>162</v>
      </c>
      <c r="X173" s="347">
        <f>IFERROR(IF(X169="",0,X169),"0")+IFERROR(IF(X170="",0,X170),"0")+IFERROR(IF(X171="",0,X171),"0")+IFERROR(IF(X172="",0,X172),"0")</f>
        <v>1.5179399999999998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866</v>
      </c>
      <c r="W174" s="347">
        <f>IFERROR(SUM(W169:W172),"0")</f>
        <v>874.80000000000007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83</v>
      </c>
      <c r="W182" s="346">
        <f t="shared" si="9"/>
        <v>84</v>
      </c>
      <c r="X182" s="36">
        <f>IFERROR(IF(W182=0,"",ROUNDUP(W182/H182,0)*0.00753),"")</f>
        <v>0.26355000000000001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13</v>
      </c>
      <c r="W184" s="346">
        <f t="shared" si="9"/>
        <v>14.399999999999999</v>
      </c>
      <c r="X184" s="36">
        <f>IFERROR(IF(W184=0,"",ROUNDUP(W184/H184,0)*0.00753),"")</f>
        <v>4.5179999999999998E-2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104</v>
      </c>
      <c r="W186" s="346">
        <f t="shared" si="9"/>
        <v>105.6</v>
      </c>
      <c r="X186" s="36">
        <f t="shared" ref="X186:X192" si="10">IFERROR(IF(W186=0,"",ROUNDUP(W186/H186,0)*0.00753),"")</f>
        <v>0.33132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51</v>
      </c>
      <c r="W188" s="346">
        <f t="shared" si="9"/>
        <v>52.8</v>
      </c>
      <c r="X188" s="36">
        <f t="shared" si="10"/>
        <v>0.16566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144</v>
      </c>
      <c r="W191" s="346">
        <f t="shared" si="9"/>
        <v>144</v>
      </c>
      <c r="X191" s="36">
        <f t="shared" si="10"/>
        <v>0.45180000000000003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84</v>
      </c>
      <c r="W192" s="346">
        <f t="shared" si="9"/>
        <v>84</v>
      </c>
      <c r="X192" s="36">
        <f t="shared" si="10"/>
        <v>0.26355000000000001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199.58333333333334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1.5210600000000001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479</v>
      </c>
      <c r="W194" s="347">
        <f>IFERROR(SUM(W176:W192),"0")</f>
        <v>484.8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91</v>
      </c>
      <c r="W198" s="346">
        <f>IFERROR(IF(V198="",0,CEILING((V198/$H198),1)*$H198),"")</f>
        <v>91.2</v>
      </c>
      <c r="X198" s="36">
        <f>IFERROR(IF(W198=0,"",ROUNDUP(W198/H198,0)*0.00753),"")</f>
        <v>0.28614000000000001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81</v>
      </c>
      <c r="W199" s="346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71.666666666666671</v>
      </c>
      <c r="W200" s="347">
        <f>IFERROR(W196/H196,"0")+IFERROR(W197/H197,"0")+IFERROR(W198/H198,"0")+IFERROR(W199/H199,"0")</f>
        <v>72</v>
      </c>
      <c r="X200" s="347">
        <f>IFERROR(IF(X196="",0,X196),"0")+IFERROR(IF(X197="",0,X197),"0")+IFERROR(IF(X198="",0,X198),"0")+IFERROR(IF(X199="",0,X199),"0")</f>
        <v>0.54215999999999998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172</v>
      </c>
      <c r="W201" s="347">
        <f>IFERROR(SUM(W196:W199),"0")</f>
        <v>172.8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139</v>
      </c>
      <c r="W269" s="346">
        <f>IFERROR(IF(V269="",0,CEILING((V269/$H269),1)*$H269),"")</f>
        <v>140.4</v>
      </c>
      <c r="X269" s="36">
        <f>IFERROR(IF(W269=0,"",ROUNDUP(W269/H269,0)*0.02175),"")</f>
        <v>0.39149999999999996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17.820512820512821</v>
      </c>
      <c r="W271" s="347">
        <f>IFERROR(W268/H268,"0")+IFERROR(W269/H269,"0")+IFERROR(W270/H270,"0")</f>
        <v>18</v>
      </c>
      <c r="X271" s="347">
        <f>IFERROR(IF(X268="",0,X268),"0")+IFERROR(IF(X269="",0,X269),"0")+IFERROR(IF(X270="",0,X270),"0")</f>
        <v>0.39149999999999996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139</v>
      </c>
      <c r="W272" s="347">
        <f>IFERROR(SUM(W268:W270),"0")</f>
        <v>140.4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3.5</v>
      </c>
      <c r="W310" s="346">
        <f>IFERROR(IF(V310="",0,CEILING((V310/$H310),1)*$H310),"")</f>
        <v>4.2</v>
      </c>
      <c r="X310" s="36">
        <f>IFERROR(IF(W310=0,"",ROUNDUP(W310/H310,0)*0.00753),"")</f>
        <v>1.506E-2</v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1.6666666666666665</v>
      </c>
      <c r="W311" s="347">
        <f>IFERROR(W308/H308,"0")+IFERROR(W309/H309,"0")+IFERROR(W310/H310,"0")</f>
        <v>2</v>
      </c>
      <c r="X311" s="347">
        <f>IFERROR(IF(X308="",0,X308),"0")+IFERROR(IF(X309="",0,X309),"0")+IFERROR(IF(X310="",0,X310),"0")</f>
        <v>1.506E-2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3.5</v>
      </c>
      <c r="W312" s="347">
        <f>IFERROR(SUM(W308:W310),"0")</f>
        <v>4.2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666</v>
      </c>
      <c r="W331" s="346">
        <f t="shared" si="17"/>
        <v>675</v>
      </c>
      <c r="X331" s="36">
        <f>IFERROR(IF(W331=0,"",ROUNDUP(W331/H331,0)*0.02175),"")</f>
        <v>0.9787499999999999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741</v>
      </c>
      <c r="W333" s="346">
        <f t="shared" si="17"/>
        <v>750</v>
      </c>
      <c r="X333" s="36">
        <f>IFERROR(IF(W333=0,"",ROUNDUP(W333/H333,0)*0.02175),"")</f>
        <v>1.0874999999999999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840</v>
      </c>
      <c r="W335" s="346">
        <f t="shared" si="17"/>
        <v>840</v>
      </c>
      <c r="X335" s="36">
        <f>IFERROR(IF(W335=0,"",ROUNDUP(W335/H335,0)*0.02175),"")</f>
        <v>1.218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149.80000000000001</v>
      </c>
      <c r="W338" s="347">
        <f>IFERROR(W330/H330,"0")+IFERROR(W331/H331,"0")+IFERROR(W332/H332,"0")+IFERROR(W333/H333,"0")+IFERROR(W334/H334,"0")+IFERROR(W335/H335,"0")+IFERROR(W336/H336,"0")+IFERROR(W337/H337,"0")</f>
        <v>151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3.2842499999999997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2247</v>
      </c>
      <c r="W339" s="347">
        <f>IFERROR(SUM(W330:W337),"0")</f>
        <v>2265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974</v>
      </c>
      <c r="W341" s="346">
        <f>IFERROR(IF(V341="",0,CEILING((V341/$H341),1)*$H341),"")</f>
        <v>975</v>
      </c>
      <c r="X341" s="36">
        <f>IFERROR(IF(W341=0,"",ROUNDUP(W341/H341,0)*0.02175),"")</f>
        <v>1.4137499999999998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64.933333333333337</v>
      </c>
      <c r="W344" s="347">
        <f>IFERROR(W341/H341,"0")+IFERROR(W342/H342,"0")+IFERROR(W343/H343,"0")</f>
        <v>65</v>
      </c>
      <c r="X344" s="347">
        <f>IFERROR(IF(X341="",0,X341),"0")+IFERROR(IF(X342="",0,X342),"0")+IFERROR(IF(X343="",0,X343),"0")</f>
        <v>1.4137499999999998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974</v>
      </c>
      <c r="W345" s="347">
        <f>IFERROR(SUM(W341:W343),"0")</f>
        <v>975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88</v>
      </c>
      <c r="W352" s="346">
        <f>IFERROR(IF(V352="",0,CEILING((V352/$H352),1)*$H352),"")</f>
        <v>93.6</v>
      </c>
      <c r="X352" s="36">
        <f>IFERROR(IF(W352=0,"",ROUNDUP(W352/H352,0)*0.02175),"")</f>
        <v>0.26100000000000001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11.282051282051283</v>
      </c>
      <c r="W353" s="347">
        <f>IFERROR(W352/H352,"0")</f>
        <v>12</v>
      </c>
      <c r="X353" s="347">
        <f>IFERROR(IF(X352="",0,X352),"0")</f>
        <v>0.26100000000000001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88</v>
      </c>
      <c r="W354" s="347">
        <f>IFERROR(SUM(W352:W352),"0")</f>
        <v>93.6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359</v>
      </c>
      <c r="W370" s="346">
        <f>IFERROR(IF(V370="",0,CEILING((V370/$H370),1)*$H370),"")</f>
        <v>366.59999999999997</v>
      </c>
      <c r="X370" s="36">
        <f>IFERROR(IF(W370=0,"",ROUNDUP(W370/H370,0)*0.02175),"")</f>
        <v>1.0222499999999999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38</v>
      </c>
      <c r="W372" s="346">
        <f>IFERROR(IF(V372="",0,CEILING((V372/$H372),1)*$H372),"")</f>
        <v>38.4</v>
      </c>
      <c r="X372" s="36">
        <f>IFERROR(IF(W372=0,"",ROUNDUP(W372/H372,0)*0.00753),"")</f>
        <v>0.12048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61.858974358974365</v>
      </c>
      <c r="W374" s="347">
        <f>IFERROR(W370/H370,"0")+IFERROR(W371/H371,"0")+IFERROR(W372/H372,"0")+IFERROR(W373/H373,"0")</f>
        <v>63</v>
      </c>
      <c r="X374" s="347">
        <f>IFERROR(IF(X370="",0,X370),"0")+IFERROR(IF(X371="",0,X371),"0")+IFERROR(IF(X372="",0,X372),"0")+IFERROR(IF(X373="",0,X373),"0")</f>
        <v>1.1427299999999998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397</v>
      </c>
      <c r="W375" s="347">
        <f>IFERROR(SUM(W370:W373),"0")</f>
        <v>404.99999999999994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164</v>
      </c>
      <c r="W390" s="346">
        <f t="shared" si="18"/>
        <v>168</v>
      </c>
      <c r="X390" s="36">
        <f>IFERROR(IF(W390=0,"",ROUNDUP(W390/H390,0)*0.00753),"")</f>
        <v>0.30120000000000002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39.047619047619044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0.30120000000000002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164</v>
      </c>
      <c r="W402" s="347">
        <f>IFERROR(SUM(W388:W400),"0")</f>
        <v>168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199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47.38095238095238</v>
      </c>
      <c r="W434" s="347">
        <f>IFERROR(W427/H427,"0")+IFERROR(W428/H428,"0")+IFERROR(W429/H429,"0")+IFERROR(W430/H430,"0")+IFERROR(W431/H431,"0")+IFERROR(W432/H432,"0")+IFERROR(W433/H433,"0")</f>
        <v>48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199</v>
      </c>
      <c r="W435" s="347">
        <f>IFERROR(SUM(W427:W433),"0")</f>
        <v>201.60000000000002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154</v>
      </c>
      <c r="W449" s="346">
        <f t="shared" si="21"/>
        <v>158.4</v>
      </c>
      <c r="X449" s="36">
        <f t="shared" si="22"/>
        <v>0.35880000000000001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72</v>
      </c>
      <c r="W452" s="346">
        <f t="shared" si="21"/>
        <v>73.92</v>
      </c>
      <c r="X452" s="36">
        <f t="shared" si="22"/>
        <v>0.16744000000000001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42.803030303030297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44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0.52624000000000004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226</v>
      </c>
      <c r="W461" s="347">
        <f>IFERROR(SUM(W447:W459),"0")</f>
        <v>232.32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149</v>
      </c>
      <c r="W463" s="346">
        <f>IFERROR(IF(V463="",0,CEILING((V463/$H463),1)*$H463),"")</f>
        <v>153.12</v>
      </c>
      <c r="X463" s="36">
        <f>IFERROR(IF(W463=0,"",ROUNDUP(W463/H463,0)*0.01196),"")</f>
        <v>0.34683999999999998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28.219696969696969</v>
      </c>
      <c r="W465" s="347">
        <f>IFERROR(W463/H463,"0")+IFERROR(W464/H464,"0")</f>
        <v>29</v>
      </c>
      <c r="X465" s="347">
        <f>IFERROR(IF(X463="",0,X463),"0")+IFERROR(IF(X464="",0,X464),"0")</f>
        <v>0.34683999999999998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149</v>
      </c>
      <c r="W466" s="347">
        <f>IFERROR(SUM(W463:W464),"0")</f>
        <v>153.12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117</v>
      </c>
      <c r="W468" s="346">
        <f t="shared" ref="W468:W473" si="23">IFERROR(IF(V468="",0,CEILING((V468/$H468),1)*$H468),"")</f>
        <v>121.44000000000001</v>
      </c>
      <c r="X468" s="36">
        <f>IFERROR(IF(W468=0,"",ROUNDUP(W468/H468,0)*0.01196),"")</f>
        <v>0.27507999999999999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26</v>
      </c>
      <c r="W469" s="346">
        <f t="shared" si="23"/>
        <v>26.400000000000002</v>
      </c>
      <c r="X469" s="36">
        <f>IFERROR(IF(W469=0,"",ROUNDUP(W469/H469,0)*0.01196),"")</f>
        <v>5.9799999999999999E-2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85</v>
      </c>
      <c r="W470" s="346">
        <f t="shared" si="23"/>
        <v>89.76</v>
      </c>
      <c r="X470" s="36">
        <f>IFERROR(IF(W470=0,"",ROUNDUP(W470/H470,0)*0.01196),"")</f>
        <v>0.20332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43.181818181818173</v>
      </c>
      <c r="W474" s="347">
        <f>IFERROR(W468/H468,"0")+IFERROR(W469/H469,"0")+IFERROR(W470/H470,"0")+IFERROR(W471/H471,"0")+IFERROR(W472/H472,"0")+IFERROR(W473/H473,"0")</f>
        <v>45</v>
      </c>
      <c r="X474" s="347">
        <f>IFERROR(IF(X468="",0,X468),"0")+IFERROR(IF(X469="",0,X469),"0")+IFERROR(IF(X470="",0,X470),"0")+IFERROR(IF(X471="",0,X471),"0")+IFERROR(IF(X472="",0,X472),"0")+IFERROR(IF(X473="",0,X473),"0")</f>
        <v>0.53820000000000001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228</v>
      </c>
      <c r="W475" s="347">
        <f>IFERROR(SUM(W468:W473),"0")</f>
        <v>237.60000000000002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194</v>
      </c>
      <c r="W505" s="346">
        <f>IFERROR(IF(V505="",0,CEILING((V505/$H505),1)*$H505),"")</f>
        <v>195</v>
      </c>
      <c r="X505" s="36">
        <f>IFERROR(IF(W505=0,"",ROUNDUP(W505/H505,0)*0.02175),"")</f>
        <v>0.54374999999999996</v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24.871794871794872</v>
      </c>
      <c r="W510" s="347">
        <f>IFERROR(W505/H505,"0")+IFERROR(W506/H506,"0")+IFERROR(W507/H507,"0")+IFERROR(W508/H508,"0")+IFERROR(W509/H509,"0")</f>
        <v>25</v>
      </c>
      <c r="X510" s="347">
        <f>IFERROR(IF(X505="",0,X505),"0")+IFERROR(IF(X506="",0,X506),"0")+IFERROR(IF(X507="",0,X507),"0")+IFERROR(IF(X508="",0,X508),"0")+IFERROR(IF(X509="",0,X509),"0")</f>
        <v>0.54374999999999996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194</v>
      </c>
      <c r="W511" s="347">
        <f>IFERROR(SUM(W505:W509),"0")</f>
        <v>195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6950.5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7062.7400000000007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7308.1475411255415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7427.1060000000016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7608.1475411255415</v>
      </c>
      <c r="W515" s="347">
        <f>GrossWeightTotalR+PalletQtyTotalR*25</f>
        <v>7752.1060000000016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1027.6018999519001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1046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13.716859999999999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32.400000000000006</v>
      </c>
      <c r="D522" s="46">
        <f>IFERROR(W57*1,"0")+IFERROR(W58*1,"0")+IFERROR(W59*1,"0")+IFERROR(W60*1,"0")</f>
        <v>75.600000000000009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296.29999999999995</v>
      </c>
      <c r="F522" s="46">
        <f>IFERROR(W130*1,"0")+IFERROR(W131*1,"0")+IFERROR(W132*1,"0")+IFERROR(W133*1,"0")</f>
        <v>55.2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1532.3999999999999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140.4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4.2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3333.6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404.99999999999994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168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201.60000000000002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623.04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195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2024-03-14T09:13:00Z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