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3,24 ПОКОМ КИ филиалы\"/>
    </mc:Choice>
  </mc:AlternateContent>
  <xr:revisionPtr revIDLastSave="0" documentId="13_ncr:1_{15BC79D9-1D69-427E-A244-3C2D1E627B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4" i="1" l="1"/>
  <c r="AB56" i="1"/>
  <c r="AB26" i="1"/>
  <c r="AB6" i="1"/>
  <c r="F92" i="1"/>
  <c r="E92" i="1"/>
  <c r="F85" i="1"/>
  <c r="F79" i="1"/>
  <c r="E79" i="1"/>
  <c r="O79" i="1" s="1"/>
  <c r="F8" i="1"/>
  <c r="E8" i="1"/>
  <c r="O7" i="1"/>
  <c r="S7" i="1" s="1"/>
  <c r="O8" i="1"/>
  <c r="O9" i="1"/>
  <c r="O10" i="1"/>
  <c r="O11" i="1"/>
  <c r="O12" i="1"/>
  <c r="S12" i="1" s="1"/>
  <c r="O13" i="1"/>
  <c r="O14" i="1"/>
  <c r="P14" i="1" s="1"/>
  <c r="AB14" i="1" s="1"/>
  <c r="O15" i="1"/>
  <c r="O16" i="1"/>
  <c r="S16" i="1" s="1"/>
  <c r="O17" i="1"/>
  <c r="S17" i="1" s="1"/>
  <c r="O18" i="1"/>
  <c r="P18" i="1" s="1"/>
  <c r="AB18" i="1" s="1"/>
  <c r="O19" i="1"/>
  <c r="S19" i="1" s="1"/>
  <c r="O20" i="1"/>
  <c r="S20" i="1" s="1"/>
  <c r="O21" i="1"/>
  <c r="O22" i="1"/>
  <c r="S22" i="1" s="1"/>
  <c r="O23" i="1"/>
  <c r="S23" i="1" s="1"/>
  <c r="O24" i="1"/>
  <c r="P24" i="1" s="1"/>
  <c r="AB24" i="1" s="1"/>
  <c r="O25" i="1"/>
  <c r="O26" i="1"/>
  <c r="O27" i="1"/>
  <c r="O28" i="1"/>
  <c r="P28" i="1" s="1"/>
  <c r="AB28" i="1" s="1"/>
  <c r="O29" i="1"/>
  <c r="S29" i="1" s="1"/>
  <c r="O30" i="1"/>
  <c r="O31" i="1"/>
  <c r="O32" i="1"/>
  <c r="O33" i="1"/>
  <c r="O34" i="1"/>
  <c r="O35" i="1"/>
  <c r="S35" i="1" s="1"/>
  <c r="O36" i="1"/>
  <c r="P36" i="1" s="1"/>
  <c r="AB36" i="1" s="1"/>
  <c r="O37" i="1"/>
  <c r="O38" i="1"/>
  <c r="S38" i="1" s="1"/>
  <c r="O39" i="1"/>
  <c r="S39" i="1" s="1"/>
  <c r="O40" i="1"/>
  <c r="S40" i="1" s="1"/>
  <c r="O41" i="1"/>
  <c r="O42" i="1"/>
  <c r="S42" i="1" s="1"/>
  <c r="O43" i="1"/>
  <c r="O44" i="1"/>
  <c r="S44" i="1" s="1"/>
  <c r="O45" i="1"/>
  <c r="P45" i="1" s="1"/>
  <c r="O46" i="1"/>
  <c r="S46" i="1" s="1"/>
  <c r="O47" i="1"/>
  <c r="O48" i="1"/>
  <c r="P48" i="1" s="1"/>
  <c r="AB48" i="1" s="1"/>
  <c r="O49" i="1"/>
  <c r="O50" i="1"/>
  <c r="S50" i="1" s="1"/>
  <c r="O51" i="1"/>
  <c r="S51" i="1" s="1"/>
  <c r="O52" i="1"/>
  <c r="P52" i="1" s="1"/>
  <c r="AB52" i="1" s="1"/>
  <c r="O53" i="1"/>
  <c r="O54" i="1"/>
  <c r="P54" i="1" s="1"/>
  <c r="AB54" i="1" s="1"/>
  <c r="O55" i="1"/>
  <c r="O56" i="1"/>
  <c r="O57" i="1"/>
  <c r="O58" i="1"/>
  <c r="P58" i="1" s="1"/>
  <c r="AB58" i="1" s="1"/>
  <c r="O59" i="1"/>
  <c r="O60" i="1"/>
  <c r="P60" i="1" s="1"/>
  <c r="AB60" i="1" s="1"/>
  <c r="O61" i="1"/>
  <c r="O62" i="1"/>
  <c r="P62" i="1" s="1"/>
  <c r="AB62" i="1" s="1"/>
  <c r="O63" i="1"/>
  <c r="S63" i="1" s="1"/>
  <c r="O64" i="1"/>
  <c r="S64" i="1" s="1"/>
  <c r="O65" i="1"/>
  <c r="O66" i="1"/>
  <c r="P66" i="1" s="1"/>
  <c r="AB66" i="1" s="1"/>
  <c r="O67" i="1"/>
  <c r="S67" i="1" s="1"/>
  <c r="O68" i="1"/>
  <c r="S68" i="1" s="1"/>
  <c r="O69" i="1"/>
  <c r="O70" i="1"/>
  <c r="P70" i="1" s="1"/>
  <c r="AB70" i="1" s="1"/>
  <c r="O71" i="1"/>
  <c r="S71" i="1" s="1"/>
  <c r="O72" i="1"/>
  <c r="O73" i="1"/>
  <c r="S73" i="1" s="1"/>
  <c r="O74" i="1"/>
  <c r="O75" i="1"/>
  <c r="S75" i="1" s="1"/>
  <c r="O76" i="1"/>
  <c r="S76" i="1" s="1"/>
  <c r="O77" i="1"/>
  <c r="P77" i="1" s="1"/>
  <c r="O78" i="1"/>
  <c r="S78" i="1" s="1"/>
  <c r="O80" i="1"/>
  <c r="S80" i="1" s="1"/>
  <c r="O81" i="1"/>
  <c r="O82" i="1"/>
  <c r="O83" i="1"/>
  <c r="O84" i="1"/>
  <c r="O85" i="1"/>
  <c r="O86" i="1"/>
  <c r="T86" i="1" s="1"/>
  <c r="O87" i="1"/>
  <c r="T87" i="1" s="1"/>
  <c r="O88" i="1"/>
  <c r="O89" i="1"/>
  <c r="T89" i="1" s="1"/>
  <c r="O90" i="1"/>
  <c r="T90" i="1" s="1"/>
  <c r="O91" i="1"/>
  <c r="T91" i="1" s="1"/>
  <c r="O92" i="1"/>
  <c r="O93" i="1"/>
  <c r="T93" i="1" s="1"/>
  <c r="O94" i="1"/>
  <c r="O95" i="1"/>
  <c r="T95" i="1" s="1"/>
  <c r="O96" i="1"/>
  <c r="T96" i="1" s="1"/>
  <c r="O97" i="1"/>
  <c r="T97" i="1" s="1"/>
  <c r="O98" i="1"/>
  <c r="T98" i="1" s="1"/>
  <c r="O99" i="1"/>
  <c r="T99" i="1" s="1"/>
  <c r="O100" i="1"/>
  <c r="T100" i="1" s="1"/>
  <c r="O101" i="1"/>
  <c r="T101" i="1" s="1"/>
  <c r="O102" i="1"/>
  <c r="T102" i="1" s="1"/>
  <c r="O103" i="1"/>
  <c r="T103" i="1" s="1"/>
  <c r="O104" i="1"/>
  <c r="T104" i="1" s="1"/>
  <c r="O105" i="1"/>
  <c r="T105" i="1" s="1"/>
  <c r="O106" i="1"/>
  <c r="T106" i="1" s="1"/>
  <c r="O107" i="1"/>
  <c r="T107" i="1" s="1"/>
  <c r="O108" i="1"/>
  <c r="T108" i="1" s="1"/>
  <c r="O109" i="1"/>
  <c r="T109" i="1" s="1"/>
  <c r="O110" i="1"/>
  <c r="T110" i="1" s="1"/>
  <c r="O111" i="1"/>
  <c r="T111" i="1" s="1"/>
  <c r="O112" i="1"/>
  <c r="O6" i="1"/>
  <c r="AB7" i="1"/>
  <c r="AB12" i="1"/>
  <c r="AB16" i="1"/>
  <c r="AB17" i="1"/>
  <c r="AB19" i="1"/>
  <c r="AB20" i="1"/>
  <c r="AB22" i="1"/>
  <c r="AB23" i="1"/>
  <c r="AB29" i="1"/>
  <c r="AB35" i="1"/>
  <c r="AB38" i="1"/>
  <c r="AB39" i="1"/>
  <c r="AB40" i="1"/>
  <c r="AB42" i="1"/>
  <c r="AB44" i="1"/>
  <c r="AB46" i="1"/>
  <c r="AB50" i="1"/>
  <c r="AB51" i="1"/>
  <c r="AB63" i="1"/>
  <c r="AB64" i="1"/>
  <c r="AB67" i="1"/>
  <c r="AB68" i="1"/>
  <c r="AB71" i="1"/>
  <c r="AB73" i="1"/>
  <c r="AB75" i="1"/>
  <c r="AB76" i="1"/>
  <c r="AB78" i="1"/>
  <c r="AB79" i="1"/>
  <c r="AB80" i="1"/>
  <c r="AB86" i="1"/>
  <c r="AB87" i="1"/>
  <c r="AB89" i="1"/>
  <c r="AB90" i="1"/>
  <c r="AB91" i="1"/>
  <c r="AB93" i="1"/>
  <c r="AB95" i="1"/>
  <c r="AB96" i="1"/>
  <c r="AB97" i="1"/>
  <c r="AB98" i="1"/>
  <c r="AB99" i="1"/>
  <c r="AB100" i="1"/>
  <c r="AB102" i="1"/>
  <c r="AB104" i="1"/>
  <c r="AB105" i="1"/>
  <c r="AB106" i="1"/>
  <c r="AB107" i="1"/>
  <c r="AB108" i="1"/>
  <c r="AB109" i="1"/>
  <c r="AB110" i="1"/>
  <c r="AB111" i="1"/>
  <c r="P101" i="1" l="1"/>
  <c r="P92" i="1"/>
  <c r="AB92" i="1" s="1"/>
  <c r="P8" i="1"/>
  <c r="AB8" i="1" s="1"/>
  <c r="P103" i="1"/>
  <c r="AB103" i="1" s="1"/>
  <c r="T112" i="1"/>
  <c r="AB112" i="1"/>
  <c r="T94" i="1"/>
  <c r="AB94" i="1"/>
  <c r="T88" i="1"/>
  <c r="AB88" i="1"/>
  <c r="P84" i="1"/>
  <c r="AB84" i="1" s="1"/>
  <c r="P82" i="1"/>
  <c r="AB82" i="1" s="1"/>
  <c r="AB77" i="1"/>
  <c r="AB69" i="1"/>
  <c r="S11" i="1"/>
  <c r="P9" i="1"/>
  <c r="AB9" i="1" s="1"/>
  <c r="AB11" i="1"/>
  <c r="P31" i="1"/>
  <c r="AB31" i="1" s="1"/>
  <c r="P33" i="1"/>
  <c r="AB33" i="1" s="1"/>
  <c r="P41" i="1"/>
  <c r="AB41" i="1" s="1"/>
  <c r="AB45" i="1"/>
  <c r="P10" i="1"/>
  <c r="AB10" i="1" s="1"/>
  <c r="P13" i="1"/>
  <c r="AB13" i="1" s="1"/>
  <c r="AB15" i="1"/>
  <c r="P21" i="1"/>
  <c r="AB21" i="1" s="1"/>
  <c r="P25" i="1"/>
  <c r="AB25" i="1" s="1"/>
  <c r="P27" i="1"/>
  <c r="AB27" i="1" s="1"/>
  <c r="P30" i="1"/>
  <c r="AB30" i="1" s="1"/>
  <c r="P32" i="1"/>
  <c r="AB32" i="1" s="1"/>
  <c r="P34" i="1"/>
  <c r="AB34" i="1" s="1"/>
  <c r="P37" i="1"/>
  <c r="AB37" i="1" s="1"/>
  <c r="P43" i="1"/>
  <c r="AB43" i="1" s="1"/>
  <c r="P47" i="1"/>
  <c r="AB47" i="1" s="1"/>
  <c r="P49" i="1"/>
  <c r="AB49" i="1" s="1"/>
  <c r="AB53" i="1"/>
  <c r="P55" i="1"/>
  <c r="AB55" i="1" s="1"/>
  <c r="P57" i="1"/>
  <c r="AB57" i="1" s="1"/>
  <c r="P59" i="1"/>
  <c r="AB59" i="1" s="1"/>
  <c r="P61" i="1"/>
  <c r="AB61" i="1" s="1"/>
  <c r="AB65" i="1"/>
  <c r="P72" i="1"/>
  <c r="AB72" i="1" s="1"/>
  <c r="AB81" i="1"/>
  <c r="P83" i="1"/>
  <c r="AB83" i="1" s="1"/>
  <c r="AB85" i="1"/>
  <c r="AB101" i="1"/>
  <c r="S74" i="1"/>
  <c r="S70" i="1"/>
  <c r="S66" i="1"/>
  <c r="S62" i="1"/>
  <c r="S60" i="1"/>
  <c r="S58" i="1"/>
  <c r="S56" i="1"/>
  <c r="S54" i="1"/>
  <c r="S52" i="1"/>
  <c r="S48" i="1"/>
  <c r="S36" i="1"/>
  <c r="S28" i="1"/>
  <c r="S26" i="1"/>
  <c r="S24" i="1"/>
  <c r="S18" i="1"/>
  <c r="S14" i="1"/>
  <c r="S6" i="1"/>
  <c r="T92" i="1"/>
  <c r="S79" i="1"/>
  <c r="S8" i="1"/>
  <c r="T10" i="1"/>
  <c r="S110" i="1"/>
  <c r="S106" i="1"/>
  <c r="S102" i="1"/>
  <c r="S98" i="1"/>
  <c r="S94" i="1"/>
  <c r="S90" i="1"/>
  <c r="T84" i="1"/>
  <c r="T80" i="1"/>
  <c r="T76" i="1"/>
  <c r="T72" i="1"/>
  <c r="T67" i="1"/>
  <c r="T63" i="1"/>
  <c r="T59" i="1"/>
  <c r="T55" i="1"/>
  <c r="T51" i="1"/>
  <c r="T47" i="1"/>
  <c r="T43" i="1"/>
  <c r="T39" i="1"/>
  <c r="T35" i="1"/>
  <c r="T31" i="1"/>
  <c r="T27" i="1"/>
  <c r="T23" i="1"/>
  <c r="T21" i="1"/>
  <c r="T17" i="1"/>
  <c r="T13" i="1"/>
  <c r="S112" i="1"/>
  <c r="S108" i="1"/>
  <c r="S104" i="1"/>
  <c r="S100" i="1"/>
  <c r="S96" i="1"/>
  <c r="S88" i="1"/>
  <c r="S86" i="1"/>
  <c r="T82" i="1"/>
  <c r="T78" i="1"/>
  <c r="T74" i="1"/>
  <c r="T69" i="1"/>
  <c r="T65" i="1"/>
  <c r="T61" i="1"/>
  <c r="T57" i="1"/>
  <c r="T53" i="1"/>
  <c r="T49" i="1"/>
  <c r="T45" i="1"/>
  <c r="T41" i="1"/>
  <c r="T37" i="1"/>
  <c r="T33" i="1"/>
  <c r="T29" i="1"/>
  <c r="T25" i="1"/>
  <c r="T19" i="1"/>
  <c r="T15" i="1"/>
  <c r="T12" i="1"/>
  <c r="T8" i="1"/>
  <c r="T6" i="1"/>
  <c r="S111" i="1"/>
  <c r="S109" i="1"/>
  <c r="S107" i="1"/>
  <c r="S105" i="1"/>
  <c r="S101" i="1"/>
  <c r="S99" i="1"/>
  <c r="S97" i="1"/>
  <c r="S95" i="1"/>
  <c r="S93" i="1"/>
  <c r="S91" i="1"/>
  <c r="S89" i="1"/>
  <c r="S87" i="1"/>
  <c r="T85" i="1"/>
  <c r="T83" i="1"/>
  <c r="T81" i="1"/>
  <c r="T79" i="1"/>
  <c r="T77" i="1"/>
  <c r="T75" i="1"/>
  <c r="T73" i="1"/>
  <c r="T71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1" i="1"/>
  <c r="T9" i="1"/>
  <c r="T7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103" i="1" l="1"/>
  <c r="P5" i="1"/>
  <c r="S92" i="1"/>
  <c r="AB5" i="1"/>
  <c r="S30" i="1"/>
  <c r="S34" i="1"/>
  <c r="S81" i="1"/>
  <c r="S85" i="1"/>
  <c r="S15" i="1"/>
  <c r="S25" i="1"/>
  <c r="S31" i="1"/>
  <c r="S37" i="1"/>
  <c r="S43" i="1"/>
  <c r="S47" i="1"/>
  <c r="S53" i="1"/>
  <c r="S57" i="1"/>
  <c r="S61" i="1"/>
  <c r="S10" i="1"/>
  <c r="S32" i="1"/>
  <c r="S72" i="1"/>
  <c r="S83" i="1"/>
  <c r="S9" i="1"/>
  <c r="S13" i="1"/>
  <c r="S21" i="1"/>
  <c r="S27" i="1"/>
  <c r="S33" i="1"/>
  <c r="S41" i="1"/>
  <c r="S45" i="1"/>
  <c r="S49" i="1"/>
  <c r="S55" i="1"/>
  <c r="S59" i="1"/>
  <c r="S65" i="1"/>
  <c r="S69" i="1"/>
  <c r="S77" i="1"/>
  <c r="S82" i="1"/>
  <c r="S84" i="1"/>
  <c r="K5" i="1"/>
</calcChain>
</file>

<file path=xl/sharedStrings.xml><?xml version="1.0" encoding="utf-8"?>
<sst xmlns="http://schemas.openxmlformats.org/spreadsheetml/2006/main" count="399" uniqueCount="156">
  <si>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</si>
  <si>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</si>
  <si>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</si>
  <si>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</si>
  <si>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</si>
  <si>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</si>
  <si>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</si>
  <si>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</si>
  <si>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</si>
  <si>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</si>
  <si>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</si>
  <si>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</si>
  <si>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</si>
  <si>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</si>
  <si>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</si>
  <si>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</si>
  <si>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</si>
  <si>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</si>
  <si>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</si>
  <si>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</si>
  <si>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</si>
  <si>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</si>
  <si>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</si>
  <si>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16,03,</t>
  </si>
  <si>
    <t>14,03,</t>
  </si>
  <si>
    <t>13,03,</t>
  </si>
  <si>
    <t>07,03,</t>
  </si>
  <si>
    <t>06,03,</t>
  </si>
  <si>
    <t>29,02,</t>
  </si>
  <si>
    <t>28,02,</t>
  </si>
  <si>
    <t>23,02,</t>
  </si>
  <si>
    <t>005  Колбаса Докторская ГОСТ, Вязанка вектор,ВЕС. ПОКОМ</t>
  </si>
  <si>
    <t>кг</t>
  </si>
  <si>
    <t>в матрице</t>
  </si>
  <si>
    <t>013  Сардельки Вязанка Стародворские NDX, ВЕС.  ПОКОМ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</si>
  <si>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</si>
  <si>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</si>
  <si>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</si>
  <si>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</si>
  <si>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</si>
  <si>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023  Колбаса Докторская ГОСТ, Вязанка вектор, 0,4 кг, ПОКОМ</t>
  </si>
  <si>
    <t>шт</t>
  </si>
  <si>
    <t>не в матрице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</si>
  <si>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</si>
  <si>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</si>
  <si>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</si>
  <si>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</si>
  <si>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</si>
  <si>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нет потребности в данном СКЮ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</si>
  <si>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</si>
  <si>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</si>
  <si>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</si>
  <si>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</si>
  <si>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</si>
  <si>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</si>
  <si>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</si>
  <si>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</si>
  <si>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</si>
  <si>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</si>
  <si>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нужно увеличить продажи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</si>
  <si>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</si>
  <si>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</si>
  <si>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</si>
  <si>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</si>
  <si>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</si>
  <si>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</si>
  <si>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</si>
  <si>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</si>
  <si>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</si>
  <si>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</si>
  <si>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</si>
  <si>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</si>
  <si>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</si>
  <si>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</si>
  <si>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</si>
  <si>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</si>
  <si>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</si>
  <si>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</si>
  <si>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</si>
  <si>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</si>
  <si>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</si>
  <si>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</si>
  <si>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</si>
  <si>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</si>
  <si>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</si>
  <si>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</si>
  <si>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</si>
  <si>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</si>
  <si>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</si>
  <si>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</si>
  <si>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</si>
  <si>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</si>
  <si>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</si>
  <si>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</si>
  <si>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</si>
  <si>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</si>
  <si>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</si>
  <si>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</si>
  <si>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</si>
  <si>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</si>
  <si>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</si>
  <si>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</si>
  <si>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</si>
  <si>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</si>
  <si>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</si>
  <si>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</si>
  <si>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</si>
  <si>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</si>
  <si>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</si>
  <si>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</si>
  <si>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</si>
  <si>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</si>
  <si>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</si>
  <si>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</si>
  <si>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</si>
  <si>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</si>
  <si>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</si>
  <si>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</si>
  <si>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</si>
  <si>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</si>
  <si>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</si>
  <si>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</si>
  <si>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то же что и 431</t>
  </si>
  <si>
    <t>375  Сосиски Сочинки по-баварски Бавария Фикс.вес 0,84 П/а мгс Стародворье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</si>
  <si>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</si>
  <si>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</si>
  <si>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</si>
  <si>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</si>
  <si>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</si>
  <si>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</si>
  <si>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то же что и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</si>
  <si>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</si>
  <si>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</si>
  <si>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</si>
  <si>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</si>
  <si>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</si>
  <si>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</si>
  <si>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то же что и 393 (задвоенное СКЮ)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</si>
  <si>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</si>
  <si>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</si>
  <si>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то же что и 373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</si>
  <si>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</si>
  <si>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</si>
  <si>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</si>
  <si>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</si>
  <si>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</si>
  <si>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</si>
  <si>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</si>
  <si>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</si>
  <si>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</si>
  <si>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</si>
  <si>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Колбаса «Докторская оригинальная» без свинины, Особый рецепт большой батон</t>
  </si>
  <si>
    <t>нет потребности / введено для Луганска</t>
  </si>
  <si>
    <t>Колбаса сыровяленая Балыкбургская с мраморным балыком ТМ Баварушка черева в/у  ф/в 0,11 кг. ДК</t>
  </si>
  <si>
    <t>то же что и 014 (задвоенное СКЮ)</t>
  </si>
  <si>
    <t>то же что и 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</si>
</sst>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7" borderId="1" xfId="1" applyNumberFormat="1" applyFont="1" applyFill="1"/>
    <xf numFmtId="164" fontId="5" fillId="6" borderId="1" xfId="1" applyNumberFormat="1" applyFont="1" applyFill="1"/>
    <xf numFmtId="164" fontId="5" fillId="0" borderId="1" xfId="1" applyNumberFormat="1" applyFont="1"/>
    <xf numFmtId="164" fontId="6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10" sqref="AA10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28515625" style="9" customWidth="1"/>
    <col min="8" max="8" width="5.28515625" customWidth="1"/>
    <col min="9" max="9" width="13.85546875" customWidth="1"/>
    <col min="10" max="11" width="7.85546875" customWidth="1"/>
    <col min="12" max="13" width="1" customWidth="1"/>
    <col min="14" max="15" width="6.85546875" customWidth="1"/>
    <col min="16" max="17" width="7.5703125" customWidth="1"/>
    <col min="18" max="18" width="21.5703125" customWidth="1"/>
    <col min="19" max="20" width="5.28515625" customWidth="1"/>
    <col min="21" max="26" width="7" customWidth="1"/>
    <col min="27" max="27" width="27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SUM(E6:E492)</f>
        <v>33470.275999999998</v>
      </c>
      <c r="F5" s="4">
        <f>SUM(F6:F492)</f>
        <v>55443.638999999996</v>
      </c>
      <c r="G5" s="7"/>
      <c r="H5" s="1"/>
      <c r="I5" s="1"/>
      <c r="J5" s="4">
        <f t="shared" ref="J5:Q5" si="0">SUM(J6:J492)</f>
        <v>32815.914999999994</v>
      </c>
      <c r="K5" s="4">
        <f t="shared" si="0"/>
        <v>654.36100000000033</v>
      </c>
      <c r="L5" s="4">
        <f t="shared" si="0"/>
        <v>0</v>
      </c>
      <c r="M5" s="4">
        <f t="shared" si="0"/>
        <v>0</v>
      </c>
      <c r="N5" s="4">
        <f t="shared" si="0"/>
        <v>11166.773399999996</v>
      </c>
      <c r="O5" s="4">
        <f t="shared" si="0"/>
        <v>6694.0552000000016</v>
      </c>
      <c r="P5" s="4">
        <f t="shared" si="0"/>
        <v>13174.131600000013</v>
      </c>
      <c r="Q5" s="4">
        <f t="shared" si="0"/>
        <v>0</v>
      </c>
      <c r="R5" s="1"/>
      <c r="S5" s="1"/>
      <c r="T5" s="1"/>
      <c r="U5" s="4">
        <f t="shared" ref="U5:Z5" si="1">SUM(U6:U492)</f>
        <v>6774.6325999999999</v>
      </c>
      <c r="V5" s="4">
        <f t="shared" si="1"/>
        <v>7490.8620000000001</v>
      </c>
      <c r="W5" s="4">
        <f t="shared" si="1"/>
        <v>7351.6320000000005</v>
      </c>
      <c r="X5" s="4">
        <f t="shared" si="1"/>
        <v>6473.9441999999999</v>
      </c>
      <c r="Y5" s="4">
        <f t="shared" si="1"/>
        <v>6907.5874000000013</v>
      </c>
      <c r="Z5" s="4">
        <f t="shared" si="1"/>
        <v>7339.1949999999988</v>
      </c>
      <c r="AA5" s="1"/>
      <c r="AB5" s="4">
        <f>SUM(AB6:AB492)</f>
        <v>11873.738860000007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1.34</v>
      </c>
      <c r="D6" s="1">
        <v>310.70999999999998</v>
      </c>
      <c r="E6" s="1">
        <v>70.123000000000005</v>
      </c>
      <c r="F6" s="1">
        <v>241.292</v>
      </c>
      <c r="G6" s="7">
        <v>1</v>
      </c>
      <c r="H6" s="1">
        <v>50</v>
      </c>
      <c r="I6" s="1" t="s">
        <v>33</v>
      </c>
      <c r="J6" s="1">
        <v>82.6</v>
      </c>
      <c r="K6" s="1">
        <f t="shared" ref="K6:K34" si="2">E6-J6</f>
        <v>-12.47699999999999</v>
      </c>
      <c r="L6" s="1"/>
      <c r="M6" s="1"/>
      <c r="N6" s="1">
        <v>50</v>
      </c>
      <c r="O6" s="1">
        <f>E6/5</f>
        <v>14.024600000000001</v>
      </c>
      <c r="P6" s="5"/>
      <c r="Q6" s="5"/>
      <c r="R6" s="1"/>
      <c r="S6" s="1">
        <f>(F6+N6+P6)/O6</f>
        <v>20.770075438871697</v>
      </c>
      <c r="T6" s="1">
        <f>(F6+N6)/O6</f>
        <v>20.770075438871697</v>
      </c>
      <c r="U6" s="1">
        <v>0.40100000000000002</v>
      </c>
      <c r="V6" s="1">
        <v>12.5334</v>
      </c>
      <c r="W6" s="1">
        <v>20.8368</v>
      </c>
      <c r="X6" s="1">
        <v>25.275600000000001</v>
      </c>
      <c r="Y6" s="1">
        <v>32.201599999999999</v>
      </c>
      <c r="Z6" s="1">
        <v>38.094799999999999</v>
      </c>
      <c r="AA6" s="1"/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1" t="s">
        <v>34</v>
      </c>
      <c r="B7" s="11" t="s">
        <v>32</v>
      </c>
      <c r="C7" s="11"/>
      <c r="D7" s="11"/>
      <c r="E7" s="18">
        <v>0.82</v>
      </c>
      <c r="F7" s="18">
        <v>-0.82</v>
      </c>
      <c r="G7" s="12">
        <v>0</v>
      </c>
      <c r="H7" s="11" t="e">
        <v>#N/A</v>
      </c>
      <c r="I7" s="11" t="s">
        <v>42</v>
      </c>
      <c r="J7" s="11"/>
      <c r="K7" s="11">
        <f t="shared" si="2"/>
        <v>0.82</v>
      </c>
      <c r="L7" s="11"/>
      <c r="M7" s="11"/>
      <c r="N7" s="11"/>
      <c r="O7" s="11">
        <f t="shared" ref="O7:O67" si="3">E7/5</f>
        <v>0.16399999999999998</v>
      </c>
      <c r="P7" s="13"/>
      <c r="Q7" s="13"/>
      <c r="R7" s="11"/>
      <c r="S7" s="11">
        <f t="shared" ref="S7:S67" si="4">(F7+N7+P7)/O7</f>
        <v>-5</v>
      </c>
      <c r="T7" s="11">
        <f t="shared" ref="T7:T67" si="5">(F7+N7)/O7</f>
        <v>-5</v>
      </c>
      <c r="U7" s="11">
        <v>0.26540000000000002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9" t="s">
        <v>154</v>
      </c>
      <c r="AB7" s="11">
        <f t="shared" ref="AB7:AB67" si="6">P7*G7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/>
      <c r="D8" s="1">
        <v>48.698999999999998</v>
      </c>
      <c r="E8" s="18">
        <f>20.902+E7</f>
        <v>21.722000000000001</v>
      </c>
      <c r="F8" s="18">
        <f>27.797+F7</f>
        <v>26.977</v>
      </c>
      <c r="G8" s="7">
        <v>1</v>
      </c>
      <c r="H8" s="1">
        <v>30</v>
      </c>
      <c r="I8" s="1" t="s">
        <v>36</v>
      </c>
      <c r="J8" s="1">
        <v>19.38</v>
      </c>
      <c r="K8" s="1">
        <f t="shared" si="2"/>
        <v>2.3420000000000023</v>
      </c>
      <c r="L8" s="1"/>
      <c r="M8" s="1"/>
      <c r="N8" s="1">
        <v>0</v>
      </c>
      <c r="O8" s="1">
        <f t="shared" si="3"/>
        <v>4.3444000000000003</v>
      </c>
      <c r="P8" s="5">
        <f t="shared" ref="P8:P10" si="7">12*O8-N8-F8</f>
        <v>25.155800000000003</v>
      </c>
      <c r="Q8" s="5"/>
      <c r="R8" s="1"/>
      <c r="S8" s="1">
        <f t="shared" si="4"/>
        <v>12</v>
      </c>
      <c r="T8" s="1">
        <f t="shared" si="5"/>
        <v>6.2096031672958292</v>
      </c>
      <c r="U8" s="1">
        <v>0.26540000000000002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20" t="s">
        <v>155</v>
      </c>
      <c r="AB8" s="1">
        <f t="shared" si="6"/>
        <v>25.155800000000003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32</v>
      </c>
      <c r="C9" s="1">
        <v>165.13900000000001</v>
      </c>
      <c r="D9" s="1">
        <v>257.80500000000001</v>
      </c>
      <c r="E9" s="1">
        <v>158.822</v>
      </c>
      <c r="F9" s="1">
        <v>223.89500000000001</v>
      </c>
      <c r="G9" s="7">
        <v>1</v>
      </c>
      <c r="H9" s="1">
        <v>45</v>
      </c>
      <c r="I9" s="1" t="s">
        <v>33</v>
      </c>
      <c r="J9" s="1">
        <v>151</v>
      </c>
      <c r="K9" s="1">
        <f t="shared" si="2"/>
        <v>7.8220000000000027</v>
      </c>
      <c r="L9" s="1"/>
      <c r="M9" s="1"/>
      <c r="N9" s="1">
        <v>100</v>
      </c>
      <c r="O9" s="1">
        <f t="shared" si="3"/>
        <v>31.764400000000002</v>
      </c>
      <c r="P9" s="5">
        <f t="shared" si="7"/>
        <v>57.277800000000042</v>
      </c>
      <c r="Q9" s="5"/>
      <c r="R9" s="1"/>
      <c r="S9" s="1">
        <f t="shared" si="4"/>
        <v>12.000000000000002</v>
      </c>
      <c r="T9" s="1">
        <f t="shared" si="5"/>
        <v>10.196792635780936</v>
      </c>
      <c r="U9" s="1">
        <v>32.371400000000001</v>
      </c>
      <c r="V9" s="1">
        <v>31.814599999999999</v>
      </c>
      <c r="W9" s="1">
        <v>29.322600000000001</v>
      </c>
      <c r="X9" s="1">
        <v>23.309200000000001</v>
      </c>
      <c r="Y9" s="1">
        <v>26.439800000000002</v>
      </c>
      <c r="Z9" s="1">
        <v>29.200199999999999</v>
      </c>
      <c r="AA9" s="1"/>
      <c r="AB9" s="1">
        <f t="shared" si="6"/>
        <v>57.277800000000042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32</v>
      </c>
      <c r="C10" s="1">
        <v>667.16099999999994</v>
      </c>
      <c r="D10" s="1">
        <v>171.649</v>
      </c>
      <c r="E10" s="1">
        <v>350.404</v>
      </c>
      <c r="F10" s="1">
        <v>425.67</v>
      </c>
      <c r="G10" s="7">
        <v>1</v>
      </c>
      <c r="H10" s="1">
        <v>45</v>
      </c>
      <c r="I10" s="1" t="s">
        <v>33</v>
      </c>
      <c r="J10" s="1">
        <v>326.2</v>
      </c>
      <c r="K10" s="1">
        <f t="shared" si="2"/>
        <v>24.204000000000008</v>
      </c>
      <c r="L10" s="1"/>
      <c r="M10" s="1"/>
      <c r="N10" s="1">
        <v>244.07639999999989</v>
      </c>
      <c r="O10" s="1">
        <f t="shared" si="3"/>
        <v>70.080799999999996</v>
      </c>
      <c r="P10" s="5">
        <f t="shared" si="7"/>
        <v>171.22319999999996</v>
      </c>
      <c r="Q10" s="5"/>
      <c r="R10" s="1"/>
      <c r="S10" s="1">
        <f t="shared" si="4"/>
        <v>12</v>
      </c>
      <c r="T10" s="1">
        <f t="shared" si="5"/>
        <v>9.5567744660449065</v>
      </c>
      <c r="U10" s="1">
        <v>67.680399999999992</v>
      </c>
      <c r="V10" s="1">
        <v>63.968200000000003</v>
      </c>
      <c r="W10" s="1">
        <v>58.807200000000002</v>
      </c>
      <c r="X10" s="1">
        <v>75.600400000000008</v>
      </c>
      <c r="Y10" s="1">
        <v>78.7346</v>
      </c>
      <c r="Z10" s="1">
        <v>71.674000000000007</v>
      </c>
      <c r="AA10" s="1"/>
      <c r="AB10" s="1">
        <f t="shared" si="6"/>
        <v>171.22319999999996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32</v>
      </c>
      <c r="C11" s="1"/>
      <c r="D11" s="1">
        <v>30.491</v>
      </c>
      <c r="E11" s="1">
        <v>3.8340000000000001</v>
      </c>
      <c r="F11" s="1">
        <v>26.657</v>
      </c>
      <c r="G11" s="7">
        <v>1</v>
      </c>
      <c r="H11" s="1" t="e">
        <v>#N/A</v>
      </c>
      <c r="I11" s="1" t="s">
        <v>33</v>
      </c>
      <c r="J11" s="1">
        <v>3.9</v>
      </c>
      <c r="K11" s="1">
        <f t="shared" si="2"/>
        <v>-6.5999999999999837E-2</v>
      </c>
      <c r="L11" s="1"/>
      <c r="M11" s="1"/>
      <c r="N11" s="1">
        <v>0</v>
      </c>
      <c r="O11" s="1">
        <f t="shared" si="3"/>
        <v>0.76680000000000004</v>
      </c>
      <c r="P11" s="5"/>
      <c r="Q11" s="5"/>
      <c r="R11" s="1"/>
      <c r="S11" s="1">
        <f t="shared" si="4"/>
        <v>34.763954094940011</v>
      </c>
      <c r="T11" s="1">
        <f t="shared" si="5"/>
        <v>34.763954094940011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/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1" t="s">
        <v>40</v>
      </c>
      <c r="B12" s="11" t="s">
        <v>41</v>
      </c>
      <c r="C12" s="11">
        <v>143</v>
      </c>
      <c r="D12" s="11">
        <v>10</v>
      </c>
      <c r="E12" s="11">
        <v>61</v>
      </c>
      <c r="F12" s="11">
        <v>43</v>
      </c>
      <c r="G12" s="12">
        <v>0</v>
      </c>
      <c r="H12" s="11">
        <v>50</v>
      </c>
      <c r="I12" s="11" t="s">
        <v>42</v>
      </c>
      <c r="J12" s="11">
        <v>63</v>
      </c>
      <c r="K12" s="11">
        <f t="shared" si="2"/>
        <v>-2</v>
      </c>
      <c r="L12" s="11"/>
      <c r="M12" s="11"/>
      <c r="N12" s="11"/>
      <c r="O12" s="11">
        <f t="shared" si="3"/>
        <v>12.2</v>
      </c>
      <c r="P12" s="13"/>
      <c r="Q12" s="13"/>
      <c r="R12" s="11"/>
      <c r="S12" s="11">
        <f t="shared" si="4"/>
        <v>3.5245901639344264</v>
      </c>
      <c r="T12" s="11">
        <f t="shared" si="5"/>
        <v>3.5245901639344264</v>
      </c>
      <c r="U12" s="11">
        <v>17.2</v>
      </c>
      <c r="V12" s="11">
        <v>16.600000000000001</v>
      </c>
      <c r="W12" s="11">
        <v>14</v>
      </c>
      <c r="X12" s="11">
        <v>15.8</v>
      </c>
      <c r="Y12" s="11">
        <v>14.4</v>
      </c>
      <c r="Z12" s="11">
        <v>12.8</v>
      </c>
      <c r="AA12" s="11"/>
      <c r="AB12" s="1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41</v>
      </c>
      <c r="C13" s="1">
        <v>616</v>
      </c>
      <c r="D13" s="1">
        <v>474</v>
      </c>
      <c r="E13" s="1">
        <v>398</v>
      </c>
      <c r="F13" s="1">
        <v>634</v>
      </c>
      <c r="G13" s="7">
        <v>0.45</v>
      </c>
      <c r="H13" s="1">
        <v>45</v>
      </c>
      <c r="I13" s="1" t="s">
        <v>33</v>
      </c>
      <c r="J13" s="1">
        <v>394</v>
      </c>
      <c r="K13" s="1">
        <f t="shared" si="2"/>
        <v>4</v>
      </c>
      <c r="L13" s="1"/>
      <c r="M13" s="1"/>
      <c r="N13" s="1">
        <v>200</v>
      </c>
      <c r="O13" s="1">
        <f t="shared" si="3"/>
        <v>79.599999999999994</v>
      </c>
      <c r="P13" s="5">
        <f t="shared" ref="P13:P14" si="8">12*O13-N13-F13</f>
        <v>121.19999999999993</v>
      </c>
      <c r="Q13" s="5"/>
      <c r="R13" s="1"/>
      <c r="S13" s="1">
        <f t="shared" si="4"/>
        <v>12</v>
      </c>
      <c r="T13" s="1">
        <f t="shared" si="5"/>
        <v>10.477386934673367</v>
      </c>
      <c r="U13" s="1">
        <v>78.2</v>
      </c>
      <c r="V13" s="1">
        <v>85.8</v>
      </c>
      <c r="W13" s="1">
        <v>99.6</v>
      </c>
      <c r="X13" s="1">
        <v>82.4</v>
      </c>
      <c r="Y13" s="1">
        <v>74.2</v>
      </c>
      <c r="Z13" s="1">
        <v>89.2</v>
      </c>
      <c r="AA13" s="1" t="s">
        <v>44</v>
      </c>
      <c r="AB13" s="1">
        <f t="shared" si="6"/>
        <v>54.539999999999971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41</v>
      </c>
      <c r="C14" s="1">
        <v>855</v>
      </c>
      <c r="D14" s="1">
        <v>660</v>
      </c>
      <c r="E14" s="1">
        <v>536</v>
      </c>
      <c r="F14" s="1">
        <v>898</v>
      </c>
      <c r="G14" s="7">
        <v>0.45</v>
      </c>
      <c r="H14" s="1">
        <v>45</v>
      </c>
      <c r="I14" s="1" t="s">
        <v>33</v>
      </c>
      <c r="J14" s="1">
        <v>530</v>
      </c>
      <c r="K14" s="1">
        <f t="shared" si="2"/>
        <v>6</v>
      </c>
      <c r="L14" s="1"/>
      <c r="M14" s="1"/>
      <c r="N14" s="1">
        <v>100</v>
      </c>
      <c r="O14" s="1">
        <f t="shared" si="3"/>
        <v>107.2</v>
      </c>
      <c r="P14" s="5">
        <f t="shared" si="8"/>
        <v>288.40000000000009</v>
      </c>
      <c r="Q14" s="5"/>
      <c r="R14" s="1"/>
      <c r="S14" s="1">
        <f t="shared" si="4"/>
        <v>12</v>
      </c>
      <c r="T14" s="1">
        <f t="shared" si="5"/>
        <v>9.3097014925373127</v>
      </c>
      <c r="U14" s="1">
        <v>109</v>
      </c>
      <c r="V14" s="1">
        <v>120.2</v>
      </c>
      <c r="W14" s="1">
        <v>132.4</v>
      </c>
      <c r="X14" s="1">
        <v>108.7278</v>
      </c>
      <c r="Y14" s="1">
        <v>99.8</v>
      </c>
      <c r="Z14" s="1">
        <v>118.8</v>
      </c>
      <c r="AA14" s="1"/>
      <c r="AB14" s="1">
        <f t="shared" si="6"/>
        <v>129.78000000000006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41</v>
      </c>
      <c r="C15" s="1">
        <v>62</v>
      </c>
      <c r="D15" s="1">
        <v>121</v>
      </c>
      <c r="E15" s="1">
        <v>42</v>
      </c>
      <c r="F15" s="1">
        <v>123</v>
      </c>
      <c r="G15" s="7">
        <v>0.17</v>
      </c>
      <c r="H15" s="1">
        <v>180</v>
      </c>
      <c r="I15" s="1" t="s">
        <v>33</v>
      </c>
      <c r="J15" s="1">
        <v>41</v>
      </c>
      <c r="K15" s="1">
        <f t="shared" si="2"/>
        <v>1</v>
      </c>
      <c r="L15" s="1"/>
      <c r="M15" s="1"/>
      <c r="N15" s="1">
        <v>0</v>
      </c>
      <c r="O15" s="1">
        <f t="shared" si="3"/>
        <v>8.4</v>
      </c>
      <c r="P15" s="5"/>
      <c r="Q15" s="5"/>
      <c r="R15" s="1"/>
      <c r="S15" s="1">
        <f t="shared" si="4"/>
        <v>14.642857142857142</v>
      </c>
      <c r="T15" s="1">
        <f t="shared" si="5"/>
        <v>14.642857142857142</v>
      </c>
      <c r="U15" s="1">
        <v>10</v>
      </c>
      <c r="V15" s="1">
        <v>12.4</v>
      </c>
      <c r="W15" s="1">
        <v>10.6</v>
      </c>
      <c r="X15" s="1">
        <v>7</v>
      </c>
      <c r="Y15" s="1">
        <v>6.6</v>
      </c>
      <c r="Z15" s="1">
        <v>5.2</v>
      </c>
      <c r="AA15" s="1"/>
      <c r="AB15" s="1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5" t="s">
        <v>47</v>
      </c>
      <c r="B16" s="15" t="s">
        <v>41</v>
      </c>
      <c r="C16" s="15"/>
      <c r="D16" s="15"/>
      <c r="E16" s="15"/>
      <c r="F16" s="15"/>
      <c r="G16" s="16">
        <v>0</v>
      </c>
      <c r="H16" s="15" t="e">
        <v>#N/A</v>
      </c>
      <c r="I16" s="15" t="s">
        <v>33</v>
      </c>
      <c r="J16" s="15"/>
      <c r="K16" s="15">
        <f t="shared" si="2"/>
        <v>0</v>
      </c>
      <c r="L16" s="15"/>
      <c r="M16" s="15"/>
      <c r="N16" s="15"/>
      <c r="O16" s="15">
        <f t="shared" si="3"/>
        <v>0</v>
      </c>
      <c r="P16" s="17"/>
      <c r="Q16" s="17"/>
      <c r="R16" s="15"/>
      <c r="S16" s="15" t="e">
        <f t="shared" si="4"/>
        <v>#DIV/0!</v>
      </c>
      <c r="T16" s="15" t="e">
        <f t="shared" si="5"/>
        <v>#DIV/0!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 t="s">
        <v>48</v>
      </c>
      <c r="AB16" s="15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1" t="s">
        <v>49</v>
      </c>
      <c r="B17" s="11" t="s">
        <v>41</v>
      </c>
      <c r="C17" s="11">
        <v>4</v>
      </c>
      <c r="D17" s="11"/>
      <c r="E17" s="11">
        <v>-1</v>
      </c>
      <c r="F17" s="11"/>
      <c r="G17" s="12">
        <v>0</v>
      </c>
      <c r="H17" s="11">
        <v>60</v>
      </c>
      <c r="I17" s="11" t="s">
        <v>42</v>
      </c>
      <c r="J17" s="11"/>
      <c r="K17" s="11">
        <f t="shared" si="2"/>
        <v>-1</v>
      </c>
      <c r="L17" s="11"/>
      <c r="M17" s="11"/>
      <c r="N17" s="11"/>
      <c r="O17" s="11">
        <f t="shared" si="3"/>
        <v>-0.2</v>
      </c>
      <c r="P17" s="13"/>
      <c r="Q17" s="13"/>
      <c r="R17" s="11"/>
      <c r="S17" s="11">
        <f t="shared" si="4"/>
        <v>0</v>
      </c>
      <c r="T17" s="11">
        <f t="shared" si="5"/>
        <v>0</v>
      </c>
      <c r="U17" s="11">
        <v>0.6</v>
      </c>
      <c r="V17" s="11">
        <v>2</v>
      </c>
      <c r="W17" s="11">
        <v>1.2</v>
      </c>
      <c r="X17" s="11">
        <v>3</v>
      </c>
      <c r="Y17" s="11">
        <v>3.6</v>
      </c>
      <c r="Z17" s="11">
        <v>1.8</v>
      </c>
      <c r="AA17" s="11"/>
      <c r="AB17" s="1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41</v>
      </c>
      <c r="C18" s="1">
        <v>34</v>
      </c>
      <c r="D18" s="1">
        <v>48</v>
      </c>
      <c r="E18" s="1">
        <v>33.722999999999999</v>
      </c>
      <c r="F18" s="1">
        <v>38.277000000000001</v>
      </c>
      <c r="G18" s="7">
        <v>0.3</v>
      </c>
      <c r="H18" s="1">
        <v>40</v>
      </c>
      <c r="I18" s="1" t="s">
        <v>33</v>
      </c>
      <c r="J18" s="1">
        <v>36</v>
      </c>
      <c r="K18" s="1">
        <f t="shared" si="2"/>
        <v>-2.277000000000001</v>
      </c>
      <c r="L18" s="1"/>
      <c r="M18" s="1"/>
      <c r="N18" s="1">
        <v>0</v>
      </c>
      <c r="O18" s="1">
        <f t="shared" si="3"/>
        <v>6.7446000000000002</v>
      </c>
      <c r="P18" s="5">
        <f>12*O18-N18-F18</f>
        <v>42.658200000000008</v>
      </c>
      <c r="Q18" s="5"/>
      <c r="R18" s="1"/>
      <c r="S18" s="1">
        <f t="shared" si="4"/>
        <v>12.000000000000002</v>
      </c>
      <c r="T18" s="1">
        <f t="shared" si="5"/>
        <v>5.675206832132373</v>
      </c>
      <c r="U18" s="1">
        <v>5.8</v>
      </c>
      <c r="V18" s="1">
        <v>5.4</v>
      </c>
      <c r="W18" s="1">
        <v>5.8</v>
      </c>
      <c r="X18" s="1">
        <v>4.8</v>
      </c>
      <c r="Y18" s="1">
        <v>3.4</v>
      </c>
      <c r="Z18" s="1">
        <v>6.8</v>
      </c>
      <c r="AA18" s="1"/>
      <c r="AB18" s="1">
        <f t="shared" si="6"/>
        <v>12.797460000000003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5" t="s">
        <v>51</v>
      </c>
      <c r="B19" s="15" t="s">
        <v>41</v>
      </c>
      <c r="C19" s="15"/>
      <c r="D19" s="15"/>
      <c r="E19" s="15"/>
      <c r="F19" s="15"/>
      <c r="G19" s="16">
        <v>0</v>
      </c>
      <c r="H19" s="15" t="e">
        <v>#N/A</v>
      </c>
      <c r="I19" s="15" t="s">
        <v>33</v>
      </c>
      <c r="J19" s="15"/>
      <c r="K19" s="15">
        <f t="shared" si="2"/>
        <v>0</v>
      </c>
      <c r="L19" s="15"/>
      <c r="M19" s="15"/>
      <c r="N19" s="15"/>
      <c r="O19" s="15">
        <f t="shared" si="3"/>
        <v>0</v>
      </c>
      <c r="P19" s="17"/>
      <c r="Q19" s="17"/>
      <c r="R19" s="15"/>
      <c r="S19" s="15" t="e">
        <f t="shared" si="4"/>
        <v>#DIV/0!</v>
      </c>
      <c r="T19" s="15" t="e">
        <f t="shared" si="5"/>
        <v>#DIV/0!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 t="s">
        <v>48</v>
      </c>
      <c r="AB19" s="15">
        <f t="shared" si="6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52</v>
      </c>
      <c r="B20" s="15" t="s">
        <v>41</v>
      </c>
      <c r="C20" s="15"/>
      <c r="D20" s="15"/>
      <c r="E20" s="15"/>
      <c r="F20" s="15"/>
      <c r="G20" s="16">
        <v>0</v>
      </c>
      <c r="H20" s="15" t="e">
        <v>#N/A</v>
      </c>
      <c r="I20" s="15" t="s">
        <v>33</v>
      </c>
      <c r="J20" s="15"/>
      <c r="K20" s="15">
        <f t="shared" si="2"/>
        <v>0</v>
      </c>
      <c r="L20" s="15"/>
      <c r="M20" s="15"/>
      <c r="N20" s="15"/>
      <c r="O20" s="15">
        <f t="shared" si="3"/>
        <v>0</v>
      </c>
      <c r="P20" s="17"/>
      <c r="Q20" s="17"/>
      <c r="R20" s="15"/>
      <c r="S20" s="15" t="e">
        <f t="shared" si="4"/>
        <v>#DIV/0!</v>
      </c>
      <c r="T20" s="15" t="e">
        <f t="shared" si="5"/>
        <v>#DIV/0!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 t="s">
        <v>48</v>
      </c>
      <c r="AB20" s="15">
        <f t="shared" si="6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41</v>
      </c>
      <c r="C21" s="1">
        <v>118</v>
      </c>
      <c r="D21" s="1">
        <v>227</v>
      </c>
      <c r="E21" s="1">
        <v>116</v>
      </c>
      <c r="F21" s="1">
        <v>198</v>
      </c>
      <c r="G21" s="7">
        <v>0.17</v>
      </c>
      <c r="H21" s="1">
        <v>180</v>
      </c>
      <c r="I21" s="1" t="s">
        <v>33</v>
      </c>
      <c r="J21" s="1">
        <v>117</v>
      </c>
      <c r="K21" s="1">
        <f t="shared" si="2"/>
        <v>-1</v>
      </c>
      <c r="L21" s="1"/>
      <c r="M21" s="1"/>
      <c r="N21" s="1">
        <v>0</v>
      </c>
      <c r="O21" s="1">
        <f t="shared" si="3"/>
        <v>23.2</v>
      </c>
      <c r="P21" s="5">
        <f>12*O21-N21-F21</f>
        <v>80.399999999999977</v>
      </c>
      <c r="Q21" s="5"/>
      <c r="R21" s="1"/>
      <c r="S21" s="1">
        <f t="shared" si="4"/>
        <v>12</v>
      </c>
      <c r="T21" s="1">
        <f t="shared" si="5"/>
        <v>8.5344827586206904</v>
      </c>
      <c r="U21" s="1">
        <v>24.6</v>
      </c>
      <c r="V21" s="1">
        <v>31</v>
      </c>
      <c r="W21" s="1">
        <v>27.4</v>
      </c>
      <c r="X21" s="1">
        <v>19.8</v>
      </c>
      <c r="Y21" s="1">
        <v>20.8</v>
      </c>
      <c r="Z21" s="1">
        <v>11.2</v>
      </c>
      <c r="AA21" s="1"/>
      <c r="AB21" s="1">
        <f t="shared" si="6"/>
        <v>13.667999999999997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54</v>
      </c>
      <c r="B22" s="15" t="s">
        <v>41</v>
      </c>
      <c r="C22" s="15"/>
      <c r="D22" s="15"/>
      <c r="E22" s="15"/>
      <c r="F22" s="15"/>
      <c r="G22" s="16">
        <v>0</v>
      </c>
      <c r="H22" s="15" t="e">
        <v>#N/A</v>
      </c>
      <c r="I22" s="15" t="s">
        <v>33</v>
      </c>
      <c r="J22" s="15"/>
      <c r="K22" s="15">
        <f t="shared" si="2"/>
        <v>0</v>
      </c>
      <c r="L22" s="15"/>
      <c r="M22" s="15"/>
      <c r="N22" s="15"/>
      <c r="O22" s="15">
        <f t="shared" si="3"/>
        <v>0</v>
      </c>
      <c r="P22" s="17"/>
      <c r="Q22" s="17"/>
      <c r="R22" s="15"/>
      <c r="S22" s="15" t="e">
        <f t="shared" si="4"/>
        <v>#DIV/0!</v>
      </c>
      <c r="T22" s="15" t="e">
        <f t="shared" si="5"/>
        <v>#DIV/0!</v>
      </c>
      <c r="U22" s="15">
        <v>0</v>
      </c>
      <c r="V22" s="15">
        <v>0</v>
      </c>
      <c r="W22" s="15">
        <v>0</v>
      </c>
      <c r="X22" s="15">
        <v>0.2</v>
      </c>
      <c r="Y22" s="15">
        <v>0.2</v>
      </c>
      <c r="Z22" s="15">
        <v>0</v>
      </c>
      <c r="AA22" s="15" t="s">
        <v>48</v>
      </c>
      <c r="AB22" s="15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5" t="s">
        <v>55</v>
      </c>
      <c r="B23" s="15" t="s">
        <v>41</v>
      </c>
      <c r="C23" s="15"/>
      <c r="D23" s="15"/>
      <c r="E23" s="15"/>
      <c r="F23" s="15"/>
      <c r="G23" s="16">
        <v>0</v>
      </c>
      <c r="H23" s="15" t="e">
        <v>#N/A</v>
      </c>
      <c r="I23" s="15" t="s">
        <v>33</v>
      </c>
      <c r="J23" s="15"/>
      <c r="K23" s="15">
        <f t="shared" si="2"/>
        <v>0</v>
      </c>
      <c r="L23" s="15"/>
      <c r="M23" s="15"/>
      <c r="N23" s="15"/>
      <c r="O23" s="15">
        <f t="shared" si="3"/>
        <v>0</v>
      </c>
      <c r="P23" s="17"/>
      <c r="Q23" s="17"/>
      <c r="R23" s="15"/>
      <c r="S23" s="15" t="e">
        <f t="shared" si="4"/>
        <v>#DIV/0!</v>
      </c>
      <c r="T23" s="15" t="e">
        <f t="shared" si="5"/>
        <v>#DIV/0!</v>
      </c>
      <c r="U23" s="15">
        <v>0</v>
      </c>
      <c r="V23" s="15">
        <v>0</v>
      </c>
      <c r="W23" s="15">
        <v>0</v>
      </c>
      <c r="X23" s="15">
        <v>0.2</v>
      </c>
      <c r="Y23" s="15">
        <v>0.2</v>
      </c>
      <c r="Z23" s="15">
        <v>0</v>
      </c>
      <c r="AA23" s="15" t="s">
        <v>48</v>
      </c>
      <c r="AB23" s="15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32</v>
      </c>
      <c r="C24" s="1">
        <v>2736.9090000000001</v>
      </c>
      <c r="D24" s="1">
        <v>3400.8040000000001</v>
      </c>
      <c r="E24" s="1">
        <v>1929.752</v>
      </c>
      <c r="F24" s="1">
        <v>3685.6689999999999</v>
      </c>
      <c r="G24" s="7">
        <v>1</v>
      </c>
      <c r="H24" s="1">
        <v>55</v>
      </c>
      <c r="I24" s="1" t="s">
        <v>33</v>
      </c>
      <c r="J24" s="1">
        <v>1805.79</v>
      </c>
      <c r="K24" s="1">
        <f t="shared" si="2"/>
        <v>123.96199999999999</v>
      </c>
      <c r="L24" s="1"/>
      <c r="M24" s="1"/>
      <c r="N24" s="1">
        <v>450</v>
      </c>
      <c r="O24" s="1">
        <f t="shared" si="3"/>
        <v>385.9504</v>
      </c>
      <c r="P24" s="5">
        <f t="shared" ref="P24:P28" si="9">12*O24-N24-F24</f>
        <v>495.73580000000038</v>
      </c>
      <c r="Q24" s="5"/>
      <c r="R24" s="1"/>
      <c r="S24" s="1">
        <f t="shared" si="4"/>
        <v>12</v>
      </c>
      <c r="T24" s="1">
        <f t="shared" si="5"/>
        <v>10.715545313594699</v>
      </c>
      <c r="U24" s="1">
        <v>413.53820000000002</v>
      </c>
      <c r="V24" s="1">
        <v>462.36360000000002</v>
      </c>
      <c r="W24" s="1">
        <v>449.75</v>
      </c>
      <c r="X24" s="1">
        <v>372.02519999999998</v>
      </c>
      <c r="Y24" s="1">
        <v>380.46640000000002</v>
      </c>
      <c r="Z24" s="1">
        <v>376.45600000000002</v>
      </c>
      <c r="AA24" s="1"/>
      <c r="AB24" s="1">
        <f t="shared" si="6"/>
        <v>495.73580000000038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32</v>
      </c>
      <c r="C25" s="1">
        <v>5972.1559999999999</v>
      </c>
      <c r="D25" s="1">
        <v>1679.1189999999999</v>
      </c>
      <c r="E25" s="1">
        <v>3278.1179999999999</v>
      </c>
      <c r="F25" s="1">
        <v>3972.7139999999999</v>
      </c>
      <c r="G25" s="7">
        <v>1</v>
      </c>
      <c r="H25" s="1">
        <v>50</v>
      </c>
      <c r="I25" s="1" t="s">
        <v>33</v>
      </c>
      <c r="J25" s="1">
        <v>3279.8919999999998</v>
      </c>
      <c r="K25" s="1">
        <f t="shared" si="2"/>
        <v>-1.7739999999998872</v>
      </c>
      <c r="L25" s="1"/>
      <c r="M25" s="1"/>
      <c r="N25" s="1">
        <v>1964.1501999999989</v>
      </c>
      <c r="O25" s="1">
        <f t="shared" si="3"/>
        <v>655.62360000000001</v>
      </c>
      <c r="P25" s="5">
        <f t="shared" si="9"/>
        <v>1930.6190000000015</v>
      </c>
      <c r="Q25" s="5"/>
      <c r="R25" s="1"/>
      <c r="S25" s="1">
        <f t="shared" si="4"/>
        <v>12</v>
      </c>
      <c r="T25" s="1">
        <f t="shared" si="5"/>
        <v>9.0552936166422295</v>
      </c>
      <c r="U25" s="1">
        <v>600.91719999999998</v>
      </c>
      <c r="V25" s="1">
        <v>594.7876</v>
      </c>
      <c r="W25" s="1">
        <v>726.0172</v>
      </c>
      <c r="X25" s="1">
        <v>698.22700000000009</v>
      </c>
      <c r="Y25" s="1">
        <v>728.86440000000005</v>
      </c>
      <c r="Z25" s="1">
        <v>764.32320000000004</v>
      </c>
      <c r="AA25" s="1"/>
      <c r="AB25" s="1">
        <f t="shared" si="6"/>
        <v>1930.6190000000015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32</v>
      </c>
      <c r="C26" s="1">
        <v>328.173</v>
      </c>
      <c r="D26" s="1"/>
      <c r="E26" s="1">
        <v>43.939</v>
      </c>
      <c r="F26" s="1">
        <v>273.73399999999998</v>
      </c>
      <c r="G26" s="7">
        <v>1</v>
      </c>
      <c r="H26" s="1">
        <v>55</v>
      </c>
      <c r="I26" s="1" t="s">
        <v>33</v>
      </c>
      <c r="J26" s="1">
        <v>41</v>
      </c>
      <c r="K26" s="1">
        <f t="shared" si="2"/>
        <v>2.9390000000000001</v>
      </c>
      <c r="L26" s="1"/>
      <c r="M26" s="1"/>
      <c r="N26" s="1">
        <v>0</v>
      </c>
      <c r="O26" s="1">
        <f t="shared" si="3"/>
        <v>8.7878000000000007</v>
      </c>
      <c r="P26" s="5"/>
      <c r="Q26" s="5"/>
      <c r="R26" s="1"/>
      <c r="S26" s="1">
        <f t="shared" si="4"/>
        <v>31.149320649081677</v>
      </c>
      <c r="T26" s="1">
        <f t="shared" si="5"/>
        <v>31.149320649081677</v>
      </c>
      <c r="U26" s="1">
        <v>8.4407999999999994</v>
      </c>
      <c r="V26" s="1">
        <v>8.0846</v>
      </c>
      <c r="W26" s="1">
        <v>6.8638000000000003</v>
      </c>
      <c r="X26" s="1">
        <v>9.3244000000000007</v>
      </c>
      <c r="Y26" s="1">
        <v>10.384</v>
      </c>
      <c r="Z26" s="1">
        <v>9.8398000000000003</v>
      </c>
      <c r="AA26" s="14" t="s">
        <v>59</v>
      </c>
      <c r="AB26" s="1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32</v>
      </c>
      <c r="C27" s="1">
        <v>3416.9720000000002</v>
      </c>
      <c r="D27" s="1">
        <v>4642.7579999999998</v>
      </c>
      <c r="E27" s="1">
        <v>2749.7269999999999</v>
      </c>
      <c r="F27" s="1">
        <v>4700.7939999999999</v>
      </c>
      <c r="G27" s="7">
        <v>1</v>
      </c>
      <c r="H27" s="1">
        <v>55</v>
      </c>
      <c r="I27" s="1" t="s">
        <v>33</v>
      </c>
      <c r="J27" s="1">
        <v>2600.8200000000002</v>
      </c>
      <c r="K27" s="1">
        <f t="shared" si="2"/>
        <v>148.9069999999997</v>
      </c>
      <c r="L27" s="1"/>
      <c r="M27" s="1"/>
      <c r="N27" s="1">
        <v>450</v>
      </c>
      <c r="O27" s="1">
        <f t="shared" si="3"/>
        <v>549.94539999999995</v>
      </c>
      <c r="P27" s="5">
        <f t="shared" si="9"/>
        <v>1448.5507999999991</v>
      </c>
      <c r="Q27" s="5"/>
      <c r="R27" s="1"/>
      <c r="S27" s="1">
        <f t="shared" si="4"/>
        <v>12</v>
      </c>
      <c r="T27" s="1">
        <f t="shared" si="5"/>
        <v>9.3660097893354504</v>
      </c>
      <c r="U27" s="1">
        <v>570.37160000000006</v>
      </c>
      <c r="V27" s="1">
        <v>617.30439999999999</v>
      </c>
      <c r="W27" s="1">
        <v>597.86</v>
      </c>
      <c r="X27" s="1">
        <v>490.19420000000002</v>
      </c>
      <c r="Y27" s="1">
        <v>499.31859999999989</v>
      </c>
      <c r="Z27" s="1">
        <v>472.85539999999997</v>
      </c>
      <c r="AA27" s="1"/>
      <c r="AB27" s="1">
        <f t="shared" si="6"/>
        <v>1448.5507999999991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32</v>
      </c>
      <c r="C28" s="1">
        <v>6321.0010000000002</v>
      </c>
      <c r="D28" s="1">
        <v>6281.94</v>
      </c>
      <c r="E28" s="1">
        <v>4729.6030000000001</v>
      </c>
      <c r="F28" s="1">
        <v>7284.0879999999997</v>
      </c>
      <c r="G28" s="7">
        <v>1</v>
      </c>
      <c r="H28" s="1">
        <v>60</v>
      </c>
      <c r="I28" s="1" t="s">
        <v>33</v>
      </c>
      <c r="J28" s="1">
        <v>4673.41</v>
      </c>
      <c r="K28" s="1">
        <f t="shared" si="2"/>
        <v>56.193000000000211</v>
      </c>
      <c r="L28" s="1"/>
      <c r="M28" s="1"/>
      <c r="N28" s="1">
        <v>2145.7851999999998</v>
      </c>
      <c r="O28" s="1">
        <f t="shared" si="3"/>
        <v>945.92060000000004</v>
      </c>
      <c r="P28" s="5">
        <f t="shared" si="9"/>
        <v>1921.1740000000009</v>
      </c>
      <c r="Q28" s="5"/>
      <c r="R28" s="1"/>
      <c r="S28" s="1">
        <f t="shared" si="4"/>
        <v>12</v>
      </c>
      <c r="T28" s="1">
        <f t="shared" si="5"/>
        <v>9.9689902091148035</v>
      </c>
      <c r="U28" s="1">
        <v>921.44820000000004</v>
      </c>
      <c r="V28" s="1">
        <v>994.14400000000001</v>
      </c>
      <c r="W28" s="1">
        <v>976.42199999999991</v>
      </c>
      <c r="X28" s="1">
        <v>772.53520000000003</v>
      </c>
      <c r="Y28" s="1">
        <v>850.2120000000001</v>
      </c>
      <c r="Z28" s="1">
        <v>1043.1199999999999</v>
      </c>
      <c r="AA28" s="1"/>
      <c r="AB28" s="1">
        <f t="shared" si="6"/>
        <v>1921.1740000000009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62</v>
      </c>
      <c r="B29" s="15" t="s">
        <v>32</v>
      </c>
      <c r="C29" s="15">
        <v>346.56400000000002</v>
      </c>
      <c r="D29" s="15"/>
      <c r="E29" s="15">
        <v>160.15799999999999</v>
      </c>
      <c r="F29" s="15">
        <v>134.41300000000001</v>
      </c>
      <c r="G29" s="16">
        <v>0</v>
      </c>
      <c r="H29" s="15">
        <v>50</v>
      </c>
      <c r="I29" s="15" t="s">
        <v>33</v>
      </c>
      <c r="J29" s="15">
        <v>147.75</v>
      </c>
      <c r="K29" s="15">
        <f t="shared" si="2"/>
        <v>12.407999999999987</v>
      </c>
      <c r="L29" s="15"/>
      <c r="M29" s="15"/>
      <c r="N29" s="15"/>
      <c r="O29" s="15">
        <f t="shared" si="3"/>
        <v>32.031599999999997</v>
      </c>
      <c r="P29" s="17"/>
      <c r="Q29" s="17"/>
      <c r="R29" s="15"/>
      <c r="S29" s="15">
        <f t="shared" si="4"/>
        <v>4.1962624408396714</v>
      </c>
      <c r="T29" s="15">
        <f t="shared" si="5"/>
        <v>4.1962624408396714</v>
      </c>
      <c r="U29" s="15">
        <v>33.466000000000001</v>
      </c>
      <c r="V29" s="15">
        <v>37.22</v>
      </c>
      <c r="W29" s="15">
        <v>36.882800000000003</v>
      </c>
      <c r="X29" s="15">
        <v>34.3628</v>
      </c>
      <c r="Y29" s="15">
        <v>47.448999999999998</v>
      </c>
      <c r="Z29" s="15">
        <v>43.930599999999998</v>
      </c>
      <c r="AA29" s="15" t="s">
        <v>48</v>
      </c>
      <c r="AB29" s="15">
        <f t="shared" si="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32</v>
      </c>
      <c r="C30" s="1">
        <v>2881.6590000000001</v>
      </c>
      <c r="D30" s="1">
        <v>3752.8</v>
      </c>
      <c r="E30" s="1">
        <v>2203.77</v>
      </c>
      <c r="F30" s="1">
        <v>3905.4679999999998</v>
      </c>
      <c r="G30" s="7">
        <v>1</v>
      </c>
      <c r="H30" s="1">
        <v>55</v>
      </c>
      <c r="I30" s="1" t="s">
        <v>33</v>
      </c>
      <c r="J30" s="1">
        <v>2070.31</v>
      </c>
      <c r="K30" s="1">
        <f t="shared" si="2"/>
        <v>133.46000000000004</v>
      </c>
      <c r="L30" s="1"/>
      <c r="M30" s="1"/>
      <c r="N30" s="1">
        <v>450</v>
      </c>
      <c r="O30" s="1">
        <f t="shared" si="3"/>
        <v>440.75400000000002</v>
      </c>
      <c r="P30" s="5">
        <f t="shared" ref="P30:P34" si="10">12*O30-N30-F30</f>
        <v>933.58000000000084</v>
      </c>
      <c r="Q30" s="5"/>
      <c r="R30" s="1"/>
      <c r="S30" s="1">
        <f t="shared" si="4"/>
        <v>12.000000000000002</v>
      </c>
      <c r="T30" s="1">
        <f t="shared" si="5"/>
        <v>9.8818569995961454</v>
      </c>
      <c r="U30" s="1">
        <v>453.20780000000002</v>
      </c>
      <c r="V30" s="1">
        <v>509.47160000000002</v>
      </c>
      <c r="W30" s="1">
        <v>503.67559999999997</v>
      </c>
      <c r="X30" s="1">
        <v>409.7278</v>
      </c>
      <c r="Y30" s="1">
        <v>405.73059999999998</v>
      </c>
      <c r="Z30" s="1">
        <v>409.6764</v>
      </c>
      <c r="AA30" s="1"/>
      <c r="AB30" s="1">
        <f t="shared" si="6"/>
        <v>933.58000000000084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32</v>
      </c>
      <c r="C31" s="1">
        <v>3350.9209999999998</v>
      </c>
      <c r="D31" s="1">
        <v>6138.585</v>
      </c>
      <c r="E31" s="1">
        <v>3130.03</v>
      </c>
      <c r="F31" s="1">
        <v>5875.1459999999997</v>
      </c>
      <c r="G31" s="7">
        <v>1</v>
      </c>
      <c r="H31" s="1">
        <v>60</v>
      </c>
      <c r="I31" s="1" t="s">
        <v>33</v>
      </c>
      <c r="J31" s="1">
        <v>3061.855</v>
      </c>
      <c r="K31" s="1">
        <f t="shared" si="2"/>
        <v>68.175000000000182</v>
      </c>
      <c r="L31" s="1"/>
      <c r="M31" s="1"/>
      <c r="N31" s="1">
        <v>750</v>
      </c>
      <c r="O31" s="1">
        <f t="shared" si="3"/>
        <v>626.00600000000009</v>
      </c>
      <c r="P31" s="5">
        <f t="shared" si="10"/>
        <v>886.9260000000013</v>
      </c>
      <c r="Q31" s="5"/>
      <c r="R31" s="1"/>
      <c r="S31" s="1">
        <f t="shared" si="4"/>
        <v>12</v>
      </c>
      <c r="T31" s="1">
        <f t="shared" si="5"/>
        <v>10.583198883077795</v>
      </c>
      <c r="U31" s="1">
        <v>613.11680000000001</v>
      </c>
      <c r="V31" s="1">
        <v>741.70979999999997</v>
      </c>
      <c r="W31" s="1">
        <v>701.11260000000004</v>
      </c>
      <c r="X31" s="1">
        <v>529.31580000000008</v>
      </c>
      <c r="Y31" s="1">
        <v>616.58299999999997</v>
      </c>
      <c r="Z31" s="1">
        <v>681.49219999999991</v>
      </c>
      <c r="AA31" s="1"/>
      <c r="AB31" s="1">
        <f t="shared" si="6"/>
        <v>886.9260000000013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32</v>
      </c>
      <c r="C32" s="1">
        <v>2954.9749999999999</v>
      </c>
      <c r="D32" s="1">
        <v>859.75</v>
      </c>
      <c r="E32" s="1">
        <v>1290.7</v>
      </c>
      <c r="F32" s="1">
        <v>2017.1</v>
      </c>
      <c r="G32" s="7">
        <v>1</v>
      </c>
      <c r="H32" s="1">
        <v>60</v>
      </c>
      <c r="I32" s="1" t="s">
        <v>33</v>
      </c>
      <c r="J32" s="1">
        <v>1273.52</v>
      </c>
      <c r="K32" s="1">
        <f t="shared" si="2"/>
        <v>17.180000000000064</v>
      </c>
      <c r="L32" s="1"/>
      <c r="M32" s="1"/>
      <c r="N32" s="1">
        <v>1000</v>
      </c>
      <c r="O32" s="1">
        <f t="shared" si="3"/>
        <v>258.14</v>
      </c>
      <c r="P32" s="5">
        <f t="shared" si="10"/>
        <v>80.579999999999927</v>
      </c>
      <c r="Q32" s="5"/>
      <c r="R32" s="1"/>
      <c r="S32" s="1">
        <f t="shared" si="4"/>
        <v>12</v>
      </c>
      <c r="T32" s="1">
        <f t="shared" si="5"/>
        <v>11.687843805686837</v>
      </c>
      <c r="U32" s="1">
        <v>312.51900000000001</v>
      </c>
      <c r="V32" s="1">
        <v>271.572</v>
      </c>
      <c r="W32" s="1">
        <v>235.76519999999999</v>
      </c>
      <c r="X32" s="1">
        <v>369.3612</v>
      </c>
      <c r="Y32" s="1">
        <v>360.81099999999998</v>
      </c>
      <c r="Z32" s="1">
        <v>383.37439999999998</v>
      </c>
      <c r="AA32" s="1"/>
      <c r="AB32" s="1">
        <f t="shared" si="6"/>
        <v>80.579999999999927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32</v>
      </c>
      <c r="C33" s="1">
        <v>730.14400000000001</v>
      </c>
      <c r="D33" s="1">
        <v>402.57</v>
      </c>
      <c r="E33" s="1">
        <v>419.74099999999999</v>
      </c>
      <c r="F33" s="1">
        <v>602.17899999999997</v>
      </c>
      <c r="G33" s="7">
        <v>1</v>
      </c>
      <c r="H33" s="1">
        <v>60</v>
      </c>
      <c r="I33" s="1" t="s">
        <v>33</v>
      </c>
      <c r="J33" s="1">
        <v>391.25</v>
      </c>
      <c r="K33" s="1">
        <f t="shared" si="2"/>
        <v>28.490999999999985</v>
      </c>
      <c r="L33" s="1"/>
      <c r="M33" s="1"/>
      <c r="N33" s="1">
        <v>283.6028</v>
      </c>
      <c r="O33" s="1">
        <f t="shared" si="3"/>
        <v>83.9482</v>
      </c>
      <c r="P33" s="5">
        <f t="shared" si="10"/>
        <v>121.59660000000008</v>
      </c>
      <c r="Q33" s="5"/>
      <c r="R33" s="1"/>
      <c r="S33" s="1">
        <f t="shared" si="4"/>
        <v>12</v>
      </c>
      <c r="T33" s="1">
        <f t="shared" si="5"/>
        <v>10.551528204297412</v>
      </c>
      <c r="U33" s="1">
        <v>88.519800000000004</v>
      </c>
      <c r="V33" s="1">
        <v>84.954999999999998</v>
      </c>
      <c r="W33" s="1">
        <v>71.757199999999997</v>
      </c>
      <c r="X33" s="1">
        <v>59.507399999999997</v>
      </c>
      <c r="Y33" s="1">
        <v>88.510599999999997</v>
      </c>
      <c r="Z33" s="1">
        <v>96.317999999999998</v>
      </c>
      <c r="AA33" s="1"/>
      <c r="AB33" s="1">
        <f t="shared" si="6"/>
        <v>121.59660000000008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32</v>
      </c>
      <c r="C34" s="1">
        <v>1575.1089999999999</v>
      </c>
      <c r="D34" s="1">
        <v>1357.1880000000001</v>
      </c>
      <c r="E34" s="1">
        <v>925.70799999999997</v>
      </c>
      <c r="F34" s="1">
        <v>1753.758</v>
      </c>
      <c r="G34" s="7">
        <v>1</v>
      </c>
      <c r="H34" s="1">
        <v>60</v>
      </c>
      <c r="I34" s="1" t="s">
        <v>33</v>
      </c>
      <c r="J34" s="1">
        <v>888.95</v>
      </c>
      <c r="K34" s="1">
        <f t="shared" si="2"/>
        <v>36.757999999999925</v>
      </c>
      <c r="L34" s="1"/>
      <c r="M34" s="1"/>
      <c r="N34" s="1">
        <v>142.29179999999971</v>
      </c>
      <c r="O34" s="1">
        <f t="shared" si="3"/>
        <v>185.14159999999998</v>
      </c>
      <c r="P34" s="5">
        <f t="shared" si="10"/>
        <v>325.64940000000047</v>
      </c>
      <c r="Q34" s="5"/>
      <c r="R34" s="1"/>
      <c r="S34" s="1">
        <f t="shared" si="4"/>
        <v>12.000000000000002</v>
      </c>
      <c r="T34" s="1">
        <f t="shared" si="5"/>
        <v>10.241079260414731</v>
      </c>
      <c r="U34" s="1">
        <v>192.1618</v>
      </c>
      <c r="V34" s="1">
        <v>222.23240000000001</v>
      </c>
      <c r="W34" s="1">
        <v>213.0712</v>
      </c>
      <c r="X34" s="1">
        <v>203.38579999999999</v>
      </c>
      <c r="Y34" s="1">
        <v>216.15979999999999</v>
      </c>
      <c r="Z34" s="1">
        <v>187.84960000000001</v>
      </c>
      <c r="AA34" s="1"/>
      <c r="AB34" s="1">
        <f t="shared" si="6"/>
        <v>325.64940000000047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1" t="s">
        <v>68</v>
      </c>
      <c r="B35" s="11" t="s">
        <v>32</v>
      </c>
      <c r="C35" s="11">
        <v>29.887</v>
      </c>
      <c r="D35" s="11"/>
      <c r="E35" s="11">
        <v>8.7040000000000006</v>
      </c>
      <c r="F35" s="11">
        <v>10.007999999999999</v>
      </c>
      <c r="G35" s="12">
        <v>0</v>
      </c>
      <c r="H35" s="11">
        <v>180</v>
      </c>
      <c r="I35" s="11" t="s">
        <v>42</v>
      </c>
      <c r="J35" s="11">
        <v>9.5399999999999991</v>
      </c>
      <c r="K35" s="11">
        <f t="shared" ref="K35:K66" si="11">E35-J35</f>
        <v>-0.83599999999999852</v>
      </c>
      <c r="L35" s="11"/>
      <c r="M35" s="11"/>
      <c r="N35" s="11"/>
      <c r="O35" s="11">
        <f t="shared" si="3"/>
        <v>1.7408000000000001</v>
      </c>
      <c r="P35" s="13"/>
      <c r="Q35" s="13"/>
      <c r="R35" s="11"/>
      <c r="S35" s="11">
        <f t="shared" si="4"/>
        <v>5.7490808823529402</v>
      </c>
      <c r="T35" s="11">
        <f t="shared" si="5"/>
        <v>5.7490808823529402</v>
      </c>
      <c r="U35" s="11">
        <v>3.4994000000000001</v>
      </c>
      <c r="V35" s="11">
        <v>4.7984</v>
      </c>
      <c r="W35" s="11">
        <v>3.6974</v>
      </c>
      <c r="X35" s="11">
        <v>3.46</v>
      </c>
      <c r="Y35" s="11">
        <v>2.6225999999999998</v>
      </c>
      <c r="Z35" s="11">
        <v>2.4883999999999999</v>
      </c>
      <c r="AA35" s="11"/>
      <c r="AB35" s="11">
        <f t="shared" si="6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32</v>
      </c>
      <c r="C36" s="1">
        <v>2790.9259999999999</v>
      </c>
      <c r="D36" s="1">
        <v>2646.953</v>
      </c>
      <c r="E36" s="1">
        <v>1659.78</v>
      </c>
      <c r="F36" s="1">
        <v>3352.2979999999998</v>
      </c>
      <c r="G36" s="7">
        <v>1</v>
      </c>
      <c r="H36" s="1">
        <v>60</v>
      </c>
      <c r="I36" s="1" t="s">
        <v>33</v>
      </c>
      <c r="J36" s="1">
        <v>1567.921</v>
      </c>
      <c r="K36" s="1">
        <f t="shared" si="11"/>
        <v>91.858999999999924</v>
      </c>
      <c r="L36" s="1"/>
      <c r="M36" s="1"/>
      <c r="N36" s="1">
        <v>213.0169999999998</v>
      </c>
      <c r="O36" s="1">
        <f t="shared" si="3"/>
        <v>331.95600000000002</v>
      </c>
      <c r="P36" s="5">
        <f t="shared" ref="P36:P37" si="12">12*O36-N36-F36</f>
        <v>418.15700000000061</v>
      </c>
      <c r="Q36" s="5"/>
      <c r="R36" s="1"/>
      <c r="S36" s="1">
        <f t="shared" si="4"/>
        <v>12</v>
      </c>
      <c r="T36" s="1">
        <f t="shared" si="5"/>
        <v>10.74032401884587</v>
      </c>
      <c r="U36" s="1">
        <v>353.18099999999998</v>
      </c>
      <c r="V36" s="1">
        <v>416.92899999999997</v>
      </c>
      <c r="W36" s="1">
        <v>398.6592</v>
      </c>
      <c r="X36" s="1">
        <v>340.68119999999999</v>
      </c>
      <c r="Y36" s="1">
        <v>364.96559999999999</v>
      </c>
      <c r="Z36" s="1">
        <v>320.02600000000001</v>
      </c>
      <c r="AA36" s="1"/>
      <c r="AB36" s="1">
        <f t="shared" si="6"/>
        <v>418.15700000000061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32</v>
      </c>
      <c r="C37" s="1">
        <v>86.641999999999996</v>
      </c>
      <c r="D37" s="1">
        <v>62.752000000000002</v>
      </c>
      <c r="E37" s="1">
        <v>41.722999999999999</v>
      </c>
      <c r="F37" s="1">
        <v>82.593000000000004</v>
      </c>
      <c r="G37" s="7">
        <v>1</v>
      </c>
      <c r="H37" s="1">
        <v>35</v>
      </c>
      <c r="I37" s="1" t="s">
        <v>33</v>
      </c>
      <c r="J37" s="1">
        <v>45.7</v>
      </c>
      <c r="K37" s="1">
        <f t="shared" si="11"/>
        <v>-3.9770000000000039</v>
      </c>
      <c r="L37" s="1"/>
      <c r="M37" s="1"/>
      <c r="N37" s="1">
        <v>0</v>
      </c>
      <c r="O37" s="1">
        <f t="shared" si="3"/>
        <v>8.3445999999999998</v>
      </c>
      <c r="P37" s="5">
        <f t="shared" si="12"/>
        <v>17.542199999999994</v>
      </c>
      <c r="Q37" s="5"/>
      <c r="R37" s="1"/>
      <c r="S37" s="1">
        <f t="shared" si="4"/>
        <v>12</v>
      </c>
      <c r="T37" s="1">
        <f t="shared" si="5"/>
        <v>9.8977782038683699</v>
      </c>
      <c r="U37" s="1">
        <v>10.543799999999999</v>
      </c>
      <c r="V37" s="1">
        <v>15.2232</v>
      </c>
      <c r="W37" s="1">
        <v>13.9976</v>
      </c>
      <c r="X37" s="1">
        <v>12.196199999999999</v>
      </c>
      <c r="Y37" s="1">
        <v>10.0802</v>
      </c>
      <c r="Z37" s="1">
        <v>11.7248</v>
      </c>
      <c r="AA37" s="1"/>
      <c r="AB37" s="1">
        <f t="shared" si="6"/>
        <v>17.542199999999994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5" t="s">
        <v>71</v>
      </c>
      <c r="B38" s="15" t="s">
        <v>32</v>
      </c>
      <c r="C38" s="15"/>
      <c r="D38" s="15"/>
      <c r="E38" s="15"/>
      <c r="F38" s="15"/>
      <c r="G38" s="16">
        <v>0</v>
      </c>
      <c r="H38" s="15" t="e">
        <v>#N/A</v>
      </c>
      <c r="I38" s="15" t="s">
        <v>33</v>
      </c>
      <c r="J38" s="15"/>
      <c r="K38" s="15">
        <f t="shared" si="11"/>
        <v>0</v>
      </c>
      <c r="L38" s="15"/>
      <c r="M38" s="15"/>
      <c r="N38" s="15"/>
      <c r="O38" s="15">
        <f t="shared" si="3"/>
        <v>0</v>
      </c>
      <c r="P38" s="17"/>
      <c r="Q38" s="17"/>
      <c r="R38" s="15"/>
      <c r="S38" s="15" t="e">
        <f t="shared" si="4"/>
        <v>#DIV/0!</v>
      </c>
      <c r="T38" s="15" t="e">
        <f t="shared" si="5"/>
        <v>#DIV/0!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 t="s">
        <v>48</v>
      </c>
      <c r="AB38" s="15">
        <f t="shared" si="6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5" t="s">
        <v>72</v>
      </c>
      <c r="B39" s="15" t="s">
        <v>32</v>
      </c>
      <c r="C39" s="15"/>
      <c r="D39" s="15"/>
      <c r="E39" s="15"/>
      <c r="F39" s="15"/>
      <c r="G39" s="16">
        <v>0</v>
      </c>
      <c r="H39" s="15" t="e">
        <v>#N/A</v>
      </c>
      <c r="I39" s="15" t="s">
        <v>33</v>
      </c>
      <c r="J39" s="15"/>
      <c r="K39" s="15">
        <f t="shared" si="11"/>
        <v>0</v>
      </c>
      <c r="L39" s="15"/>
      <c r="M39" s="15"/>
      <c r="N39" s="15"/>
      <c r="O39" s="15">
        <f t="shared" si="3"/>
        <v>0</v>
      </c>
      <c r="P39" s="17"/>
      <c r="Q39" s="17"/>
      <c r="R39" s="15"/>
      <c r="S39" s="15" t="e">
        <f t="shared" si="4"/>
        <v>#DIV/0!</v>
      </c>
      <c r="T39" s="15" t="e">
        <f t="shared" si="5"/>
        <v>#DIV/0!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 t="s">
        <v>48</v>
      </c>
      <c r="AB39" s="15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5" t="s">
        <v>73</v>
      </c>
      <c r="B40" s="15" t="s">
        <v>32</v>
      </c>
      <c r="C40" s="15"/>
      <c r="D40" s="15"/>
      <c r="E40" s="15"/>
      <c r="F40" s="15"/>
      <c r="G40" s="16">
        <v>0</v>
      </c>
      <c r="H40" s="15">
        <v>30</v>
      </c>
      <c r="I40" s="15" t="s">
        <v>33</v>
      </c>
      <c r="J40" s="15"/>
      <c r="K40" s="15">
        <f t="shared" si="11"/>
        <v>0</v>
      </c>
      <c r="L40" s="15"/>
      <c r="M40" s="15"/>
      <c r="N40" s="15"/>
      <c r="O40" s="15">
        <f t="shared" si="3"/>
        <v>0</v>
      </c>
      <c r="P40" s="17"/>
      <c r="Q40" s="17"/>
      <c r="R40" s="15"/>
      <c r="S40" s="15" t="e">
        <f t="shared" si="4"/>
        <v>#DIV/0!</v>
      </c>
      <c r="T40" s="15" t="e">
        <f t="shared" si="5"/>
        <v>#DIV/0!</v>
      </c>
      <c r="U40" s="15">
        <v>-0.23480000000000001</v>
      </c>
      <c r="V40" s="15">
        <v>7.606799999999998</v>
      </c>
      <c r="W40" s="15">
        <v>14.0082</v>
      </c>
      <c r="X40" s="15">
        <v>18.34500000000001</v>
      </c>
      <c r="Y40" s="15">
        <v>18.42720000000001</v>
      </c>
      <c r="Z40" s="15">
        <v>25.136199999999999</v>
      </c>
      <c r="AA40" s="15" t="s">
        <v>48</v>
      </c>
      <c r="AB40" s="15">
        <f t="shared" si="6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32</v>
      </c>
      <c r="C41" s="1">
        <v>436.428</v>
      </c>
      <c r="D41" s="1">
        <v>459.709</v>
      </c>
      <c r="E41" s="1">
        <v>361.18900000000002</v>
      </c>
      <c r="F41" s="1">
        <v>412.56</v>
      </c>
      <c r="G41" s="7">
        <v>1</v>
      </c>
      <c r="H41" s="1">
        <v>30</v>
      </c>
      <c r="I41" s="1" t="s">
        <v>33</v>
      </c>
      <c r="J41" s="1">
        <v>376.71600000000001</v>
      </c>
      <c r="K41" s="1">
        <f t="shared" si="11"/>
        <v>-15.526999999999987</v>
      </c>
      <c r="L41" s="1"/>
      <c r="M41" s="1"/>
      <c r="N41" s="1">
        <v>258.85700000000008</v>
      </c>
      <c r="O41" s="1">
        <f t="shared" si="3"/>
        <v>72.237800000000007</v>
      </c>
      <c r="P41" s="5">
        <f>12*O41-N41-F41</f>
        <v>195.43660000000006</v>
      </c>
      <c r="Q41" s="5"/>
      <c r="R41" s="1"/>
      <c r="S41" s="1">
        <f t="shared" si="4"/>
        <v>12</v>
      </c>
      <c r="T41" s="1">
        <f t="shared" si="5"/>
        <v>9.2945383165046564</v>
      </c>
      <c r="U41" s="1">
        <v>75.917000000000002</v>
      </c>
      <c r="V41" s="1">
        <v>84.301199999999994</v>
      </c>
      <c r="W41" s="1">
        <v>75.526600000000002</v>
      </c>
      <c r="X41" s="1">
        <v>69.815399999999997</v>
      </c>
      <c r="Y41" s="1">
        <v>73.104399999999998</v>
      </c>
      <c r="Z41" s="1">
        <v>85.914599999999993</v>
      </c>
      <c r="AA41" s="1"/>
      <c r="AB41" s="1">
        <f t="shared" si="6"/>
        <v>195.43660000000006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5" t="s">
        <v>75</v>
      </c>
      <c r="B42" s="15" t="s">
        <v>32</v>
      </c>
      <c r="C42" s="15"/>
      <c r="D42" s="15"/>
      <c r="E42" s="15"/>
      <c r="F42" s="15"/>
      <c r="G42" s="16">
        <v>0</v>
      </c>
      <c r="H42" s="15" t="e">
        <v>#N/A</v>
      </c>
      <c r="I42" s="15" t="s">
        <v>33</v>
      </c>
      <c r="J42" s="15"/>
      <c r="K42" s="15">
        <f t="shared" si="11"/>
        <v>0</v>
      </c>
      <c r="L42" s="15"/>
      <c r="M42" s="15"/>
      <c r="N42" s="15"/>
      <c r="O42" s="15">
        <f t="shared" si="3"/>
        <v>0</v>
      </c>
      <c r="P42" s="17"/>
      <c r="Q42" s="17"/>
      <c r="R42" s="15"/>
      <c r="S42" s="15" t="e">
        <f t="shared" si="4"/>
        <v>#DIV/0!</v>
      </c>
      <c r="T42" s="15" t="e">
        <f t="shared" si="5"/>
        <v>#DIV/0!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 t="s">
        <v>48</v>
      </c>
      <c r="AB42" s="15">
        <f t="shared" si="6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32</v>
      </c>
      <c r="C43" s="1">
        <v>5704.7449999999999</v>
      </c>
      <c r="D43" s="1">
        <v>4568.4870000000001</v>
      </c>
      <c r="E43" s="1">
        <v>3189.4580000000001</v>
      </c>
      <c r="F43" s="1">
        <v>6192.8549999999996</v>
      </c>
      <c r="G43" s="7">
        <v>1</v>
      </c>
      <c r="H43" s="1">
        <v>40</v>
      </c>
      <c r="I43" s="1" t="s">
        <v>33</v>
      </c>
      <c r="J43" s="1">
        <v>3186.6480000000001</v>
      </c>
      <c r="K43" s="1">
        <f t="shared" si="11"/>
        <v>2.8099999999999454</v>
      </c>
      <c r="L43" s="1"/>
      <c r="M43" s="1"/>
      <c r="N43" s="1">
        <v>0</v>
      </c>
      <c r="O43" s="1">
        <f t="shared" si="3"/>
        <v>637.89160000000004</v>
      </c>
      <c r="P43" s="5">
        <f>12*O43-N43-F43</f>
        <v>1461.8442000000014</v>
      </c>
      <c r="Q43" s="5"/>
      <c r="R43" s="1"/>
      <c r="S43" s="1">
        <f t="shared" si="4"/>
        <v>12</v>
      </c>
      <c r="T43" s="1">
        <f t="shared" si="5"/>
        <v>9.7083187801814592</v>
      </c>
      <c r="U43" s="1">
        <v>647.23059999999998</v>
      </c>
      <c r="V43" s="1">
        <v>781.15539999999999</v>
      </c>
      <c r="W43" s="1">
        <v>742.51859999999999</v>
      </c>
      <c r="X43" s="1">
        <v>730.68259999999998</v>
      </c>
      <c r="Y43" s="1">
        <v>749.04319999999996</v>
      </c>
      <c r="Z43" s="1">
        <v>803.61120000000005</v>
      </c>
      <c r="AA43" s="1"/>
      <c r="AB43" s="1">
        <f t="shared" si="6"/>
        <v>1461.8442000000014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5" t="s">
        <v>77</v>
      </c>
      <c r="B44" s="15" t="s">
        <v>32</v>
      </c>
      <c r="C44" s="15"/>
      <c r="D44" s="15"/>
      <c r="E44" s="15"/>
      <c r="F44" s="15"/>
      <c r="G44" s="16">
        <v>0</v>
      </c>
      <c r="H44" s="15">
        <v>35</v>
      </c>
      <c r="I44" s="15" t="s">
        <v>33</v>
      </c>
      <c r="J44" s="15"/>
      <c r="K44" s="15">
        <f t="shared" si="11"/>
        <v>0</v>
      </c>
      <c r="L44" s="15"/>
      <c r="M44" s="15"/>
      <c r="N44" s="15"/>
      <c r="O44" s="15">
        <f t="shared" si="3"/>
        <v>0</v>
      </c>
      <c r="P44" s="17"/>
      <c r="Q44" s="17"/>
      <c r="R44" s="15"/>
      <c r="S44" s="15" t="e">
        <f t="shared" si="4"/>
        <v>#DIV/0!</v>
      </c>
      <c r="T44" s="15" t="e">
        <f t="shared" si="5"/>
        <v>#DIV/0!</v>
      </c>
      <c r="U44" s="15">
        <v>0</v>
      </c>
      <c r="V44" s="15">
        <v>0</v>
      </c>
      <c r="W44" s="15">
        <v>1.0696000000000001</v>
      </c>
      <c r="X44" s="15">
        <v>2.1257999999999999</v>
      </c>
      <c r="Y44" s="15">
        <v>1.5780000000000001</v>
      </c>
      <c r="Z44" s="15">
        <v>1.5804</v>
      </c>
      <c r="AA44" s="15" t="s">
        <v>48</v>
      </c>
      <c r="AB44" s="15">
        <f t="shared" si="6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32</v>
      </c>
      <c r="C45" s="1"/>
      <c r="D45" s="1">
        <v>27.231000000000002</v>
      </c>
      <c r="E45" s="1">
        <v>16.353000000000002</v>
      </c>
      <c r="F45" s="1">
        <v>10.878</v>
      </c>
      <c r="G45" s="7">
        <v>1</v>
      </c>
      <c r="H45" s="1" t="e">
        <v>#N/A</v>
      </c>
      <c r="I45" s="1" t="s">
        <v>33</v>
      </c>
      <c r="J45" s="1">
        <v>14.3</v>
      </c>
      <c r="K45" s="1">
        <f t="shared" si="11"/>
        <v>2.0530000000000008</v>
      </c>
      <c r="L45" s="1"/>
      <c r="M45" s="1"/>
      <c r="N45" s="1">
        <v>0</v>
      </c>
      <c r="O45" s="1">
        <f t="shared" si="3"/>
        <v>3.2706000000000004</v>
      </c>
      <c r="P45" s="5">
        <f>11*O45-N45-F45</f>
        <v>25.098600000000005</v>
      </c>
      <c r="Q45" s="5"/>
      <c r="R45" s="1"/>
      <c r="S45" s="1">
        <f t="shared" si="4"/>
        <v>11</v>
      </c>
      <c r="T45" s="1">
        <f t="shared" si="5"/>
        <v>3.3259952302329845</v>
      </c>
      <c r="U45" s="1">
        <v>1.0966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/>
      <c r="AB45" s="1">
        <f t="shared" si="6"/>
        <v>25.098600000000005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5" t="s">
        <v>79</v>
      </c>
      <c r="B46" s="15" t="s">
        <v>32</v>
      </c>
      <c r="C46" s="15"/>
      <c r="D46" s="15"/>
      <c r="E46" s="15"/>
      <c r="F46" s="15"/>
      <c r="G46" s="16">
        <v>0</v>
      </c>
      <c r="H46" s="15" t="e">
        <v>#N/A</v>
      </c>
      <c r="I46" s="15" t="s">
        <v>33</v>
      </c>
      <c r="J46" s="15"/>
      <c r="K46" s="15">
        <f t="shared" si="11"/>
        <v>0</v>
      </c>
      <c r="L46" s="15"/>
      <c r="M46" s="15"/>
      <c r="N46" s="15"/>
      <c r="O46" s="15">
        <f t="shared" si="3"/>
        <v>0</v>
      </c>
      <c r="P46" s="17"/>
      <c r="Q46" s="17"/>
      <c r="R46" s="15"/>
      <c r="S46" s="15" t="e">
        <f t="shared" si="4"/>
        <v>#DIV/0!</v>
      </c>
      <c r="T46" s="15" t="e">
        <f t="shared" si="5"/>
        <v>#DIV/0!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 t="s">
        <v>48</v>
      </c>
      <c r="AB46" s="15">
        <f t="shared" si="6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32</v>
      </c>
      <c r="C47" s="1">
        <v>68.483999999999995</v>
      </c>
      <c r="D47" s="1"/>
      <c r="E47" s="1">
        <v>30.768000000000001</v>
      </c>
      <c r="F47" s="1">
        <v>26.966000000000001</v>
      </c>
      <c r="G47" s="7">
        <v>1</v>
      </c>
      <c r="H47" s="1">
        <v>45</v>
      </c>
      <c r="I47" s="1" t="s">
        <v>33</v>
      </c>
      <c r="J47" s="1">
        <v>30.696999999999999</v>
      </c>
      <c r="K47" s="1">
        <f t="shared" si="11"/>
        <v>7.1000000000001506E-2</v>
      </c>
      <c r="L47" s="1"/>
      <c r="M47" s="1"/>
      <c r="N47" s="1">
        <v>20</v>
      </c>
      <c r="O47" s="1">
        <f t="shared" si="3"/>
        <v>6.1536</v>
      </c>
      <c r="P47" s="5">
        <f t="shared" ref="P47:P49" si="13">12*O47-N47-F47</f>
        <v>26.877199999999995</v>
      </c>
      <c r="Q47" s="5"/>
      <c r="R47" s="1"/>
      <c r="S47" s="1">
        <f t="shared" si="4"/>
        <v>12</v>
      </c>
      <c r="T47" s="1">
        <f t="shared" si="5"/>
        <v>7.6322802912116483</v>
      </c>
      <c r="U47" s="1">
        <v>7.1449999999999996</v>
      </c>
      <c r="V47" s="1">
        <v>4.8132000000000001</v>
      </c>
      <c r="W47" s="1">
        <v>5.8848000000000003</v>
      </c>
      <c r="X47" s="1">
        <v>6.4819999999999993</v>
      </c>
      <c r="Y47" s="1">
        <v>3.26</v>
      </c>
      <c r="Z47" s="1">
        <v>2.8784000000000001</v>
      </c>
      <c r="AA47" s="1"/>
      <c r="AB47" s="1">
        <f t="shared" si="6"/>
        <v>26.877199999999995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32</v>
      </c>
      <c r="C48" s="1">
        <v>167.43899999999999</v>
      </c>
      <c r="D48" s="1"/>
      <c r="E48" s="1">
        <v>59.631999999999998</v>
      </c>
      <c r="F48" s="1">
        <v>84.272000000000006</v>
      </c>
      <c r="G48" s="7">
        <v>1</v>
      </c>
      <c r="H48" s="1">
        <v>45</v>
      </c>
      <c r="I48" s="1" t="s">
        <v>33</v>
      </c>
      <c r="J48" s="1">
        <v>64.7</v>
      </c>
      <c r="K48" s="1">
        <f t="shared" si="11"/>
        <v>-5.0680000000000049</v>
      </c>
      <c r="L48" s="1"/>
      <c r="M48" s="1"/>
      <c r="N48" s="1">
        <v>20</v>
      </c>
      <c r="O48" s="1">
        <f t="shared" si="3"/>
        <v>11.926399999999999</v>
      </c>
      <c r="P48" s="5">
        <f t="shared" si="13"/>
        <v>38.844799999999978</v>
      </c>
      <c r="Q48" s="5"/>
      <c r="R48" s="1"/>
      <c r="S48" s="1">
        <f t="shared" si="4"/>
        <v>12</v>
      </c>
      <c r="T48" s="1">
        <f t="shared" si="5"/>
        <v>8.7429568017172006</v>
      </c>
      <c r="U48" s="1">
        <v>13.2258</v>
      </c>
      <c r="V48" s="1">
        <v>14.2262</v>
      </c>
      <c r="W48" s="1">
        <v>12.8604</v>
      </c>
      <c r="X48" s="1">
        <v>17.443200000000001</v>
      </c>
      <c r="Y48" s="1">
        <v>16.633400000000002</v>
      </c>
      <c r="Z48" s="1">
        <v>12.5022</v>
      </c>
      <c r="AA48" s="1"/>
      <c r="AB48" s="1">
        <f t="shared" si="6"/>
        <v>38.844799999999978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32</v>
      </c>
      <c r="C49" s="1">
        <v>149.63999999999999</v>
      </c>
      <c r="D49" s="1"/>
      <c r="E49" s="1">
        <v>57.262999999999998</v>
      </c>
      <c r="F49" s="1">
        <v>74.781000000000006</v>
      </c>
      <c r="G49" s="7">
        <v>1</v>
      </c>
      <c r="H49" s="1">
        <v>45</v>
      </c>
      <c r="I49" s="1" t="s">
        <v>33</v>
      </c>
      <c r="J49" s="1">
        <v>60.265999999999998</v>
      </c>
      <c r="K49" s="1">
        <f t="shared" si="11"/>
        <v>-3.0030000000000001</v>
      </c>
      <c r="L49" s="1"/>
      <c r="M49" s="1"/>
      <c r="N49" s="1">
        <v>20</v>
      </c>
      <c r="O49" s="1">
        <f t="shared" si="3"/>
        <v>11.4526</v>
      </c>
      <c r="P49" s="5">
        <f t="shared" si="13"/>
        <v>42.650199999999984</v>
      </c>
      <c r="Q49" s="5"/>
      <c r="R49" s="1"/>
      <c r="S49" s="1">
        <f t="shared" si="4"/>
        <v>11.999999999999998</v>
      </c>
      <c r="T49" s="1">
        <f t="shared" si="5"/>
        <v>8.2759373417389934</v>
      </c>
      <c r="U49" s="1">
        <v>12.6904</v>
      </c>
      <c r="V49" s="1">
        <v>10.6694</v>
      </c>
      <c r="W49" s="1">
        <v>10.386799999999999</v>
      </c>
      <c r="X49" s="1">
        <v>15.074199999999999</v>
      </c>
      <c r="Y49" s="1">
        <v>13.9674</v>
      </c>
      <c r="Z49" s="1">
        <v>7.5278000000000009</v>
      </c>
      <c r="AA49" s="1"/>
      <c r="AB49" s="1">
        <f t="shared" si="6"/>
        <v>42.650199999999984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5" t="s">
        <v>83</v>
      </c>
      <c r="B50" s="15" t="s">
        <v>32</v>
      </c>
      <c r="C50" s="15"/>
      <c r="D50" s="15"/>
      <c r="E50" s="15"/>
      <c r="F50" s="15"/>
      <c r="G50" s="16">
        <v>0</v>
      </c>
      <c r="H50" s="15" t="e">
        <v>#N/A</v>
      </c>
      <c r="I50" s="15" t="s">
        <v>33</v>
      </c>
      <c r="J50" s="15"/>
      <c r="K50" s="15">
        <f t="shared" si="11"/>
        <v>0</v>
      </c>
      <c r="L50" s="15"/>
      <c r="M50" s="15"/>
      <c r="N50" s="15"/>
      <c r="O50" s="15">
        <f t="shared" si="3"/>
        <v>0</v>
      </c>
      <c r="P50" s="17"/>
      <c r="Q50" s="17"/>
      <c r="R50" s="15"/>
      <c r="S50" s="15" t="e">
        <f t="shared" si="4"/>
        <v>#DIV/0!</v>
      </c>
      <c r="T50" s="15" t="e">
        <f t="shared" si="5"/>
        <v>#DIV/0!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 t="s">
        <v>48</v>
      </c>
      <c r="AB50" s="15">
        <f t="shared" si="6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1" t="s">
        <v>84</v>
      </c>
      <c r="B51" s="11" t="s">
        <v>41</v>
      </c>
      <c r="C51" s="11">
        <v>220</v>
      </c>
      <c r="D51" s="11"/>
      <c r="E51" s="11">
        <v>114</v>
      </c>
      <c r="F51" s="11">
        <v>83</v>
      </c>
      <c r="G51" s="12">
        <v>0</v>
      </c>
      <c r="H51" s="11">
        <v>40</v>
      </c>
      <c r="I51" s="11" t="s">
        <v>42</v>
      </c>
      <c r="J51" s="11">
        <v>114</v>
      </c>
      <c r="K51" s="11">
        <f t="shared" si="11"/>
        <v>0</v>
      </c>
      <c r="L51" s="11"/>
      <c r="M51" s="11"/>
      <c r="N51" s="11"/>
      <c r="O51" s="11">
        <f t="shared" si="3"/>
        <v>22.8</v>
      </c>
      <c r="P51" s="13"/>
      <c r="Q51" s="13"/>
      <c r="R51" s="11"/>
      <c r="S51" s="11">
        <f t="shared" si="4"/>
        <v>3.6403508771929824</v>
      </c>
      <c r="T51" s="11">
        <f t="shared" si="5"/>
        <v>3.6403508771929824</v>
      </c>
      <c r="U51" s="11">
        <v>24.8</v>
      </c>
      <c r="V51" s="11">
        <v>34.4</v>
      </c>
      <c r="W51" s="11">
        <v>33.4</v>
      </c>
      <c r="X51" s="11">
        <v>8.6</v>
      </c>
      <c r="Y51" s="11">
        <v>9.4</v>
      </c>
      <c r="Z51" s="11">
        <v>33.4</v>
      </c>
      <c r="AA51" s="11"/>
      <c r="AB51" s="11">
        <f t="shared" si="6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41</v>
      </c>
      <c r="C52" s="1">
        <v>865</v>
      </c>
      <c r="D52" s="1">
        <v>504</v>
      </c>
      <c r="E52" s="1">
        <v>613</v>
      </c>
      <c r="F52" s="1">
        <v>624</v>
      </c>
      <c r="G52" s="7">
        <v>0.4</v>
      </c>
      <c r="H52" s="1">
        <v>45</v>
      </c>
      <c r="I52" s="1" t="s">
        <v>33</v>
      </c>
      <c r="J52" s="1">
        <v>613</v>
      </c>
      <c r="K52" s="1">
        <f t="shared" si="11"/>
        <v>0</v>
      </c>
      <c r="L52" s="1"/>
      <c r="M52" s="1"/>
      <c r="N52" s="1">
        <v>544.59999999999991</v>
      </c>
      <c r="O52" s="1">
        <f t="shared" si="3"/>
        <v>122.6</v>
      </c>
      <c r="P52" s="5">
        <f t="shared" ref="P52:P62" si="14">12*O52-N52-F52</f>
        <v>302.59999999999991</v>
      </c>
      <c r="Q52" s="5"/>
      <c r="R52" s="1"/>
      <c r="S52" s="1">
        <f t="shared" si="4"/>
        <v>11.999999999999998</v>
      </c>
      <c r="T52" s="1">
        <f t="shared" si="5"/>
        <v>9.5318107667210441</v>
      </c>
      <c r="U52" s="1">
        <v>119.6</v>
      </c>
      <c r="V52" s="1">
        <v>139</v>
      </c>
      <c r="W52" s="1">
        <v>134.80000000000001</v>
      </c>
      <c r="X52" s="1">
        <v>119.2</v>
      </c>
      <c r="Y52" s="1">
        <v>125.2</v>
      </c>
      <c r="Z52" s="1">
        <v>142.19999999999999</v>
      </c>
      <c r="AA52" s="1"/>
      <c r="AB52" s="1">
        <f t="shared" si="6"/>
        <v>121.03999999999996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41</v>
      </c>
      <c r="C53" s="1">
        <v>103</v>
      </c>
      <c r="D53" s="1">
        <v>169</v>
      </c>
      <c r="E53" s="1">
        <v>61</v>
      </c>
      <c r="F53" s="1">
        <v>159</v>
      </c>
      <c r="G53" s="7">
        <v>0.45</v>
      </c>
      <c r="H53" s="1">
        <v>50</v>
      </c>
      <c r="I53" s="1" t="s">
        <v>33</v>
      </c>
      <c r="J53" s="1">
        <v>61</v>
      </c>
      <c r="K53" s="1">
        <f t="shared" si="11"/>
        <v>0</v>
      </c>
      <c r="L53" s="1"/>
      <c r="M53" s="1"/>
      <c r="N53" s="1">
        <v>0</v>
      </c>
      <c r="O53" s="1">
        <f t="shared" si="3"/>
        <v>12.2</v>
      </c>
      <c r="P53" s="5"/>
      <c r="Q53" s="5"/>
      <c r="R53" s="1"/>
      <c r="S53" s="1">
        <f t="shared" si="4"/>
        <v>13.032786885245903</v>
      </c>
      <c r="T53" s="1">
        <f t="shared" si="5"/>
        <v>13.032786885245903</v>
      </c>
      <c r="U53" s="1">
        <v>16.2</v>
      </c>
      <c r="V53" s="1">
        <v>17.600000000000001</v>
      </c>
      <c r="W53" s="1">
        <v>14.8</v>
      </c>
      <c r="X53" s="1">
        <v>12.4</v>
      </c>
      <c r="Y53" s="1">
        <v>14</v>
      </c>
      <c r="Z53" s="1">
        <v>15</v>
      </c>
      <c r="AA53" s="1"/>
      <c r="AB53" s="1">
        <f t="shared" si="6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32</v>
      </c>
      <c r="C54" s="1">
        <v>488.839</v>
      </c>
      <c r="D54" s="1">
        <v>112.29900000000001</v>
      </c>
      <c r="E54" s="1">
        <v>196.18299999999999</v>
      </c>
      <c r="F54" s="1">
        <v>379.38499999999999</v>
      </c>
      <c r="G54" s="7">
        <v>1</v>
      </c>
      <c r="H54" s="1">
        <v>45</v>
      </c>
      <c r="I54" s="1" t="s">
        <v>33</v>
      </c>
      <c r="J54" s="1">
        <v>182.6</v>
      </c>
      <c r="K54" s="1">
        <f t="shared" si="11"/>
        <v>13.582999999999998</v>
      </c>
      <c r="L54" s="1"/>
      <c r="M54" s="1"/>
      <c r="N54" s="1">
        <v>0</v>
      </c>
      <c r="O54" s="1">
        <f t="shared" si="3"/>
        <v>39.236599999999996</v>
      </c>
      <c r="P54" s="5">
        <f t="shared" si="14"/>
        <v>91.454199999999958</v>
      </c>
      <c r="Q54" s="5"/>
      <c r="R54" s="1"/>
      <c r="S54" s="1">
        <f t="shared" si="4"/>
        <v>12</v>
      </c>
      <c r="T54" s="1">
        <f t="shared" si="5"/>
        <v>9.6691609364725792</v>
      </c>
      <c r="U54" s="1">
        <v>35.959600000000002</v>
      </c>
      <c r="V54" s="1">
        <v>49.066000000000003</v>
      </c>
      <c r="W54" s="1">
        <v>53.397199999999998</v>
      </c>
      <c r="X54" s="1">
        <v>45.0886</v>
      </c>
      <c r="Y54" s="1">
        <v>68.120399999999989</v>
      </c>
      <c r="Z54" s="1">
        <v>69.4482</v>
      </c>
      <c r="AA54" s="1"/>
      <c r="AB54" s="1">
        <f t="shared" si="6"/>
        <v>91.454199999999958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41</v>
      </c>
      <c r="C55" s="1">
        <v>269</v>
      </c>
      <c r="D55" s="1">
        <v>84</v>
      </c>
      <c r="E55" s="1">
        <v>144</v>
      </c>
      <c r="F55" s="1">
        <v>170</v>
      </c>
      <c r="G55" s="7">
        <v>0.35</v>
      </c>
      <c r="H55" s="1">
        <v>40</v>
      </c>
      <c r="I55" s="1" t="s">
        <v>33</v>
      </c>
      <c r="J55" s="1">
        <v>154</v>
      </c>
      <c r="K55" s="1">
        <f t="shared" si="11"/>
        <v>-10</v>
      </c>
      <c r="L55" s="1"/>
      <c r="M55" s="1"/>
      <c r="N55" s="1">
        <v>165</v>
      </c>
      <c r="O55" s="1">
        <f t="shared" si="3"/>
        <v>28.8</v>
      </c>
      <c r="P55" s="5">
        <f t="shared" si="14"/>
        <v>10.600000000000023</v>
      </c>
      <c r="Q55" s="5"/>
      <c r="R55" s="1"/>
      <c r="S55" s="1">
        <f t="shared" si="4"/>
        <v>12</v>
      </c>
      <c r="T55" s="1">
        <f t="shared" si="5"/>
        <v>11.631944444444445</v>
      </c>
      <c r="U55" s="1">
        <v>32</v>
      </c>
      <c r="V55" s="1">
        <v>35.799999999999997</v>
      </c>
      <c r="W55" s="1">
        <v>35</v>
      </c>
      <c r="X55" s="1">
        <v>9.1999999999999993</v>
      </c>
      <c r="Y55" s="1">
        <v>11.6</v>
      </c>
      <c r="Z55" s="1">
        <v>40.4</v>
      </c>
      <c r="AA55" s="1"/>
      <c r="AB55" s="1">
        <f t="shared" si="6"/>
        <v>3.7100000000000075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32</v>
      </c>
      <c r="C56" s="1"/>
      <c r="D56" s="1">
        <v>21.608000000000001</v>
      </c>
      <c r="E56" s="1">
        <v>1.4359999999999999</v>
      </c>
      <c r="F56" s="1">
        <v>20.172000000000001</v>
      </c>
      <c r="G56" s="7">
        <v>1</v>
      </c>
      <c r="H56" s="1" t="e">
        <v>#N/A</v>
      </c>
      <c r="I56" s="1" t="s">
        <v>33</v>
      </c>
      <c r="J56" s="1">
        <v>1.5</v>
      </c>
      <c r="K56" s="1">
        <f t="shared" si="11"/>
        <v>-6.4000000000000057E-2</v>
      </c>
      <c r="L56" s="1"/>
      <c r="M56" s="1"/>
      <c r="N56" s="1">
        <v>0</v>
      </c>
      <c r="O56" s="1">
        <f t="shared" si="3"/>
        <v>0.28720000000000001</v>
      </c>
      <c r="P56" s="5"/>
      <c r="Q56" s="5"/>
      <c r="R56" s="1"/>
      <c r="S56" s="1">
        <f t="shared" si="4"/>
        <v>70.236768802228411</v>
      </c>
      <c r="T56" s="1">
        <f t="shared" si="5"/>
        <v>70.236768802228411</v>
      </c>
      <c r="U56" s="1">
        <v>0</v>
      </c>
      <c r="V56" s="1">
        <v>0</v>
      </c>
      <c r="W56" s="1">
        <v>0</v>
      </c>
      <c r="X56" s="1">
        <v>0.14080000000000001</v>
      </c>
      <c r="Y56" s="1">
        <v>0.14080000000000001</v>
      </c>
      <c r="Z56" s="1">
        <v>0.14080000000000001</v>
      </c>
      <c r="AA56" s="1"/>
      <c r="AB56" s="1">
        <f t="shared" si="6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90</v>
      </c>
      <c r="B57" s="1" t="s">
        <v>41</v>
      </c>
      <c r="C57" s="1">
        <v>648</v>
      </c>
      <c r="D57" s="1">
        <v>600</v>
      </c>
      <c r="E57" s="1">
        <v>392</v>
      </c>
      <c r="F57" s="1">
        <v>749</v>
      </c>
      <c r="G57" s="7">
        <v>0.4</v>
      </c>
      <c r="H57" s="1">
        <v>40</v>
      </c>
      <c r="I57" s="1" t="s">
        <v>33</v>
      </c>
      <c r="J57" s="1">
        <v>389</v>
      </c>
      <c r="K57" s="1">
        <f t="shared" si="11"/>
        <v>3</v>
      </c>
      <c r="L57" s="1"/>
      <c r="M57" s="1"/>
      <c r="N57" s="1">
        <v>60</v>
      </c>
      <c r="O57" s="1">
        <f t="shared" si="3"/>
        <v>78.400000000000006</v>
      </c>
      <c r="P57" s="5">
        <f t="shared" si="14"/>
        <v>131.80000000000007</v>
      </c>
      <c r="Q57" s="5"/>
      <c r="R57" s="1"/>
      <c r="S57" s="1">
        <f t="shared" si="4"/>
        <v>12</v>
      </c>
      <c r="T57" s="1">
        <f t="shared" si="5"/>
        <v>10.318877551020407</v>
      </c>
      <c r="U57" s="1">
        <v>81.2</v>
      </c>
      <c r="V57" s="1">
        <v>94.6</v>
      </c>
      <c r="W57" s="1">
        <v>87.4</v>
      </c>
      <c r="X57" s="1">
        <v>76</v>
      </c>
      <c r="Y57" s="1">
        <v>102.2</v>
      </c>
      <c r="Z57" s="1">
        <v>107.6</v>
      </c>
      <c r="AA57" s="1"/>
      <c r="AB57" s="1">
        <f t="shared" si="6"/>
        <v>52.720000000000027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91</v>
      </c>
      <c r="B58" s="1" t="s">
        <v>41</v>
      </c>
      <c r="C58" s="1">
        <v>965</v>
      </c>
      <c r="D58" s="1">
        <v>1020</v>
      </c>
      <c r="E58" s="1">
        <v>647</v>
      </c>
      <c r="F58" s="1">
        <v>1172</v>
      </c>
      <c r="G58" s="7">
        <v>0.4</v>
      </c>
      <c r="H58" s="1">
        <v>45</v>
      </c>
      <c r="I58" s="1" t="s">
        <v>33</v>
      </c>
      <c r="J58" s="1">
        <v>635</v>
      </c>
      <c r="K58" s="1">
        <f t="shared" si="11"/>
        <v>12</v>
      </c>
      <c r="L58" s="1"/>
      <c r="M58" s="1"/>
      <c r="N58" s="1">
        <v>0</v>
      </c>
      <c r="O58" s="1">
        <f t="shared" si="3"/>
        <v>129.4</v>
      </c>
      <c r="P58" s="5">
        <f t="shared" si="14"/>
        <v>380.80000000000018</v>
      </c>
      <c r="Q58" s="5"/>
      <c r="R58" s="1"/>
      <c r="S58" s="1">
        <f t="shared" si="4"/>
        <v>12</v>
      </c>
      <c r="T58" s="1">
        <f t="shared" si="5"/>
        <v>9.0571870170015458</v>
      </c>
      <c r="U58" s="1">
        <v>127.4</v>
      </c>
      <c r="V58" s="1">
        <v>151</v>
      </c>
      <c r="W58" s="1">
        <v>142</v>
      </c>
      <c r="X58" s="1">
        <v>125.6</v>
      </c>
      <c r="Y58" s="1">
        <v>153.4</v>
      </c>
      <c r="Z58" s="1">
        <v>170</v>
      </c>
      <c r="AA58" s="1"/>
      <c r="AB58" s="1">
        <f t="shared" si="6"/>
        <v>152.32000000000008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92</v>
      </c>
      <c r="B59" s="1" t="s">
        <v>41</v>
      </c>
      <c r="C59" s="1">
        <v>324</v>
      </c>
      <c r="D59" s="1"/>
      <c r="E59" s="1">
        <v>189</v>
      </c>
      <c r="F59" s="1">
        <v>111</v>
      </c>
      <c r="G59" s="7">
        <v>0.4</v>
      </c>
      <c r="H59" s="1">
        <v>40</v>
      </c>
      <c r="I59" s="1" t="s">
        <v>33</v>
      </c>
      <c r="J59" s="1">
        <v>189</v>
      </c>
      <c r="K59" s="1">
        <f t="shared" si="11"/>
        <v>0</v>
      </c>
      <c r="L59" s="1"/>
      <c r="M59" s="1"/>
      <c r="N59" s="1">
        <v>195.4</v>
      </c>
      <c r="O59" s="1">
        <f t="shared" si="3"/>
        <v>37.799999999999997</v>
      </c>
      <c r="P59" s="5">
        <f t="shared" si="14"/>
        <v>147.19999999999993</v>
      </c>
      <c r="Q59" s="5"/>
      <c r="R59" s="1"/>
      <c r="S59" s="1">
        <f t="shared" si="4"/>
        <v>11.999999999999998</v>
      </c>
      <c r="T59" s="1">
        <f t="shared" si="5"/>
        <v>8.105820105820106</v>
      </c>
      <c r="U59" s="1">
        <v>32.4</v>
      </c>
      <c r="V59" s="1">
        <v>27</v>
      </c>
      <c r="W59" s="1">
        <v>28.2</v>
      </c>
      <c r="X59" s="1">
        <v>36.4</v>
      </c>
      <c r="Y59" s="1">
        <v>36.799999999999997</v>
      </c>
      <c r="Z59" s="1">
        <v>25.4</v>
      </c>
      <c r="AA59" s="1"/>
      <c r="AB59" s="1">
        <f t="shared" si="6"/>
        <v>58.879999999999974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32</v>
      </c>
      <c r="C60" s="1">
        <v>215.58500000000001</v>
      </c>
      <c r="D60" s="1"/>
      <c r="E60" s="1">
        <v>95.728999999999999</v>
      </c>
      <c r="F60" s="1">
        <v>75.37</v>
      </c>
      <c r="G60" s="7">
        <v>1</v>
      </c>
      <c r="H60" s="1">
        <v>50</v>
      </c>
      <c r="I60" s="1" t="s">
        <v>33</v>
      </c>
      <c r="J60" s="1">
        <v>90.95</v>
      </c>
      <c r="K60" s="1">
        <f t="shared" si="11"/>
        <v>4.7789999999999964</v>
      </c>
      <c r="L60" s="1"/>
      <c r="M60" s="1"/>
      <c r="N60" s="1">
        <v>123.6374</v>
      </c>
      <c r="O60" s="1">
        <f t="shared" si="3"/>
        <v>19.145800000000001</v>
      </c>
      <c r="P60" s="5">
        <f t="shared" si="14"/>
        <v>30.742200000000011</v>
      </c>
      <c r="Q60" s="5"/>
      <c r="R60" s="1"/>
      <c r="S60" s="1">
        <f t="shared" si="4"/>
        <v>12.000000000000002</v>
      </c>
      <c r="T60" s="1">
        <f t="shared" si="5"/>
        <v>10.394311023827681</v>
      </c>
      <c r="U60" s="1">
        <v>21.2014</v>
      </c>
      <c r="V60" s="1">
        <v>19.784199999999998</v>
      </c>
      <c r="W60" s="1">
        <v>16.207999999999998</v>
      </c>
      <c r="X60" s="1">
        <v>16.9358</v>
      </c>
      <c r="Y60" s="1">
        <v>23.691600000000001</v>
      </c>
      <c r="Z60" s="1">
        <v>23.7776</v>
      </c>
      <c r="AA60" s="1"/>
      <c r="AB60" s="1">
        <f t="shared" si="6"/>
        <v>30.742200000000011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94</v>
      </c>
      <c r="B61" s="1" t="s">
        <v>32</v>
      </c>
      <c r="C61" s="1">
        <v>260.803</v>
      </c>
      <c r="D61" s="1">
        <v>462.92599999999999</v>
      </c>
      <c r="E61" s="1">
        <v>247.62</v>
      </c>
      <c r="F61" s="1">
        <v>405.48700000000002</v>
      </c>
      <c r="G61" s="7">
        <v>1</v>
      </c>
      <c r="H61" s="1">
        <v>50</v>
      </c>
      <c r="I61" s="1" t="s">
        <v>33</v>
      </c>
      <c r="J61" s="1">
        <v>243.35</v>
      </c>
      <c r="K61" s="1">
        <f t="shared" si="11"/>
        <v>4.2700000000000102</v>
      </c>
      <c r="L61" s="1"/>
      <c r="M61" s="1"/>
      <c r="N61" s="1">
        <v>100</v>
      </c>
      <c r="O61" s="1">
        <f t="shared" si="3"/>
        <v>49.524000000000001</v>
      </c>
      <c r="P61" s="5">
        <f t="shared" si="14"/>
        <v>88.800999999999988</v>
      </c>
      <c r="Q61" s="5"/>
      <c r="R61" s="1"/>
      <c r="S61" s="1">
        <f t="shared" si="4"/>
        <v>12</v>
      </c>
      <c r="T61" s="1">
        <f t="shared" si="5"/>
        <v>10.206909781116227</v>
      </c>
      <c r="U61" s="1">
        <v>49.709200000000003</v>
      </c>
      <c r="V61" s="1">
        <v>52.774999999999999</v>
      </c>
      <c r="W61" s="1">
        <v>48.108999999999988</v>
      </c>
      <c r="X61" s="1">
        <v>38.487400000000001</v>
      </c>
      <c r="Y61" s="1">
        <v>44.452199999999998</v>
      </c>
      <c r="Z61" s="1">
        <v>51.735599999999998</v>
      </c>
      <c r="AA61" s="1"/>
      <c r="AB61" s="1">
        <f t="shared" si="6"/>
        <v>88.800999999999988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95</v>
      </c>
      <c r="B62" s="1" t="s">
        <v>32</v>
      </c>
      <c r="C62" s="1">
        <v>194.28899999999999</v>
      </c>
      <c r="D62" s="1">
        <v>332.85</v>
      </c>
      <c r="E62" s="1">
        <v>160.75399999999999</v>
      </c>
      <c r="F62" s="1">
        <v>294.99200000000002</v>
      </c>
      <c r="G62" s="7">
        <v>1</v>
      </c>
      <c r="H62" s="1">
        <v>55</v>
      </c>
      <c r="I62" s="1" t="s">
        <v>33</v>
      </c>
      <c r="J62" s="1">
        <v>175.85</v>
      </c>
      <c r="K62" s="1">
        <f t="shared" si="11"/>
        <v>-15.096000000000004</v>
      </c>
      <c r="L62" s="1"/>
      <c r="M62" s="1"/>
      <c r="N62" s="1">
        <v>0</v>
      </c>
      <c r="O62" s="1">
        <f t="shared" si="3"/>
        <v>32.150799999999997</v>
      </c>
      <c r="P62" s="5">
        <f t="shared" si="14"/>
        <v>90.817599999999914</v>
      </c>
      <c r="Q62" s="5"/>
      <c r="R62" s="1"/>
      <c r="S62" s="1">
        <f t="shared" si="4"/>
        <v>12</v>
      </c>
      <c r="T62" s="1">
        <f t="shared" si="5"/>
        <v>9.17526157980517</v>
      </c>
      <c r="U62" s="1">
        <v>35.995199999999997</v>
      </c>
      <c r="V62" s="1">
        <v>36.838000000000001</v>
      </c>
      <c r="W62" s="1">
        <v>29.794599999999999</v>
      </c>
      <c r="X62" s="1">
        <v>23.947199999999999</v>
      </c>
      <c r="Y62" s="1">
        <v>28.6526</v>
      </c>
      <c r="Z62" s="1">
        <v>32.232799999999997</v>
      </c>
      <c r="AA62" s="1"/>
      <c r="AB62" s="1">
        <f t="shared" si="6"/>
        <v>90.817599999999914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96</v>
      </c>
      <c r="B63" s="15" t="s">
        <v>32</v>
      </c>
      <c r="C63" s="15"/>
      <c r="D63" s="15"/>
      <c r="E63" s="15"/>
      <c r="F63" s="15"/>
      <c r="G63" s="16">
        <v>0</v>
      </c>
      <c r="H63" s="15" t="e">
        <v>#N/A</v>
      </c>
      <c r="I63" s="15" t="s">
        <v>33</v>
      </c>
      <c r="J63" s="15"/>
      <c r="K63" s="15">
        <f t="shared" si="11"/>
        <v>0</v>
      </c>
      <c r="L63" s="15"/>
      <c r="M63" s="15"/>
      <c r="N63" s="15"/>
      <c r="O63" s="15">
        <f t="shared" si="3"/>
        <v>0</v>
      </c>
      <c r="P63" s="17"/>
      <c r="Q63" s="17"/>
      <c r="R63" s="15"/>
      <c r="S63" s="15" t="e">
        <f t="shared" si="4"/>
        <v>#DIV/0!</v>
      </c>
      <c r="T63" s="15" t="e">
        <f t="shared" si="5"/>
        <v>#DIV/0!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 t="s">
        <v>48</v>
      </c>
      <c r="AB63" s="15">
        <f t="shared" si="6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97</v>
      </c>
      <c r="B64" s="15" t="s">
        <v>32</v>
      </c>
      <c r="C64" s="15"/>
      <c r="D64" s="15"/>
      <c r="E64" s="15"/>
      <c r="F64" s="15"/>
      <c r="G64" s="16">
        <v>0</v>
      </c>
      <c r="H64" s="15" t="e">
        <v>#N/A</v>
      </c>
      <c r="I64" s="15" t="s">
        <v>33</v>
      </c>
      <c r="J64" s="15"/>
      <c r="K64" s="15">
        <f t="shared" si="11"/>
        <v>0</v>
      </c>
      <c r="L64" s="15"/>
      <c r="M64" s="15"/>
      <c r="N64" s="15"/>
      <c r="O64" s="15">
        <f t="shared" si="3"/>
        <v>0</v>
      </c>
      <c r="P64" s="17"/>
      <c r="Q64" s="17"/>
      <c r="R64" s="15"/>
      <c r="S64" s="15" t="e">
        <f t="shared" si="4"/>
        <v>#DIV/0!</v>
      </c>
      <c r="T64" s="15" t="e">
        <f t="shared" si="5"/>
        <v>#DIV/0!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 t="s">
        <v>48</v>
      </c>
      <c r="AB64" s="15">
        <f t="shared" si="6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98</v>
      </c>
      <c r="B65" s="1" t="s">
        <v>32</v>
      </c>
      <c r="C65" s="1">
        <v>131.68199999999999</v>
      </c>
      <c r="D65" s="1"/>
      <c r="E65" s="1">
        <v>8.7170000000000005</v>
      </c>
      <c r="F65" s="1">
        <v>65.620999999999995</v>
      </c>
      <c r="G65" s="7">
        <v>1</v>
      </c>
      <c r="H65" s="1">
        <v>40</v>
      </c>
      <c r="I65" s="1" t="s">
        <v>33</v>
      </c>
      <c r="J65" s="1">
        <v>25.3</v>
      </c>
      <c r="K65" s="1">
        <f t="shared" si="11"/>
        <v>-16.582999999999998</v>
      </c>
      <c r="L65" s="1"/>
      <c r="M65" s="1"/>
      <c r="N65" s="1">
        <v>0</v>
      </c>
      <c r="O65" s="1">
        <f t="shared" si="3"/>
        <v>1.7434000000000001</v>
      </c>
      <c r="P65" s="5"/>
      <c r="Q65" s="5"/>
      <c r="R65" s="1"/>
      <c r="S65" s="1">
        <f t="shared" si="4"/>
        <v>37.639669611104736</v>
      </c>
      <c r="T65" s="1">
        <f t="shared" si="5"/>
        <v>37.639669611104736</v>
      </c>
      <c r="U65" s="1">
        <v>13.212199999999999</v>
      </c>
      <c r="V65" s="1">
        <v>14.273199999999999</v>
      </c>
      <c r="W65" s="1">
        <v>10.216200000000001</v>
      </c>
      <c r="X65" s="1">
        <v>19.863199999999999</v>
      </c>
      <c r="Y65" s="1">
        <v>17.441199999999998</v>
      </c>
      <c r="Z65" s="1">
        <v>17.679200000000002</v>
      </c>
      <c r="AA65" s="1" t="s">
        <v>99</v>
      </c>
      <c r="AB65" s="1">
        <f t="shared" si="6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100</v>
      </c>
      <c r="B66" s="1" t="s">
        <v>41</v>
      </c>
      <c r="C66" s="1">
        <v>557</v>
      </c>
      <c r="D66" s="1">
        <v>528</v>
      </c>
      <c r="E66" s="1">
        <v>500</v>
      </c>
      <c r="F66" s="1">
        <v>492</v>
      </c>
      <c r="G66" s="7">
        <v>0.4</v>
      </c>
      <c r="H66" s="1">
        <v>45</v>
      </c>
      <c r="I66" s="1" t="s">
        <v>33</v>
      </c>
      <c r="J66" s="1">
        <v>500</v>
      </c>
      <c r="K66" s="1">
        <f t="shared" si="11"/>
        <v>0</v>
      </c>
      <c r="L66" s="1"/>
      <c r="M66" s="1"/>
      <c r="N66" s="1">
        <v>490.40000000000009</v>
      </c>
      <c r="O66" s="1">
        <f t="shared" si="3"/>
        <v>100</v>
      </c>
      <c r="P66" s="5">
        <f t="shared" ref="P66" si="15">12*O66-N66-F66</f>
        <v>217.59999999999991</v>
      </c>
      <c r="Q66" s="5"/>
      <c r="R66" s="1"/>
      <c r="S66" s="1">
        <f t="shared" si="4"/>
        <v>12</v>
      </c>
      <c r="T66" s="1">
        <f t="shared" si="5"/>
        <v>9.8240000000000016</v>
      </c>
      <c r="U66" s="1">
        <v>98.4</v>
      </c>
      <c r="V66" s="1">
        <v>105.6</v>
      </c>
      <c r="W66" s="1">
        <v>106.4</v>
      </c>
      <c r="X66" s="1">
        <v>91.2</v>
      </c>
      <c r="Y66" s="1">
        <v>93.8</v>
      </c>
      <c r="Z66" s="1">
        <v>100.6</v>
      </c>
      <c r="AA66" s="1"/>
      <c r="AB66" s="1">
        <f t="shared" si="6"/>
        <v>87.039999999999964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101</v>
      </c>
      <c r="B67" s="15" t="s">
        <v>32</v>
      </c>
      <c r="C67" s="15"/>
      <c r="D67" s="15"/>
      <c r="E67" s="15"/>
      <c r="F67" s="15"/>
      <c r="G67" s="16">
        <v>0</v>
      </c>
      <c r="H67" s="15" t="e">
        <v>#N/A</v>
      </c>
      <c r="I67" s="15" t="s">
        <v>33</v>
      </c>
      <c r="J67" s="15"/>
      <c r="K67" s="15">
        <f t="shared" ref="K67:K93" si="16">E67-J67</f>
        <v>0</v>
      </c>
      <c r="L67" s="15"/>
      <c r="M67" s="15"/>
      <c r="N67" s="15"/>
      <c r="O67" s="15">
        <f t="shared" si="3"/>
        <v>0</v>
      </c>
      <c r="P67" s="17"/>
      <c r="Q67" s="17"/>
      <c r="R67" s="15"/>
      <c r="S67" s="15" t="e">
        <f t="shared" si="4"/>
        <v>#DIV/0!</v>
      </c>
      <c r="T67" s="15" t="e">
        <f t="shared" si="5"/>
        <v>#DIV/0!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 t="s">
        <v>48</v>
      </c>
      <c r="AB67" s="15">
        <f t="shared" si="6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102</v>
      </c>
      <c r="B68" s="15" t="s">
        <v>32</v>
      </c>
      <c r="C68" s="15"/>
      <c r="D68" s="15"/>
      <c r="E68" s="15"/>
      <c r="F68" s="15"/>
      <c r="G68" s="16">
        <v>0</v>
      </c>
      <c r="H68" s="15" t="e">
        <v>#N/A</v>
      </c>
      <c r="I68" s="15" t="s">
        <v>33</v>
      </c>
      <c r="J68" s="15"/>
      <c r="K68" s="15">
        <f t="shared" si="16"/>
        <v>0</v>
      </c>
      <c r="L68" s="15"/>
      <c r="M68" s="15"/>
      <c r="N68" s="15"/>
      <c r="O68" s="15">
        <f t="shared" ref="O68:O112" si="17">E68/5</f>
        <v>0</v>
      </c>
      <c r="P68" s="17"/>
      <c r="Q68" s="17"/>
      <c r="R68" s="15"/>
      <c r="S68" s="15" t="e">
        <f t="shared" ref="S68:S112" si="18">(F68+N68+P68)/O68</f>
        <v>#DIV/0!</v>
      </c>
      <c r="T68" s="15" t="e">
        <f t="shared" ref="T68:T112" si="19">(F68+N68)/O68</f>
        <v>#DIV/0!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 t="s">
        <v>48</v>
      </c>
      <c r="AB68" s="15">
        <f t="shared" ref="AB68:AB112" si="20">P68*G68</f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103</v>
      </c>
      <c r="B69" s="1" t="s">
        <v>41</v>
      </c>
      <c r="C69" s="1">
        <v>54</v>
      </c>
      <c r="D69" s="1">
        <v>175</v>
      </c>
      <c r="E69" s="1">
        <v>35</v>
      </c>
      <c r="F69" s="1">
        <v>157</v>
      </c>
      <c r="G69" s="7">
        <v>0.35</v>
      </c>
      <c r="H69" s="1">
        <v>40</v>
      </c>
      <c r="I69" s="1" t="s">
        <v>33</v>
      </c>
      <c r="J69" s="1">
        <v>43</v>
      </c>
      <c r="K69" s="1">
        <f t="shared" si="16"/>
        <v>-8</v>
      </c>
      <c r="L69" s="1"/>
      <c r="M69" s="1"/>
      <c r="N69" s="1">
        <v>0</v>
      </c>
      <c r="O69" s="1">
        <f t="shared" si="17"/>
        <v>7</v>
      </c>
      <c r="P69" s="5"/>
      <c r="Q69" s="5"/>
      <c r="R69" s="1"/>
      <c r="S69" s="1">
        <f t="shared" si="18"/>
        <v>22.428571428571427</v>
      </c>
      <c r="T69" s="1">
        <f t="shared" si="19"/>
        <v>22.428571428571427</v>
      </c>
      <c r="U69" s="1">
        <v>10.6</v>
      </c>
      <c r="V69" s="1">
        <v>27.4</v>
      </c>
      <c r="W69" s="1">
        <v>24.6</v>
      </c>
      <c r="X69" s="1">
        <v>11.8</v>
      </c>
      <c r="Y69" s="1">
        <v>14</v>
      </c>
      <c r="Z69" s="1">
        <v>19</v>
      </c>
      <c r="AA69" s="1"/>
      <c r="AB69" s="1">
        <f t="shared" si="20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104</v>
      </c>
      <c r="B70" s="1" t="s">
        <v>41</v>
      </c>
      <c r="C70" s="1"/>
      <c r="D70" s="1">
        <v>30</v>
      </c>
      <c r="E70" s="1">
        <v>12</v>
      </c>
      <c r="F70" s="1">
        <v>18</v>
      </c>
      <c r="G70" s="7">
        <v>0.4</v>
      </c>
      <c r="H70" s="1" t="e">
        <v>#N/A</v>
      </c>
      <c r="I70" s="1" t="s">
        <v>33</v>
      </c>
      <c r="J70" s="1">
        <v>12</v>
      </c>
      <c r="K70" s="1">
        <f t="shared" si="16"/>
        <v>0</v>
      </c>
      <c r="L70" s="1"/>
      <c r="M70" s="1"/>
      <c r="N70" s="1">
        <v>0</v>
      </c>
      <c r="O70" s="1">
        <f t="shared" si="17"/>
        <v>2.4</v>
      </c>
      <c r="P70" s="5">
        <f t="shared" ref="P70" si="21">12*O70-N70-F70</f>
        <v>10.799999999999997</v>
      </c>
      <c r="Q70" s="5"/>
      <c r="R70" s="1"/>
      <c r="S70" s="1">
        <f t="shared" si="18"/>
        <v>12</v>
      </c>
      <c r="T70" s="1">
        <f t="shared" si="19"/>
        <v>7.5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/>
      <c r="AB70" s="1">
        <f t="shared" si="20"/>
        <v>4.3199999999999994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5" t="s">
        <v>105</v>
      </c>
      <c r="B71" s="15" t="s">
        <v>41</v>
      </c>
      <c r="C71" s="15"/>
      <c r="D71" s="15"/>
      <c r="E71" s="15"/>
      <c r="F71" s="15"/>
      <c r="G71" s="16">
        <v>0</v>
      </c>
      <c r="H71" s="15" t="e">
        <v>#N/A</v>
      </c>
      <c r="I71" s="15" t="s">
        <v>33</v>
      </c>
      <c r="J71" s="15"/>
      <c r="K71" s="15">
        <f t="shared" si="16"/>
        <v>0</v>
      </c>
      <c r="L71" s="15"/>
      <c r="M71" s="15"/>
      <c r="N71" s="15"/>
      <c r="O71" s="15">
        <f t="shared" si="17"/>
        <v>0</v>
      </c>
      <c r="P71" s="17"/>
      <c r="Q71" s="17"/>
      <c r="R71" s="15"/>
      <c r="S71" s="15" t="e">
        <f t="shared" si="18"/>
        <v>#DIV/0!</v>
      </c>
      <c r="T71" s="15" t="e">
        <f t="shared" si="19"/>
        <v>#DIV/0!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 t="s">
        <v>48</v>
      </c>
      <c r="AB71" s="15">
        <f t="shared" si="20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106</v>
      </c>
      <c r="B72" s="1" t="s">
        <v>41</v>
      </c>
      <c r="C72" s="1">
        <v>80</v>
      </c>
      <c r="D72" s="1">
        <v>252</v>
      </c>
      <c r="E72" s="1">
        <v>99</v>
      </c>
      <c r="F72" s="1">
        <v>217</v>
      </c>
      <c r="G72" s="7">
        <v>0.4</v>
      </c>
      <c r="H72" s="1">
        <v>40</v>
      </c>
      <c r="I72" s="1" t="s">
        <v>33</v>
      </c>
      <c r="J72" s="1">
        <v>115</v>
      </c>
      <c r="K72" s="1">
        <f t="shared" si="16"/>
        <v>-16</v>
      </c>
      <c r="L72" s="1"/>
      <c r="M72" s="1"/>
      <c r="N72" s="1">
        <v>0</v>
      </c>
      <c r="O72" s="1">
        <f t="shared" si="17"/>
        <v>19.8</v>
      </c>
      <c r="P72" s="5">
        <f>12*O72-N72-F72</f>
        <v>20.600000000000023</v>
      </c>
      <c r="Q72" s="5"/>
      <c r="R72" s="1"/>
      <c r="S72" s="1">
        <f t="shared" si="18"/>
        <v>12</v>
      </c>
      <c r="T72" s="1">
        <f t="shared" si="19"/>
        <v>10.959595959595958</v>
      </c>
      <c r="U72" s="1">
        <v>18.600000000000001</v>
      </c>
      <c r="V72" s="1">
        <v>23.8</v>
      </c>
      <c r="W72" s="1">
        <v>22.8</v>
      </c>
      <c r="X72" s="1">
        <v>13.8</v>
      </c>
      <c r="Y72" s="1">
        <v>15.6</v>
      </c>
      <c r="Z72" s="1">
        <v>15.6</v>
      </c>
      <c r="AA72" s="1"/>
      <c r="AB72" s="1">
        <f t="shared" si="20"/>
        <v>8.2400000000000091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107</v>
      </c>
      <c r="B73" s="15" t="s">
        <v>41</v>
      </c>
      <c r="C73" s="15"/>
      <c r="D73" s="15"/>
      <c r="E73" s="15"/>
      <c r="F73" s="15"/>
      <c r="G73" s="16">
        <v>0</v>
      </c>
      <c r="H73" s="15" t="e">
        <v>#N/A</v>
      </c>
      <c r="I73" s="15" t="s">
        <v>33</v>
      </c>
      <c r="J73" s="15"/>
      <c r="K73" s="15">
        <f t="shared" si="16"/>
        <v>0</v>
      </c>
      <c r="L73" s="15"/>
      <c r="M73" s="15"/>
      <c r="N73" s="15"/>
      <c r="O73" s="15">
        <f t="shared" si="17"/>
        <v>0</v>
      </c>
      <c r="P73" s="17"/>
      <c r="Q73" s="17"/>
      <c r="R73" s="15"/>
      <c r="S73" s="15" t="e">
        <f t="shared" si="18"/>
        <v>#DIV/0!</v>
      </c>
      <c r="T73" s="15" t="e">
        <f t="shared" si="19"/>
        <v>#DIV/0!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 t="s">
        <v>48</v>
      </c>
      <c r="AB73" s="15">
        <f t="shared" si="20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32</v>
      </c>
      <c r="C74" s="1">
        <v>53.249000000000002</v>
      </c>
      <c r="D74" s="1"/>
      <c r="E74" s="1">
        <v>25.712</v>
      </c>
      <c r="F74" s="1">
        <v>20.437000000000001</v>
      </c>
      <c r="G74" s="7">
        <v>1</v>
      </c>
      <c r="H74" s="1">
        <v>40</v>
      </c>
      <c r="I74" s="1" t="s">
        <v>33</v>
      </c>
      <c r="J74" s="1">
        <v>27.2</v>
      </c>
      <c r="K74" s="1">
        <f t="shared" si="16"/>
        <v>-1.4879999999999995</v>
      </c>
      <c r="L74" s="1"/>
      <c r="M74" s="1"/>
      <c r="N74" s="1">
        <v>42.616600000000012</v>
      </c>
      <c r="O74" s="1">
        <f t="shared" si="17"/>
        <v>5.1424000000000003</v>
      </c>
      <c r="P74" s="5"/>
      <c r="Q74" s="5"/>
      <c r="R74" s="1"/>
      <c r="S74" s="1">
        <f t="shared" si="18"/>
        <v>12.26151213441195</v>
      </c>
      <c r="T74" s="1">
        <f t="shared" si="19"/>
        <v>12.26151213441195</v>
      </c>
      <c r="U74" s="1">
        <v>5.9916</v>
      </c>
      <c r="V74" s="1">
        <v>4.1116000000000001</v>
      </c>
      <c r="W74" s="1">
        <v>4.4164000000000003</v>
      </c>
      <c r="X74" s="1">
        <v>4.3040000000000003</v>
      </c>
      <c r="Y74" s="1">
        <v>4.3086000000000002</v>
      </c>
      <c r="Z74" s="1">
        <v>4.7362000000000002</v>
      </c>
      <c r="AA74" s="1"/>
      <c r="AB74" s="1">
        <f t="shared" si="20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1" t="s">
        <v>109</v>
      </c>
      <c r="B75" s="11" t="s">
        <v>41</v>
      </c>
      <c r="C75" s="11">
        <v>46</v>
      </c>
      <c r="D75" s="11"/>
      <c r="E75" s="11">
        <v>11</v>
      </c>
      <c r="F75" s="11">
        <v>34</v>
      </c>
      <c r="G75" s="12">
        <v>0</v>
      </c>
      <c r="H75" s="11">
        <v>35</v>
      </c>
      <c r="I75" s="11" t="s">
        <v>42</v>
      </c>
      <c r="J75" s="11">
        <v>11</v>
      </c>
      <c r="K75" s="11">
        <f t="shared" si="16"/>
        <v>0</v>
      </c>
      <c r="L75" s="11"/>
      <c r="M75" s="11"/>
      <c r="N75" s="11"/>
      <c r="O75" s="11">
        <f t="shared" si="17"/>
        <v>2.2000000000000002</v>
      </c>
      <c r="P75" s="13"/>
      <c r="Q75" s="13"/>
      <c r="R75" s="11"/>
      <c r="S75" s="11">
        <f t="shared" si="18"/>
        <v>15.454545454545453</v>
      </c>
      <c r="T75" s="11">
        <f t="shared" si="19"/>
        <v>15.454545454545453</v>
      </c>
      <c r="U75" s="11">
        <v>0.4</v>
      </c>
      <c r="V75" s="11">
        <v>0.6</v>
      </c>
      <c r="W75" s="11">
        <v>0.8</v>
      </c>
      <c r="X75" s="11">
        <v>2.4</v>
      </c>
      <c r="Y75" s="11">
        <v>4</v>
      </c>
      <c r="Z75" s="11">
        <v>3.2</v>
      </c>
      <c r="AA75" s="14" t="s">
        <v>59</v>
      </c>
      <c r="AB75" s="11">
        <f t="shared" si="20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1" t="s">
        <v>110</v>
      </c>
      <c r="B76" s="11" t="s">
        <v>41</v>
      </c>
      <c r="C76" s="11">
        <v>178</v>
      </c>
      <c r="D76" s="11"/>
      <c r="E76" s="11">
        <v>86</v>
      </c>
      <c r="F76" s="11">
        <v>66</v>
      </c>
      <c r="G76" s="12">
        <v>0</v>
      </c>
      <c r="H76" s="11">
        <v>45</v>
      </c>
      <c r="I76" s="11" t="s">
        <v>42</v>
      </c>
      <c r="J76" s="11">
        <v>88</v>
      </c>
      <c r="K76" s="11">
        <f t="shared" si="16"/>
        <v>-2</v>
      </c>
      <c r="L76" s="11"/>
      <c r="M76" s="11"/>
      <c r="N76" s="11"/>
      <c r="O76" s="11">
        <f t="shared" si="17"/>
        <v>17.2</v>
      </c>
      <c r="P76" s="13"/>
      <c r="Q76" s="13"/>
      <c r="R76" s="11"/>
      <c r="S76" s="11">
        <f t="shared" si="18"/>
        <v>3.8372093023255816</v>
      </c>
      <c r="T76" s="11">
        <f t="shared" si="19"/>
        <v>3.8372093023255816</v>
      </c>
      <c r="U76" s="11">
        <v>18.8</v>
      </c>
      <c r="V76" s="11">
        <v>13.2</v>
      </c>
      <c r="W76" s="11">
        <v>12</v>
      </c>
      <c r="X76" s="11">
        <v>18.399999999999999</v>
      </c>
      <c r="Y76" s="11">
        <v>19.399999999999999</v>
      </c>
      <c r="Z76" s="11">
        <v>12.6</v>
      </c>
      <c r="AA76" s="11"/>
      <c r="AB76" s="11">
        <f t="shared" si="20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111</v>
      </c>
      <c r="B77" s="1" t="s">
        <v>32</v>
      </c>
      <c r="C77" s="1"/>
      <c r="D77" s="1">
        <v>33.067999999999998</v>
      </c>
      <c r="E77" s="1">
        <v>28.959</v>
      </c>
      <c r="F77" s="1">
        <v>2.7589999999999999</v>
      </c>
      <c r="G77" s="7">
        <v>1</v>
      </c>
      <c r="H77" s="1" t="e">
        <v>#N/A</v>
      </c>
      <c r="I77" s="1" t="s">
        <v>33</v>
      </c>
      <c r="J77" s="1">
        <v>28.6</v>
      </c>
      <c r="K77" s="1">
        <f t="shared" si="16"/>
        <v>0.35899999999999821</v>
      </c>
      <c r="L77" s="1"/>
      <c r="M77" s="1"/>
      <c r="N77" s="1">
        <v>0</v>
      </c>
      <c r="O77" s="1">
        <f t="shared" si="17"/>
        <v>5.7918000000000003</v>
      </c>
      <c r="P77" s="5">
        <f>7*O77-N77-F77</f>
        <v>37.7836</v>
      </c>
      <c r="Q77" s="5"/>
      <c r="R77" s="1"/>
      <c r="S77" s="1">
        <f t="shared" si="18"/>
        <v>7</v>
      </c>
      <c r="T77" s="1">
        <f t="shared" si="19"/>
        <v>0.47636313408612174</v>
      </c>
      <c r="U77" s="1">
        <v>0.27200000000000002</v>
      </c>
      <c r="V77" s="1">
        <v>-0.1288</v>
      </c>
      <c r="W77" s="1">
        <v>0</v>
      </c>
      <c r="X77" s="1">
        <v>0</v>
      </c>
      <c r="Y77" s="1">
        <v>0</v>
      </c>
      <c r="Z77" s="1">
        <v>0</v>
      </c>
      <c r="AA77" s="1"/>
      <c r="AB77" s="1">
        <f t="shared" si="20"/>
        <v>37.7836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1" t="s">
        <v>112</v>
      </c>
      <c r="B78" s="11" t="s">
        <v>41</v>
      </c>
      <c r="C78" s="11">
        <v>112</v>
      </c>
      <c r="D78" s="11"/>
      <c r="E78" s="11">
        <v>86</v>
      </c>
      <c r="F78" s="11">
        <v>6</v>
      </c>
      <c r="G78" s="12">
        <v>0</v>
      </c>
      <c r="H78" s="11">
        <v>45</v>
      </c>
      <c r="I78" s="11" t="s">
        <v>42</v>
      </c>
      <c r="J78" s="11">
        <v>90</v>
      </c>
      <c r="K78" s="11">
        <f t="shared" si="16"/>
        <v>-4</v>
      </c>
      <c r="L78" s="11"/>
      <c r="M78" s="11"/>
      <c r="N78" s="11"/>
      <c r="O78" s="11">
        <f t="shared" si="17"/>
        <v>17.2</v>
      </c>
      <c r="P78" s="13"/>
      <c r="Q78" s="13"/>
      <c r="R78" s="11"/>
      <c r="S78" s="11">
        <f t="shared" si="18"/>
        <v>0.34883720930232559</v>
      </c>
      <c r="T78" s="11">
        <f t="shared" si="19"/>
        <v>0.34883720930232559</v>
      </c>
      <c r="U78" s="11">
        <v>19.2</v>
      </c>
      <c r="V78" s="11">
        <v>13.6</v>
      </c>
      <c r="W78" s="11">
        <v>10.4</v>
      </c>
      <c r="X78" s="11">
        <v>10.6</v>
      </c>
      <c r="Y78" s="11">
        <v>15</v>
      </c>
      <c r="Z78" s="11">
        <v>11.2</v>
      </c>
      <c r="AA78" s="11"/>
      <c r="AB78" s="11">
        <f t="shared" si="20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6" t="s">
        <v>113</v>
      </c>
      <c r="B79" s="1" t="s">
        <v>41</v>
      </c>
      <c r="C79" s="1"/>
      <c r="D79" s="1"/>
      <c r="E79" s="18">
        <f>E80</f>
        <v>6</v>
      </c>
      <c r="F79" s="18">
        <f>F80</f>
        <v>34</v>
      </c>
      <c r="G79" s="7">
        <v>0.45</v>
      </c>
      <c r="H79" s="1" t="e">
        <v>#N/A</v>
      </c>
      <c r="I79" s="1" t="s">
        <v>33</v>
      </c>
      <c r="J79" s="1"/>
      <c r="K79" s="1">
        <f t="shared" si="16"/>
        <v>6</v>
      </c>
      <c r="L79" s="1"/>
      <c r="M79" s="1"/>
      <c r="N79" s="1">
        <v>0</v>
      </c>
      <c r="O79" s="1">
        <f t="shared" si="17"/>
        <v>1.2</v>
      </c>
      <c r="P79" s="5"/>
      <c r="Q79" s="5"/>
      <c r="R79" s="1"/>
      <c r="S79" s="1">
        <f t="shared" si="18"/>
        <v>28.333333333333336</v>
      </c>
      <c r="T79" s="1">
        <f t="shared" si="19"/>
        <v>28.333333333333336</v>
      </c>
      <c r="U79" s="1">
        <v>0.2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 t="s">
        <v>114</v>
      </c>
      <c r="AB79" s="1">
        <f t="shared" si="20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115</v>
      </c>
      <c r="B80" s="11" t="s">
        <v>41</v>
      </c>
      <c r="C80" s="11"/>
      <c r="D80" s="11">
        <v>40</v>
      </c>
      <c r="E80" s="18">
        <v>6</v>
      </c>
      <c r="F80" s="18">
        <v>34</v>
      </c>
      <c r="G80" s="12">
        <v>0</v>
      </c>
      <c r="H80" s="11" t="e">
        <v>#N/A</v>
      </c>
      <c r="I80" s="21" t="s">
        <v>42</v>
      </c>
      <c r="J80" s="11">
        <v>6</v>
      </c>
      <c r="K80" s="11">
        <f t="shared" si="16"/>
        <v>0</v>
      </c>
      <c r="L80" s="11"/>
      <c r="M80" s="11"/>
      <c r="N80" s="11"/>
      <c r="O80" s="11">
        <f t="shared" si="17"/>
        <v>1.2</v>
      </c>
      <c r="P80" s="13"/>
      <c r="Q80" s="13"/>
      <c r="R80" s="11"/>
      <c r="S80" s="11">
        <f t="shared" si="18"/>
        <v>28.333333333333336</v>
      </c>
      <c r="T80" s="11">
        <f t="shared" si="19"/>
        <v>28.333333333333336</v>
      </c>
      <c r="U80" s="11">
        <v>0.2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 t="s">
        <v>116</v>
      </c>
      <c r="AB80" s="11">
        <f t="shared" si="20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117</v>
      </c>
      <c r="B81" s="1" t="s">
        <v>32</v>
      </c>
      <c r="C81" s="1">
        <v>281.12200000000001</v>
      </c>
      <c r="D81" s="1">
        <v>366.613</v>
      </c>
      <c r="E81" s="1">
        <v>138.34800000000001</v>
      </c>
      <c r="F81" s="1">
        <v>438.05799999999999</v>
      </c>
      <c r="G81" s="7">
        <v>1</v>
      </c>
      <c r="H81" s="1">
        <v>50</v>
      </c>
      <c r="I81" s="1" t="s">
        <v>33</v>
      </c>
      <c r="J81" s="1">
        <v>171.75</v>
      </c>
      <c r="K81" s="1">
        <f t="shared" si="16"/>
        <v>-33.401999999999987</v>
      </c>
      <c r="L81" s="1"/>
      <c r="M81" s="1"/>
      <c r="N81" s="1">
        <v>0</v>
      </c>
      <c r="O81" s="1">
        <f t="shared" si="17"/>
        <v>27.669600000000003</v>
      </c>
      <c r="P81" s="5"/>
      <c r="Q81" s="5"/>
      <c r="R81" s="1"/>
      <c r="S81" s="1">
        <f t="shared" si="18"/>
        <v>15.831743140486308</v>
      </c>
      <c r="T81" s="1">
        <f t="shared" si="19"/>
        <v>15.831743140486308</v>
      </c>
      <c r="U81" s="1">
        <v>29.106200000000001</v>
      </c>
      <c r="V81" s="1">
        <v>46.127000000000002</v>
      </c>
      <c r="W81" s="1">
        <v>42.404800000000002</v>
      </c>
      <c r="X81" s="1">
        <v>26.283000000000001</v>
      </c>
      <c r="Y81" s="1">
        <v>30.8644</v>
      </c>
      <c r="Z81" s="1">
        <v>46.753</v>
      </c>
      <c r="AA81" s="14" t="s">
        <v>59</v>
      </c>
      <c r="AB81" s="1">
        <f t="shared" si="20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118</v>
      </c>
      <c r="B82" s="1" t="s">
        <v>32</v>
      </c>
      <c r="C82" s="1">
        <v>65.436999999999998</v>
      </c>
      <c r="D82" s="1"/>
      <c r="E82" s="1">
        <v>39.465000000000003</v>
      </c>
      <c r="F82" s="1">
        <v>6.8280000000000003</v>
      </c>
      <c r="G82" s="7">
        <v>1</v>
      </c>
      <c r="H82" s="1">
        <v>50</v>
      </c>
      <c r="I82" s="1" t="s">
        <v>33</v>
      </c>
      <c r="J82" s="1">
        <v>37.700000000000003</v>
      </c>
      <c r="K82" s="1">
        <f t="shared" si="16"/>
        <v>1.7650000000000006</v>
      </c>
      <c r="L82" s="1"/>
      <c r="M82" s="1"/>
      <c r="N82" s="1">
        <v>67.968999999999994</v>
      </c>
      <c r="O82" s="1">
        <f t="shared" si="17"/>
        <v>7.8930000000000007</v>
      </c>
      <c r="P82" s="5">
        <f t="shared" ref="P82:P84" si="22">12*O82-N82-F82</f>
        <v>19.919000000000015</v>
      </c>
      <c r="Q82" s="5"/>
      <c r="R82" s="1"/>
      <c r="S82" s="1">
        <f t="shared" si="18"/>
        <v>12</v>
      </c>
      <c r="T82" s="1">
        <f t="shared" si="19"/>
        <v>9.4763714683897113</v>
      </c>
      <c r="U82" s="1">
        <v>9.5289999999999999</v>
      </c>
      <c r="V82" s="1">
        <v>8.3086000000000002</v>
      </c>
      <c r="W82" s="1">
        <v>5.0415999999999999</v>
      </c>
      <c r="X82" s="1">
        <v>4.7149999999999999</v>
      </c>
      <c r="Y82" s="1">
        <v>7.1849999999999996</v>
      </c>
      <c r="Z82" s="1">
        <v>8.7545999999999999</v>
      </c>
      <c r="AA82" s="1"/>
      <c r="AB82" s="1">
        <f t="shared" si="20"/>
        <v>19.919000000000015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119</v>
      </c>
      <c r="B83" s="1" t="s">
        <v>41</v>
      </c>
      <c r="C83" s="1">
        <v>520</v>
      </c>
      <c r="D83" s="1">
        <v>840</v>
      </c>
      <c r="E83" s="1">
        <v>455</v>
      </c>
      <c r="F83" s="1">
        <v>826</v>
      </c>
      <c r="G83" s="7">
        <v>0.4</v>
      </c>
      <c r="H83" s="1">
        <v>40</v>
      </c>
      <c r="I83" s="1" t="s">
        <v>33</v>
      </c>
      <c r="J83" s="1">
        <v>454</v>
      </c>
      <c r="K83" s="1">
        <f t="shared" si="16"/>
        <v>1</v>
      </c>
      <c r="L83" s="1"/>
      <c r="M83" s="1"/>
      <c r="N83" s="1">
        <v>0</v>
      </c>
      <c r="O83" s="1">
        <f t="shared" si="17"/>
        <v>91</v>
      </c>
      <c r="P83" s="5">
        <f t="shared" si="22"/>
        <v>266</v>
      </c>
      <c r="Q83" s="5"/>
      <c r="R83" s="1"/>
      <c r="S83" s="1">
        <f t="shared" si="18"/>
        <v>12</v>
      </c>
      <c r="T83" s="1">
        <f t="shared" si="19"/>
        <v>9.0769230769230766</v>
      </c>
      <c r="U83" s="1">
        <v>89.2</v>
      </c>
      <c r="V83" s="1">
        <v>106.4</v>
      </c>
      <c r="W83" s="1">
        <v>103.2</v>
      </c>
      <c r="X83" s="1">
        <v>80.8</v>
      </c>
      <c r="Y83" s="1">
        <v>89.4</v>
      </c>
      <c r="Z83" s="1">
        <v>94.8</v>
      </c>
      <c r="AA83" s="1"/>
      <c r="AB83" s="1">
        <f t="shared" si="20"/>
        <v>106.4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120</v>
      </c>
      <c r="B84" s="1" t="s">
        <v>41</v>
      </c>
      <c r="C84" s="1">
        <v>461</v>
      </c>
      <c r="D84" s="1">
        <v>618</v>
      </c>
      <c r="E84" s="1">
        <v>328</v>
      </c>
      <c r="F84" s="1">
        <v>693</v>
      </c>
      <c r="G84" s="7">
        <v>0.4</v>
      </c>
      <c r="H84" s="1">
        <v>40</v>
      </c>
      <c r="I84" s="1" t="s">
        <v>33</v>
      </c>
      <c r="J84" s="1">
        <v>332</v>
      </c>
      <c r="K84" s="1">
        <f t="shared" si="16"/>
        <v>-4</v>
      </c>
      <c r="L84" s="1"/>
      <c r="M84" s="1"/>
      <c r="N84" s="1">
        <v>0</v>
      </c>
      <c r="O84" s="1">
        <f t="shared" si="17"/>
        <v>65.599999999999994</v>
      </c>
      <c r="P84" s="5">
        <f t="shared" si="22"/>
        <v>94.199999999999932</v>
      </c>
      <c r="Q84" s="5"/>
      <c r="R84" s="1"/>
      <c r="S84" s="1">
        <f t="shared" si="18"/>
        <v>12</v>
      </c>
      <c r="T84" s="1">
        <f t="shared" si="19"/>
        <v>10.564024390243903</v>
      </c>
      <c r="U84" s="1">
        <v>64.599999999999994</v>
      </c>
      <c r="V84" s="1">
        <v>84.8</v>
      </c>
      <c r="W84" s="1">
        <v>84.8</v>
      </c>
      <c r="X84" s="1">
        <v>68.400000000000006</v>
      </c>
      <c r="Y84" s="1">
        <v>72.2</v>
      </c>
      <c r="Z84" s="1">
        <v>70.974000000000004</v>
      </c>
      <c r="AA84" s="1"/>
      <c r="AB84" s="1">
        <f t="shared" si="20"/>
        <v>37.679999999999971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6" t="s">
        <v>121</v>
      </c>
      <c r="B85" s="1" t="s">
        <v>41</v>
      </c>
      <c r="C85" s="1"/>
      <c r="D85" s="1"/>
      <c r="E85" s="1"/>
      <c r="F85" s="18">
        <f>F100</f>
        <v>36</v>
      </c>
      <c r="G85" s="7">
        <v>0.45</v>
      </c>
      <c r="H85" s="1" t="e">
        <v>#N/A</v>
      </c>
      <c r="I85" s="1" t="s">
        <v>33</v>
      </c>
      <c r="J85" s="1"/>
      <c r="K85" s="1">
        <f t="shared" si="16"/>
        <v>0</v>
      </c>
      <c r="L85" s="1"/>
      <c r="M85" s="1"/>
      <c r="N85" s="1">
        <v>0</v>
      </c>
      <c r="O85" s="1">
        <f t="shared" si="17"/>
        <v>0</v>
      </c>
      <c r="P85" s="5"/>
      <c r="Q85" s="5"/>
      <c r="R85" s="1"/>
      <c r="S85" s="1" t="e">
        <f t="shared" si="18"/>
        <v>#DIV/0!</v>
      </c>
      <c r="T85" s="1" t="e">
        <f t="shared" si="19"/>
        <v>#DIV/0!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 t="s">
        <v>122</v>
      </c>
      <c r="AB85" s="1">
        <f t="shared" si="20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1" t="s">
        <v>123</v>
      </c>
      <c r="B86" s="11" t="s">
        <v>41</v>
      </c>
      <c r="C86" s="11">
        <v>51</v>
      </c>
      <c r="D86" s="11"/>
      <c r="E86" s="11">
        <v>4</v>
      </c>
      <c r="F86" s="11">
        <v>42</v>
      </c>
      <c r="G86" s="12">
        <v>0</v>
      </c>
      <c r="H86" s="11" t="e">
        <v>#N/A</v>
      </c>
      <c r="I86" s="11" t="s">
        <v>42</v>
      </c>
      <c r="J86" s="11">
        <v>4</v>
      </c>
      <c r="K86" s="11">
        <f t="shared" si="16"/>
        <v>0</v>
      </c>
      <c r="L86" s="11"/>
      <c r="M86" s="11"/>
      <c r="N86" s="11"/>
      <c r="O86" s="11">
        <f t="shared" si="17"/>
        <v>0.8</v>
      </c>
      <c r="P86" s="13"/>
      <c r="Q86" s="13"/>
      <c r="R86" s="11"/>
      <c r="S86" s="11">
        <f t="shared" si="18"/>
        <v>52.5</v>
      </c>
      <c r="T86" s="11">
        <f t="shared" si="19"/>
        <v>52.5</v>
      </c>
      <c r="U86" s="11">
        <v>1.4</v>
      </c>
      <c r="V86" s="11">
        <v>2</v>
      </c>
      <c r="W86" s="11">
        <v>1</v>
      </c>
      <c r="X86" s="11">
        <v>0</v>
      </c>
      <c r="Y86" s="11">
        <v>0</v>
      </c>
      <c r="Z86" s="11">
        <v>0</v>
      </c>
      <c r="AA86" s="14" t="s">
        <v>59</v>
      </c>
      <c r="AB86" s="11">
        <f t="shared" si="20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124</v>
      </c>
      <c r="B87" s="1" t="s">
        <v>41</v>
      </c>
      <c r="C87" s="1">
        <v>35</v>
      </c>
      <c r="D87" s="1">
        <v>204</v>
      </c>
      <c r="E87" s="1">
        <v>40</v>
      </c>
      <c r="F87" s="1">
        <v>183</v>
      </c>
      <c r="G87" s="7">
        <v>0.4</v>
      </c>
      <c r="H87" s="1">
        <v>40</v>
      </c>
      <c r="I87" s="1" t="s">
        <v>33</v>
      </c>
      <c r="J87" s="1">
        <v>53</v>
      </c>
      <c r="K87" s="1">
        <f t="shared" si="16"/>
        <v>-13</v>
      </c>
      <c r="L87" s="1"/>
      <c r="M87" s="1"/>
      <c r="N87" s="1">
        <v>0</v>
      </c>
      <c r="O87" s="1">
        <f t="shared" si="17"/>
        <v>8</v>
      </c>
      <c r="P87" s="5"/>
      <c r="Q87" s="5"/>
      <c r="R87" s="1"/>
      <c r="S87" s="1">
        <f t="shared" si="18"/>
        <v>22.875</v>
      </c>
      <c r="T87" s="1">
        <f t="shared" si="19"/>
        <v>22.875</v>
      </c>
      <c r="U87" s="1">
        <v>8.1999999999999993</v>
      </c>
      <c r="V87" s="1">
        <v>18</v>
      </c>
      <c r="W87" s="1">
        <v>16.600000000000001</v>
      </c>
      <c r="X87" s="1">
        <v>8.6</v>
      </c>
      <c r="Y87" s="1">
        <v>9.8000000000000007</v>
      </c>
      <c r="Z87" s="1">
        <v>5</v>
      </c>
      <c r="AA87" s="1"/>
      <c r="AB87" s="1">
        <f t="shared" si="20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125</v>
      </c>
      <c r="B88" s="1" t="s">
        <v>32</v>
      </c>
      <c r="C88" s="1">
        <v>226.04</v>
      </c>
      <c r="D88" s="1">
        <v>58.331000000000003</v>
      </c>
      <c r="E88" s="1">
        <v>135.39599999999999</v>
      </c>
      <c r="F88" s="1">
        <v>105.667</v>
      </c>
      <c r="G88" s="7">
        <v>1</v>
      </c>
      <c r="H88" s="1">
        <v>40</v>
      </c>
      <c r="I88" s="1" t="s">
        <v>33</v>
      </c>
      <c r="J88" s="1">
        <v>133.9</v>
      </c>
      <c r="K88" s="1">
        <f t="shared" si="16"/>
        <v>1.4959999999999809</v>
      </c>
      <c r="L88" s="1"/>
      <c r="M88" s="1"/>
      <c r="N88" s="1">
        <v>237.02820000000011</v>
      </c>
      <c r="O88" s="1">
        <f t="shared" si="17"/>
        <v>27.079199999999997</v>
      </c>
      <c r="P88" s="5"/>
      <c r="Q88" s="5"/>
      <c r="R88" s="1"/>
      <c r="S88" s="1">
        <f t="shared" si="18"/>
        <v>12.655292623120335</v>
      </c>
      <c r="T88" s="1">
        <f t="shared" si="19"/>
        <v>12.655292623120335</v>
      </c>
      <c r="U88" s="1">
        <v>32.556199999999997</v>
      </c>
      <c r="V88" s="1">
        <v>30.093</v>
      </c>
      <c r="W88" s="1">
        <v>27.388000000000002</v>
      </c>
      <c r="X88" s="1">
        <v>25.805</v>
      </c>
      <c r="Y88" s="1">
        <v>26.5288</v>
      </c>
      <c r="Z88" s="1">
        <v>33.308999999999997</v>
      </c>
      <c r="AA88" s="1"/>
      <c r="AB88" s="1">
        <f t="shared" si="20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126</v>
      </c>
      <c r="B89" s="1" t="s">
        <v>32</v>
      </c>
      <c r="C89" s="1">
        <v>128.917</v>
      </c>
      <c r="D89" s="1">
        <v>63.607999999999997</v>
      </c>
      <c r="E89" s="1">
        <v>87.475999999999999</v>
      </c>
      <c r="F89" s="1">
        <v>75.873999999999995</v>
      </c>
      <c r="G89" s="7">
        <v>1</v>
      </c>
      <c r="H89" s="1">
        <v>40</v>
      </c>
      <c r="I89" s="1" t="s">
        <v>33</v>
      </c>
      <c r="J89" s="1">
        <v>89.6</v>
      </c>
      <c r="K89" s="1">
        <f t="shared" si="16"/>
        <v>-2.1239999999999952</v>
      </c>
      <c r="L89" s="1"/>
      <c r="M89" s="1"/>
      <c r="N89" s="1">
        <v>160.7808</v>
      </c>
      <c r="O89" s="1">
        <f t="shared" si="17"/>
        <v>17.495200000000001</v>
      </c>
      <c r="P89" s="5"/>
      <c r="Q89" s="5"/>
      <c r="R89" s="1"/>
      <c r="S89" s="1">
        <f t="shared" si="18"/>
        <v>13.526841647994878</v>
      </c>
      <c r="T89" s="1">
        <f t="shared" si="19"/>
        <v>13.526841647994878</v>
      </c>
      <c r="U89" s="1">
        <v>22.0318</v>
      </c>
      <c r="V89" s="1">
        <v>19.980399999999999</v>
      </c>
      <c r="W89" s="1">
        <v>19.118200000000002</v>
      </c>
      <c r="X89" s="1">
        <v>17.488399999999999</v>
      </c>
      <c r="Y89" s="1">
        <v>17.724599999999999</v>
      </c>
      <c r="Z89" s="1">
        <v>17.905799999999999</v>
      </c>
      <c r="AA89" s="1"/>
      <c r="AB89" s="1">
        <f t="shared" si="20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5" t="s">
        <v>127</v>
      </c>
      <c r="B90" s="15" t="s">
        <v>41</v>
      </c>
      <c r="C90" s="15"/>
      <c r="D90" s="15"/>
      <c r="E90" s="15"/>
      <c r="F90" s="15"/>
      <c r="G90" s="16">
        <v>0</v>
      </c>
      <c r="H90" s="15" t="e">
        <v>#N/A</v>
      </c>
      <c r="I90" s="15" t="s">
        <v>33</v>
      </c>
      <c r="J90" s="15"/>
      <c r="K90" s="15">
        <f t="shared" si="16"/>
        <v>0</v>
      </c>
      <c r="L90" s="15"/>
      <c r="M90" s="15"/>
      <c r="N90" s="15"/>
      <c r="O90" s="15">
        <f t="shared" si="17"/>
        <v>0</v>
      </c>
      <c r="P90" s="17"/>
      <c r="Q90" s="17"/>
      <c r="R90" s="15"/>
      <c r="S90" s="15" t="e">
        <f t="shared" si="18"/>
        <v>#DIV/0!</v>
      </c>
      <c r="T90" s="15" t="e">
        <f t="shared" si="19"/>
        <v>#DIV/0!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 t="s">
        <v>48</v>
      </c>
      <c r="AB90" s="15">
        <f t="shared" si="20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5" t="s">
        <v>128</v>
      </c>
      <c r="B91" s="15" t="s">
        <v>41</v>
      </c>
      <c r="C91" s="15"/>
      <c r="D91" s="15"/>
      <c r="E91" s="15"/>
      <c r="F91" s="15"/>
      <c r="G91" s="16">
        <v>0</v>
      </c>
      <c r="H91" s="15" t="e">
        <v>#N/A</v>
      </c>
      <c r="I91" s="15" t="s">
        <v>33</v>
      </c>
      <c r="J91" s="15"/>
      <c r="K91" s="15">
        <f t="shared" si="16"/>
        <v>0</v>
      </c>
      <c r="L91" s="15"/>
      <c r="M91" s="15"/>
      <c r="N91" s="15"/>
      <c r="O91" s="15">
        <f t="shared" si="17"/>
        <v>0</v>
      </c>
      <c r="P91" s="17"/>
      <c r="Q91" s="17"/>
      <c r="R91" s="15"/>
      <c r="S91" s="15" t="e">
        <f t="shared" si="18"/>
        <v>#DIV/0!</v>
      </c>
      <c r="T91" s="15" t="e">
        <f t="shared" si="19"/>
        <v>#DIV/0!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 t="s">
        <v>48</v>
      </c>
      <c r="AB91" s="15">
        <f t="shared" si="20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6" t="s">
        <v>129</v>
      </c>
      <c r="B92" s="1" t="s">
        <v>41</v>
      </c>
      <c r="C92" s="1"/>
      <c r="D92" s="1"/>
      <c r="E92" s="18">
        <f>E98</f>
        <v>13</v>
      </c>
      <c r="F92" s="18">
        <f>F98</f>
        <v>17</v>
      </c>
      <c r="G92" s="7">
        <v>0.4</v>
      </c>
      <c r="H92" s="1" t="e">
        <v>#N/A</v>
      </c>
      <c r="I92" s="1" t="s">
        <v>33</v>
      </c>
      <c r="J92" s="1"/>
      <c r="K92" s="1">
        <f t="shared" si="16"/>
        <v>13</v>
      </c>
      <c r="L92" s="1"/>
      <c r="M92" s="1"/>
      <c r="N92" s="1">
        <v>0</v>
      </c>
      <c r="O92" s="1">
        <f t="shared" si="17"/>
        <v>2.6</v>
      </c>
      <c r="P92" s="5">
        <f>12*O92-N92-F92</f>
        <v>14.200000000000003</v>
      </c>
      <c r="Q92" s="5"/>
      <c r="R92" s="1"/>
      <c r="S92" s="1">
        <f t="shared" si="18"/>
        <v>12</v>
      </c>
      <c r="T92" s="1">
        <f t="shared" si="19"/>
        <v>6.5384615384615383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 t="s">
        <v>130</v>
      </c>
      <c r="AB92" s="1">
        <f t="shared" si="20"/>
        <v>5.6800000000000015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5" t="s">
        <v>131</v>
      </c>
      <c r="B93" s="15" t="s">
        <v>41</v>
      </c>
      <c r="C93" s="15"/>
      <c r="D93" s="15"/>
      <c r="E93" s="15"/>
      <c r="F93" s="15"/>
      <c r="G93" s="16">
        <v>0</v>
      </c>
      <c r="H93" s="15" t="e">
        <v>#N/A</v>
      </c>
      <c r="I93" s="15" t="s">
        <v>33</v>
      </c>
      <c r="J93" s="15"/>
      <c r="K93" s="15">
        <f t="shared" si="16"/>
        <v>0</v>
      </c>
      <c r="L93" s="15"/>
      <c r="M93" s="15"/>
      <c r="N93" s="15"/>
      <c r="O93" s="15">
        <f t="shared" si="17"/>
        <v>0</v>
      </c>
      <c r="P93" s="17"/>
      <c r="Q93" s="17"/>
      <c r="R93" s="15"/>
      <c r="S93" s="15" t="e">
        <f t="shared" si="18"/>
        <v>#DIV/0!</v>
      </c>
      <c r="T93" s="15" t="e">
        <f t="shared" si="19"/>
        <v>#DIV/0!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 t="s">
        <v>48</v>
      </c>
      <c r="AB93" s="15">
        <f t="shared" si="20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132</v>
      </c>
      <c r="B94" s="1" t="s">
        <v>41</v>
      </c>
      <c r="C94" s="1"/>
      <c r="D94" s="1">
        <v>30</v>
      </c>
      <c r="E94" s="1"/>
      <c r="F94" s="1">
        <v>30</v>
      </c>
      <c r="G94" s="7">
        <v>0.6</v>
      </c>
      <c r="H94" s="1" t="e">
        <v>#N/A</v>
      </c>
      <c r="I94" s="1" t="s">
        <v>33</v>
      </c>
      <c r="J94" s="1"/>
      <c r="K94" s="1">
        <f t="shared" ref="K94:K112" si="23">E94-J94</f>
        <v>0</v>
      </c>
      <c r="L94" s="1"/>
      <c r="M94" s="1"/>
      <c r="N94" s="1">
        <v>0</v>
      </c>
      <c r="O94" s="1">
        <f t="shared" si="17"/>
        <v>0</v>
      </c>
      <c r="P94" s="5"/>
      <c r="Q94" s="5"/>
      <c r="R94" s="1"/>
      <c r="S94" s="1" t="e">
        <f t="shared" si="18"/>
        <v>#DIV/0!</v>
      </c>
      <c r="T94" s="1" t="e">
        <f t="shared" si="19"/>
        <v>#DIV/0!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/>
      <c r="AB94" s="1">
        <f t="shared" si="20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5" t="s">
        <v>133</v>
      </c>
      <c r="B95" s="15" t="s">
        <v>41</v>
      </c>
      <c r="C95" s="15"/>
      <c r="D95" s="15"/>
      <c r="E95" s="15"/>
      <c r="F95" s="15"/>
      <c r="G95" s="16">
        <v>0</v>
      </c>
      <c r="H95" s="15" t="e">
        <v>#N/A</v>
      </c>
      <c r="I95" s="15" t="s">
        <v>33</v>
      </c>
      <c r="J95" s="15"/>
      <c r="K95" s="15">
        <f t="shared" si="23"/>
        <v>0</v>
      </c>
      <c r="L95" s="15"/>
      <c r="M95" s="15"/>
      <c r="N95" s="15"/>
      <c r="O95" s="15">
        <f t="shared" si="17"/>
        <v>0</v>
      </c>
      <c r="P95" s="17"/>
      <c r="Q95" s="17"/>
      <c r="R95" s="15"/>
      <c r="S95" s="15" t="e">
        <f t="shared" si="18"/>
        <v>#DIV/0!</v>
      </c>
      <c r="T95" s="15" t="e">
        <f t="shared" si="19"/>
        <v>#DIV/0!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 t="s">
        <v>48</v>
      </c>
      <c r="AB95" s="15">
        <f t="shared" si="20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5" t="s">
        <v>134</v>
      </c>
      <c r="B96" s="15" t="s">
        <v>41</v>
      </c>
      <c r="C96" s="15"/>
      <c r="D96" s="15"/>
      <c r="E96" s="15"/>
      <c r="F96" s="15"/>
      <c r="G96" s="16">
        <v>0</v>
      </c>
      <c r="H96" s="15" t="e">
        <v>#N/A</v>
      </c>
      <c r="I96" s="15" t="s">
        <v>33</v>
      </c>
      <c r="J96" s="15"/>
      <c r="K96" s="15">
        <f t="shared" si="23"/>
        <v>0</v>
      </c>
      <c r="L96" s="15"/>
      <c r="M96" s="15"/>
      <c r="N96" s="15"/>
      <c r="O96" s="15">
        <f t="shared" si="17"/>
        <v>0</v>
      </c>
      <c r="P96" s="17"/>
      <c r="Q96" s="17"/>
      <c r="R96" s="15"/>
      <c r="S96" s="15" t="e">
        <f t="shared" si="18"/>
        <v>#DIV/0!</v>
      </c>
      <c r="T96" s="15" t="e">
        <f t="shared" si="19"/>
        <v>#DIV/0!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 t="s">
        <v>48</v>
      </c>
      <c r="AB96" s="15">
        <f t="shared" si="20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5" t="s">
        <v>135</v>
      </c>
      <c r="B97" s="15" t="s">
        <v>32</v>
      </c>
      <c r="C97" s="15"/>
      <c r="D97" s="15"/>
      <c r="E97" s="15"/>
      <c r="F97" s="15"/>
      <c r="G97" s="16">
        <v>0</v>
      </c>
      <c r="H97" s="15" t="e">
        <v>#N/A</v>
      </c>
      <c r="I97" s="15" t="s">
        <v>33</v>
      </c>
      <c r="J97" s="15"/>
      <c r="K97" s="15">
        <f t="shared" si="23"/>
        <v>0</v>
      </c>
      <c r="L97" s="15"/>
      <c r="M97" s="15"/>
      <c r="N97" s="15"/>
      <c r="O97" s="15">
        <f t="shared" si="17"/>
        <v>0</v>
      </c>
      <c r="P97" s="17"/>
      <c r="Q97" s="17"/>
      <c r="R97" s="15"/>
      <c r="S97" s="15" t="e">
        <f t="shared" si="18"/>
        <v>#DIV/0!</v>
      </c>
      <c r="T97" s="15" t="e">
        <f t="shared" si="19"/>
        <v>#DIV/0!</v>
      </c>
      <c r="U97" s="15">
        <v>0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 t="s">
        <v>48</v>
      </c>
      <c r="AB97" s="15">
        <f t="shared" si="20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1" t="s">
        <v>136</v>
      </c>
      <c r="B98" s="11" t="s">
        <v>41</v>
      </c>
      <c r="C98" s="11"/>
      <c r="D98" s="11">
        <v>30</v>
      </c>
      <c r="E98" s="18">
        <v>13</v>
      </c>
      <c r="F98" s="18">
        <v>17</v>
      </c>
      <c r="G98" s="12">
        <v>0</v>
      </c>
      <c r="H98" s="11" t="e">
        <v>#N/A</v>
      </c>
      <c r="I98" s="21" t="s">
        <v>42</v>
      </c>
      <c r="J98" s="11">
        <v>13</v>
      </c>
      <c r="K98" s="11">
        <f t="shared" si="23"/>
        <v>0</v>
      </c>
      <c r="L98" s="11"/>
      <c r="M98" s="11"/>
      <c r="N98" s="11"/>
      <c r="O98" s="11">
        <f t="shared" si="17"/>
        <v>2.6</v>
      </c>
      <c r="P98" s="13"/>
      <c r="Q98" s="13"/>
      <c r="R98" s="11"/>
      <c r="S98" s="11">
        <f t="shared" si="18"/>
        <v>6.5384615384615383</v>
      </c>
      <c r="T98" s="11">
        <f t="shared" si="19"/>
        <v>6.5384615384615383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 t="s">
        <v>137</v>
      </c>
      <c r="AB98" s="11">
        <f t="shared" si="20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5" t="s">
        <v>138</v>
      </c>
      <c r="B99" s="15" t="s">
        <v>32</v>
      </c>
      <c r="C99" s="15"/>
      <c r="D99" s="15"/>
      <c r="E99" s="15"/>
      <c r="F99" s="15"/>
      <c r="G99" s="16">
        <v>0</v>
      </c>
      <c r="H99" s="15" t="e">
        <v>#N/A</v>
      </c>
      <c r="I99" s="15" t="s">
        <v>33</v>
      </c>
      <c r="J99" s="15"/>
      <c r="K99" s="15">
        <f t="shared" si="23"/>
        <v>0</v>
      </c>
      <c r="L99" s="15"/>
      <c r="M99" s="15"/>
      <c r="N99" s="15"/>
      <c r="O99" s="15">
        <f t="shared" si="17"/>
        <v>0</v>
      </c>
      <c r="P99" s="17"/>
      <c r="Q99" s="17"/>
      <c r="R99" s="15"/>
      <c r="S99" s="15" t="e">
        <f t="shared" si="18"/>
        <v>#DIV/0!</v>
      </c>
      <c r="T99" s="15" t="e">
        <f t="shared" si="19"/>
        <v>#DIV/0!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 t="s">
        <v>48</v>
      </c>
      <c r="AB99" s="15">
        <f t="shared" si="20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1" t="s">
        <v>139</v>
      </c>
      <c r="B100" s="11" t="s">
        <v>41</v>
      </c>
      <c r="C100" s="11"/>
      <c r="D100" s="11">
        <v>36</v>
      </c>
      <c r="E100" s="11"/>
      <c r="F100" s="18">
        <v>36</v>
      </c>
      <c r="G100" s="12">
        <v>0</v>
      </c>
      <c r="H100" s="11" t="e">
        <v>#N/A</v>
      </c>
      <c r="I100" s="21" t="s">
        <v>42</v>
      </c>
      <c r="J100" s="11"/>
      <c r="K100" s="11">
        <f t="shared" si="23"/>
        <v>0</v>
      </c>
      <c r="L100" s="11"/>
      <c r="M100" s="11"/>
      <c r="N100" s="11"/>
      <c r="O100" s="11">
        <f t="shared" si="17"/>
        <v>0</v>
      </c>
      <c r="P100" s="13"/>
      <c r="Q100" s="13"/>
      <c r="R100" s="11"/>
      <c r="S100" s="11" t="e">
        <f t="shared" si="18"/>
        <v>#DIV/0!</v>
      </c>
      <c r="T100" s="11" t="e">
        <f t="shared" si="19"/>
        <v>#DIV/0!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 t="s">
        <v>140</v>
      </c>
      <c r="AB100" s="11">
        <f t="shared" si="20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141</v>
      </c>
      <c r="B101" s="1" t="s">
        <v>41</v>
      </c>
      <c r="C101" s="1">
        <v>22</v>
      </c>
      <c r="D101" s="1">
        <v>17</v>
      </c>
      <c r="E101" s="1">
        <v>20</v>
      </c>
      <c r="F101" s="1">
        <v>13</v>
      </c>
      <c r="G101" s="7">
        <v>0.35</v>
      </c>
      <c r="H101" s="1">
        <v>40</v>
      </c>
      <c r="I101" s="1" t="s">
        <v>33</v>
      </c>
      <c r="J101" s="1">
        <v>19</v>
      </c>
      <c r="K101" s="1">
        <f t="shared" si="23"/>
        <v>1</v>
      </c>
      <c r="L101" s="1"/>
      <c r="M101" s="1"/>
      <c r="N101" s="1">
        <v>0</v>
      </c>
      <c r="O101" s="1">
        <f t="shared" si="17"/>
        <v>4</v>
      </c>
      <c r="P101" s="5">
        <f>11*O101-N101-F101</f>
        <v>31</v>
      </c>
      <c r="Q101" s="5"/>
      <c r="R101" s="1"/>
      <c r="S101" s="1">
        <f t="shared" si="18"/>
        <v>11</v>
      </c>
      <c r="T101" s="1">
        <f t="shared" si="19"/>
        <v>3.25</v>
      </c>
      <c r="U101" s="1">
        <v>4.2</v>
      </c>
      <c r="V101" s="1">
        <v>3.6</v>
      </c>
      <c r="W101" s="1">
        <v>2.2000000000000002</v>
      </c>
      <c r="X101" s="1">
        <v>2.4</v>
      </c>
      <c r="Y101" s="1">
        <v>2.6</v>
      </c>
      <c r="Z101" s="1">
        <v>2</v>
      </c>
      <c r="AA101" s="1"/>
      <c r="AB101" s="1">
        <f t="shared" si="20"/>
        <v>10.85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5" t="s">
        <v>142</v>
      </c>
      <c r="B102" s="15" t="s">
        <v>41</v>
      </c>
      <c r="C102" s="15"/>
      <c r="D102" s="15"/>
      <c r="E102" s="15"/>
      <c r="F102" s="15"/>
      <c r="G102" s="16">
        <v>0</v>
      </c>
      <c r="H102" s="15">
        <v>45</v>
      </c>
      <c r="I102" s="15" t="s">
        <v>33</v>
      </c>
      <c r="J102" s="15"/>
      <c r="K102" s="15">
        <f t="shared" si="23"/>
        <v>0</v>
      </c>
      <c r="L102" s="15"/>
      <c r="M102" s="15"/>
      <c r="N102" s="15"/>
      <c r="O102" s="15">
        <f t="shared" si="17"/>
        <v>0</v>
      </c>
      <c r="P102" s="17"/>
      <c r="Q102" s="17"/>
      <c r="R102" s="15"/>
      <c r="S102" s="15" t="e">
        <f t="shared" si="18"/>
        <v>#DIV/0!</v>
      </c>
      <c r="T102" s="15" t="e">
        <f t="shared" si="19"/>
        <v>#DIV/0!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 t="s">
        <v>48</v>
      </c>
      <c r="AB102" s="15">
        <f t="shared" si="20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143</v>
      </c>
      <c r="B103" s="1" t="s">
        <v>32</v>
      </c>
      <c r="C103" s="1">
        <v>87.028000000000006</v>
      </c>
      <c r="D103" s="1">
        <v>56.179000000000002</v>
      </c>
      <c r="E103" s="1">
        <v>58.448999999999998</v>
      </c>
      <c r="F103" s="1">
        <v>62.68</v>
      </c>
      <c r="G103" s="7">
        <v>1</v>
      </c>
      <c r="H103" s="1">
        <v>50</v>
      </c>
      <c r="I103" s="1" t="s">
        <v>33</v>
      </c>
      <c r="J103" s="1">
        <v>55.6</v>
      </c>
      <c r="K103" s="1">
        <f t="shared" si="23"/>
        <v>2.8489999999999966</v>
      </c>
      <c r="L103" s="1"/>
      <c r="M103" s="1"/>
      <c r="N103" s="1">
        <v>47.560999999999993</v>
      </c>
      <c r="O103" s="1">
        <f t="shared" si="17"/>
        <v>11.6898</v>
      </c>
      <c r="P103" s="5">
        <f>12*O103-N103-F103</f>
        <v>30.036600000000014</v>
      </c>
      <c r="Q103" s="5"/>
      <c r="R103" s="1"/>
      <c r="S103" s="1">
        <f t="shared" si="18"/>
        <v>12</v>
      </c>
      <c r="T103" s="1">
        <f t="shared" si="19"/>
        <v>9.4305291792845036</v>
      </c>
      <c r="U103" s="1">
        <v>11.923</v>
      </c>
      <c r="V103" s="1">
        <v>9.6898</v>
      </c>
      <c r="W103" s="1">
        <v>7.3846000000000007</v>
      </c>
      <c r="X103" s="1">
        <v>7.3004000000000007</v>
      </c>
      <c r="Y103" s="1">
        <v>9.9298000000000002</v>
      </c>
      <c r="Z103" s="1">
        <v>10.9536</v>
      </c>
      <c r="AA103" s="1"/>
      <c r="AB103" s="1">
        <f t="shared" si="20"/>
        <v>30.036600000000014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1" t="s">
        <v>144</v>
      </c>
      <c r="B104" s="11" t="s">
        <v>41</v>
      </c>
      <c r="C104" s="11">
        <v>45</v>
      </c>
      <c r="D104" s="11"/>
      <c r="E104" s="11">
        <v>24</v>
      </c>
      <c r="F104" s="11"/>
      <c r="G104" s="12">
        <v>0</v>
      </c>
      <c r="H104" s="11">
        <v>60</v>
      </c>
      <c r="I104" s="11" t="s">
        <v>42</v>
      </c>
      <c r="J104" s="11">
        <v>35</v>
      </c>
      <c r="K104" s="11">
        <f t="shared" si="23"/>
        <v>-11</v>
      </c>
      <c r="L104" s="11"/>
      <c r="M104" s="11"/>
      <c r="N104" s="11"/>
      <c r="O104" s="11">
        <f t="shared" si="17"/>
        <v>4.8</v>
      </c>
      <c r="P104" s="13"/>
      <c r="Q104" s="13"/>
      <c r="R104" s="11"/>
      <c r="S104" s="11">
        <f t="shared" si="18"/>
        <v>0</v>
      </c>
      <c r="T104" s="11">
        <f t="shared" si="19"/>
        <v>0</v>
      </c>
      <c r="U104" s="11">
        <v>7.4</v>
      </c>
      <c r="V104" s="11">
        <v>15</v>
      </c>
      <c r="W104" s="11">
        <v>13.4</v>
      </c>
      <c r="X104" s="11">
        <v>5.2</v>
      </c>
      <c r="Y104" s="11">
        <v>5.4</v>
      </c>
      <c r="Z104" s="11">
        <v>5</v>
      </c>
      <c r="AA104" s="11"/>
      <c r="AB104" s="11">
        <f t="shared" si="20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1" t="s">
        <v>145</v>
      </c>
      <c r="B105" s="11" t="s">
        <v>41</v>
      </c>
      <c r="C105" s="11">
        <v>60</v>
      </c>
      <c r="D105" s="11"/>
      <c r="E105" s="11">
        <v>43</v>
      </c>
      <c r="F105" s="11">
        <v>1</v>
      </c>
      <c r="G105" s="12">
        <v>0</v>
      </c>
      <c r="H105" s="11">
        <v>60</v>
      </c>
      <c r="I105" s="11" t="s">
        <v>42</v>
      </c>
      <c r="J105" s="11">
        <v>50</v>
      </c>
      <c r="K105" s="11">
        <f t="shared" si="23"/>
        <v>-7</v>
      </c>
      <c r="L105" s="11"/>
      <c r="M105" s="11"/>
      <c r="N105" s="11"/>
      <c r="O105" s="11">
        <f t="shared" si="17"/>
        <v>8.6</v>
      </c>
      <c r="P105" s="13"/>
      <c r="Q105" s="13"/>
      <c r="R105" s="11"/>
      <c r="S105" s="11">
        <f t="shared" si="18"/>
        <v>0.11627906976744186</v>
      </c>
      <c r="T105" s="11">
        <f t="shared" si="19"/>
        <v>0.11627906976744186</v>
      </c>
      <c r="U105" s="11">
        <v>9.6</v>
      </c>
      <c r="V105" s="11">
        <v>1.6</v>
      </c>
      <c r="W105" s="11">
        <v>-0.2</v>
      </c>
      <c r="X105" s="11">
        <v>4.2</v>
      </c>
      <c r="Y105" s="11">
        <v>6.2</v>
      </c>
      <c r="Z105" s="11">
        <v>9.1999999999999993</v>
      </c>
      <c r="AA105" s="11"/>
      <c r="AB105" s="11">
        <f t="shared" si="20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1" t="s">
        <v>146</v>
      </c>
      <c r="B106" s="11" t="s">
        <v>41</v>
      </c>
      <c r="C106" s="11">
        <v>14</v>
      </c>
      <c r="D106" s="11">
        <v>6</v>
      </c>
      <c r="E106" s="11">
        <v>5</v>
      </c>
      <c r="F106" s="11"/>
      <c r="G106" s="12">
        <v>0</v>
      </c>
      <c r="H106" s="11">
        <v>60</v>
      </c>
      <c r="I106" s="11" t="s">
        <v>42</v>
      </c>
      <c r="J106" s="11">
        <v>10</v>
      </c>
      <c r="K106" s="11">
        <f t="shared" si="23"/>
        <v>-5</v>
      </c>
      <c r="L106" s="11"/>
      <c r="M106" s="11"/>
      <c r="N106" s="11"/>
      <c r="O106" s="11">
        <f t="shared" si="17"/>
        <v>1</v>
      </c>
      <c r="P106" s="13"/>
      <c r="Q106" s="13"/>
      <c r="R106" s="11"/>
      <c r="S106" s="11">
        <f t="shared" si="18"/>
        <v>0</v>
      </c>
      <c r="T106" s="11">
        <f t="shared" si="19"/>
        <v>0</v>
      </c>
      <c r="U106" s="11">
        <v>3.4</v>
      </c>
      <c r="V106" s="11">
        <v>18.8</v>
      </c>
      <c r="W106" s="11">
        <v>16.8</v>
      </c>
      <c r="X106" s="11">
        <v>8</v>
      </c>
      <c r="Y106" s="11">
        <v>9.8000000000000007</v>
      </c>
      <c r="Z106" s="11">
        <v>11.2</v>
      </c>
      <c r="AA106" s="11"/>
      <c r="AB106" s="11">
        <f t="shared" si="20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1" t="s">
        <v>147</v>
      </c>
      <c r="B107" s="11" t="s">
        <v>32</v>
      </c>
      <c r="C107" s="11">
        <v>91.96</v>
      </c>
      <c r="D107" s="11"/>
      <c r="E107" s="11">
        <v>63.405999999999999</v>
      </c>
      <c r="F107" s="11">
        <v>27.119</v>
      </c>
      <c r="G107" s="12">
        <v>0</v>
      </c>
      <c r="H107" s="11" t="e">
        <v>#N/A</v>
      </c>
      <c r="I107" s="11" t="s">
        <v>42</v>
      </c>
      <c r="J107" s="11">
        <v>57.6</v>
      </c>
      <c r="K107" s="11">
        <f t="shared" si="23"/>
        <v>5.8059999999999974</v>
      </c>
      <c r="L107" s="11"/>
      <c r="M107" s="11"/>
      <c r="N107" s="11"/>
      <c r="O107" s="11">
        <f t="shared" si="17"/>
        <v>12.6812</v>
      </c>
      <c r="P107" s="13"/>
      <c r="Q107" s="13"/>
      <c r="R107" s="11"/>
      <c r="S107" s="11">
        <f t="shared" si="18"/>
        <v>2.1385200138788125</v>
      </c>
      <c r="T107" s="11">
        <f t="shared" si="19"/>
        <v>2.1385200138788125</v>
      </c>
      <c r="U107" s="11">
        <v>12.6822</v>
      </c>
      <c r="V107" s="11">
        <v>0.28699999999999998</v>
      </c>
      <c r="W107" s="11">
        <v>0</v>
      </c>
      <c r="X107" s="11">
        <v>0</v>
      </c>
      <c r="Y107" s="11">
        <v>0</v>
      </c>
      <c r="Z107" s="11">
        <v>0</v>
      </c>
      <c r="AA107" s="11"/>
      <c r="AB107" s="11">
        <f t="shared" si="20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1" t="s">
        <v>148</v>
      </c>
      <c r="B108" s="11" t="s">
        <v>32</v>
      </c>
      <c r="C108" s="11">
        <v>92.224999999999994</v>
      </c>
      <c r="D108" s="11"/>
      <c r="E108" s="11">
        <v>56.341999999999999</v>
      </c>
      <c r="F108" s="11">
        <v>34.442999999999998</v>
      </c>
      <c r="G108" s="12">
        <v>0</v>
      </c>
      <c r="H108" s="11" t="e">
        <v>#N/A</v>
      </c>
      <c r="I108" s="11" t="s">
        <v>42</v>
      </c>
      <c r="J108" s="11">
        <v>50.5</v>
      </c>
      <c r="K108" s="11">
        <f t="shared" si="23"/>
        <v>5.8419999999999987</v>
      </c>
      <c r="L108" s="11"/>
      <c r="M108" s="11"/>
      <c r="N108" s="11"/>
      <c r="O108" s="11">
        <f t="shared" si="17"/>
        <v>11.2684</v>
      </c>
      <c r="P108" s="13"/>
      <c r="Q108" s="13"/>
      <c r="R108" s="11"/>
      <c r="S108" s="11">
        <f t="shared" si="18"/>
        <v>3.0566007596464448</v>
      </c>
      <c r="T108" s="11">
        <f t="shared" si="19"/>
        <v>3.0566007596464448</v>
      </c>
      <c r="U108" s="11">
        <v>9.5343999999999998</v>
      </c>
      <c r="V108" s="11">
        <v>0.28799999999999998</v>
      </c>
      <c r="W108" s="11">
        <v>0</v>
      </c>
      <c r="X108" s="11">
        <v>0</v>
      </c>
      <c r="Y108" s="11">
        <v>0</v>
      </c>
      <c r="Z108" s="11">
        <v>0</v>
      </c>
      <c r="AA108" s="11"/>
      <c r="AB108" s="11">
        <f t="shared" si="20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1" t="s">
        <v>149</v>
      </c>
      <c r="B109" s="11" t="s">
        <v>32</v>
      </c>
      <c r="C109" s="11">
        <v>91.47</v>
      </c>
      <c r="D109" s="11"/>
      <c r="E109" s="11">
        <v>52.93</v>
      </c>
      <c r="F109" s="11">
        <v>37.115000000000002</v>
      </c>
      <c r="G109" s="12">
        <v>0</v>
      </c>
      <c r="H109" s="11" t="e">
        <v>#N/A</v>
      </c>
      <c r="I109" s="11" t="s">
        <v>42</v>
      </c>
      <c r="J109" s="11">
        <v>50.7</v>
      </c>
      <c r="K109" s="11">
        <f t="shared" si="23"/>
        <v>2.2299999999999969</v>
      </c>
      <c r="L109" s="11"/>
      <c r="M109" s="11"/>
      <c r="N109" s="11"/>
      <c r="O109" s="11">
        <f t="shared" si="17"/>
        <v>10.586</v>
      </c>
      <c r="P109" s="13"/>
      <c r="Q109" s="13"/>
      <c r="R109" s="11"/>
      <c r="S109" s="11">
        <f t="shared" si="18"/>
        <v>3.5060457207632725</v>
      </c>
      <c r="T109" s="11">
        <f t="shared" si="19"/>
        <v>3.5060457207632725</v>
      </c>
      <c r="U109" s="11">
        <v>9.4400000000000013</v>
      </c>
      <c r="V109" s="11">
        <v>0.28499999999999998</v>
      </c>
      <c r="W109" s="11">
        <v>0</v>
      </c>
      <c r="X109" s="11">
        <v>0</v>
      </c>
      <c r="Y109" s="11">
        <v>0</v>
      </c>
      <c r="Z109" s="11">
        <v>0</v>
      </c>
      <c r="AA109" s="11"/>
      <c r="AB109" s="11">
        <f t="shared" si="20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1" t="s">
        <v>150</v>
      </c>
      <c r="B110" s="11" t="s">
        <v>32</v>
      </c>
      <c r="C110" s="11">
        <v>91.2</v>
      </c>
      <c r="D110" s="11"/>
      <c r="E110" s="11">
        <v>49.79</v>
      </c>
      <c r="F110" s="11">
        <v>41.41</v>
      </c>
      <c r="G110" s="12">
        <v>0</v>
      </c>
      <c r="H110" s="11" t="e">
        <v>#N/A</v>
      </c>
      <c r="I110" s="11" t="s">
        <v>42</v>
      </c>
      <c r="J110" s="11">
        <v>48.1</v>
      </c>
      <c r="K110" s="11">
        <f t="shared" si="23"/>
        <v>1.6899999999999977</v>
      </c>
      <c r="L110" s="11"/>
      <c r="M110" s="11"/>
      <c r="N110" s="11"/>
      <c r="O110" s="11">
        <f t="shared" si="17"/>
        <v>9.9580000000000002</v>
      </c>
      <c r="P110" s="13"/>
      <c r="Q110" s="13"/>
      <c r="R110" s="11"/>
      <c r="S110" s="11">
        <f t="shared" si="18"/>
        <v>4.1584655553323957</v>
      </c>
      <c r="T110" s="11">
        <f t="shared" si="19"/>
        <v>4.1584655553323957</v>
      </c>
      <c r="U110" s="11">
        <v>9.1029999999999998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/>
      <c r="AB110" s="11">
        <f t="shared" si="20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5" t="s">
        <v>151</v>
      </c>
      <c r="B111" s="15" t="s">
        <v>32</v>
      </c>
      <c r="C111" s="15"/>
      <c r="D111" s="15"/>
      <c r="E111" s="15"/>
      <c r="F111" s="15"/>
      <c r="G111" s="16">
        <v>0</v>
      </c>
      <c r="H111" s="15">
        <v>60</v>
      </c>
      <c r="I111" s="15" t="s">
        <v>33</v>
      </c>
      <c r="J111" s="15"/>
      <c r="K111" s="15">
        <f t="shared" si="23"/>
        <v>0</v>
      </c>
      <c r="L111" s="15"/>
      <c r="M111" s="15"/>
      <c r="N111" s="15"/>
      <c r="O111" s="15">
        <f t="shared" si="17"/>
        <v>0</v>
      </c>
      <c r="P111" s="17"/>
      <c r="Q111" s="17"/>
      <c r="R111" s="15"/>
      <c r="S111" s="15" t="e">
        <f t="shared" si="18"/>
        <v>#DIV/0!</v>
      </c>
      <c r="T111" s="15" t="e">
        <f t="shared" si="19"/>
        <v>#DIV/0!</v>
      </c>
      <c r="U111" s="15">
        <v>0</v>
      </c>
      <c r="V111" s="15">
        <v>0</v>
      </c>
      <c r="W111" s="15">
        <v>0</v>
      </c>
      <c r="X111" s="15">
        <v>0</v>
      </c>
      <c r="Y111" s="15">
        <v>0</v>
      </c>
      <c r="Z111" s="15">
        <v>0</v>
      </c>
      <c r="AA111" s="15" t="s">
        <v>152</v>
      </c>
      <c r="AB111" s="15">
        <f t="shared" si="20"/>
        <v>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22" t="s">
        <v>153</v>
      </c>
      <c r="B112" s="1" t="s">
        <v>41</v>
      </c>
      <c r="C112" s="1"/>
      <c r="D112" s="1"/>
      <c r="E112" s="1"/>
      <c r="F112" s="1"/>
      <c r="G112" s="7">
        <v>0.11</v>
      </c>
      <c r="H112" s="1" t="e">
        <v>#N/A</v>
      </c>
      <c r="I112" s="1" t="s">
        <v>36</v>
      </c>
      <c r="J112" s="1"/>
      <c r="K112" s="1">
        <f t="shared" si="23"/>
        <v>0</v>
      </c>
      <c r="L112" s="1"/>
      <c r="M112" s="1"/>
      <c r="N112" s="1">
        <v>70</v>
      </c>
      <c r="O112" s="1">
        <f t="shared" si="17"/>
        <v>0</v>
      </c>
      <c r="P112" s="5"/>
      <c r="Q112" s="5"/>
      <c r="R112" s="1"/>
      <c r="S112" s="1" t="e">
        <f t="shared" si="18"/>
        <v>#DIV/0!</v>
      </c>
      <c r="T112" s="1" t="e">
        <f t="shared" si="19"/>
        <v>#DIV/0!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/>
      <c r="AB112" s="1">
        <f t="shared" si="20"/>
        <v>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</sheetData>
  <autoFilter ref="A3:AB112" xr:uid="{05184AF6-087E-4E22-B5BD-CC8DF0C8B40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2024-03-14T13:22:07Z</dcterms:created>
  <dcterms:modified xsi:type="dcterms:W3CDTF">2024-03-14T13:35:26Z</dcterms:modified>
</cp:coreProperties>
</file>