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AFECF645-FD83-4A88-9284-4E8574B04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11" i="1"/>
  <c r="AD13" i="1"/>
  <c r="AD14" i="1"/>
  <c r="AD15" i="1"/>
  <c r="AD16" i="1"/>
  <c r="AD17" i="1"/>
  <c r="AD18" i="1"/>
  <c r="AD20" i="1"/>
  <c r="AD21" i="1"/>
  <c r="AD26" i="1"/>
  <c r="AD28" i="1"/>
  <c r="AD41" i="1"/>
  <c r="AD44" i="1"/>
  <c r="AD50" i="1"/>
  <c r="AD52" i="1"/>
  <c r="AD54" i="1"/>
  <c r="AD62" i="1"/>
  <c r="AD64" i="1"/>
  <c r="AD69" i="1"/>
  <c r="AD70" i="1"/>
  <c r="AD71" i="1"/>
  <c r="AD72" i="1"/>
  <c r="AD74" i="1"/>
  <c r="AD76" i="1"/>
  <c r="AD77" i="1"/>
  <c r="AD78" i="1"/>
  <c r="AD82" i="1"/>
  <c r="AD83" i="1"/>
  <c r="AD84" i="1"/>
  <c r="AD88" i="1"/>
  <c r="AD89" i="1"/>
  <c r="AD90" i="1"/>
  <c r="AD91" i="1"/>
  <c r="AD92" i="1"/>
  <c r="AD93" i="1"/>
  <c r="AD94" i="1"/>
  <c r="AD95" i="1"/>
  <c r="AD96" i="1"/>
  <c r="AD97" i="1"/>
  <c r="AD98" i="1"/>
  <c r="AD100" i="1"/>
  <c r="AD101" i="1"/>
  <c r="AD102" i="1"/>
  <c r="AD104" i="1"/>
  <c r="AD105" i="1"/>
  <c r="AD106" i="1"/>
  <c r="AD107" i="1"/>
  <c r="AD108" i="1"/>
  <c r="L7" i="1"/>
  <c r="Q7" i="1" s="1"/>
  <c r="L8" i="1"/>
  <c r="Q8" i="1" s="1"/>
  <c r="L9" i="1"/>
  <c r="Q9" i="1" s="1"/>
  <c r="AD9" i="1" s="1"/>
  <c r="L10" i="1"/>
  <c r="Q10" i="1" s="1"/>
  <c r="R10" i="1" s="1"/>
  <c r="AD10" i="1" s="1"/>
  <c r="L11" i="1"/>
  <c r="Q11" i="1" s="1"/>
  <c r="L12" i="1"/>
  <c r="Q12" i="1" s="1"/>
  <c r="R12" i="1" s="1"/>
  <c r="AD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AD19" i="1" s="1"/>
  <c r="L20" i="1"/>
  <c r="Q20" i="1" s="1"/>
  <c r="L21" i="1"/>
  <c r="Q21" i="1" s="1"/>
  <c r="L22" i="1"/>
  <c r="Q22" i="1" s="1"/>
  <c r="R22" i="1" s="1"/>
  <c r="AD22" i="1" s="1"/>
  <c r="L23" i="1"/>
  <c r="Q23" i="1" s="1"/>
  <c r="AD23" i="1" s="1"/>
  <c r="L24" i="1"/>
  <c r="Q24" i="1" s="1"/>
  <c r="R24" i="1" s="1"/>
  <c r="AD24" i="1" s="1"/>
  <c r="L25" i="1"/>
  <c r="Q25" i="1" s="1"/>
  <c r="R25" i="1" s="1"/>
  <c r="AD25" i="1" s="1"/>
  <c r="L26" i="1"/>
  <c r="Q26" i="1" s="1"/>
  <c r="L27" i="1"/>
  <c r="Q27" i="1" s="1"/>
  <c r="R27" i="1" s="1"/>
  <c r="AD27" i="1" s="1"/>
  <c r="L28" i="1"/>
  <c r="Q28" i="1" s="1"/>
  <c r="L29" i="1"/>
  <c r="Q29" i="1" s="1"/>
  <c r="R29" i="1" s="1"/>
  <c r="AD29" i="1" s="1"/>
  <c r="L30" i="1"/>
  <c r="Q30" i="1" s="1"/>
  <c r="R30" i="1" s="1"/>
  <c r="AD30" i="1" s="1"/>
  <c r="L31" i="1"/>
  <c r="Q31" i="1" s="1"/>
  <c r="R31" i="1" s="1"/>
  <c r="AD31" i="1" s="1"/>
  <c r="L32" i="1"/>
  <c r="Q32" i="1" s="1"/>
  <c r="R32" i="1" s="1"/>
  <c r="AD32" i="1" s="1"/>
  <c r="L33" i="1"/>
  <c r="Q33" i="1" s="1"/>
  <c r="R33" i="1" s="1"/>
  <c r="AD33" i="1" s="1"/>
  <c r="L34" i="1"/>
  <c r="Q34" i="1" s="1"/>
  <c r="L35" i="1"/>
  <c r="Q35" i="1" s="1"/>
  <c r="R35" i="1" s="1"/>
  <c r="AD35" i="1" s="1"/>
  <c r="L36" i="1"/>
  <c r="Q36" i="1" s="1"/>
  <c r="L37" i="1"/>
  <c r="Q37" i="1" s="1"/>
  <c r="AD37" i="1" s="1"/>
  <c r="L38" i="1"/>
  <c r="Q38" i="1" s="1"/>
  <c r="L39" i="1"/>
  <c r="Q39" i="1" s="1"/>
  <c r="L40" i="1"/>
  <c r="Q40" i="1" s="1"/>
  <c r="L41" i="1"/>
  <c r="Q41" i="1" s="1"/>
  <c r="L42" i="1"/>
  <c r="Q42" i="1" s="1"/>
  <c r="R42" i="1" s="1"/>
  <c r="AD42" i="1" s="1"/>
  <c r="L43" i="1"/>
  <c r="Q43" i="1" s="1"/>
  <c r="L44" i="1"/>
  <c r="Q44" i="1" s="1"/>
  <c r="L45" i="1"/>
  <c r="Q45" i="1" s="1"/>
  <c r="L46" i="1"/>
  <c r="Q46" i="1" s="1"/>
  <c r="R46" i="1" s="1"/>
  <c r="AD46" i="1" s="1"/>
  <c r="L47" i="1"/>
  <c r="Q47" i="1" s="1"/>
  <c r="R47" i="1" s="1"/>
  <c r="AD47" i="1" s="1"/>
  <c r="L48" i="1"/>
  <c r="Q48" i="1" s="1"/>
  <c r="R48" i="1" s="1"/>
  <c r="AD48" i="1" s="1"/>
  <c r="L49" i="1"/>
  <c r="Q49" i="1" s="1"/>
  <c r="AD49" i="1" s="1"/>
  <c r="L50" i="1"/>
  <c r="Q50" i="1" s="1"/>
  <c r="L51" i="1"/>
  <c r="Q51" i="1" s="1"/>
  <c r="R51" i="1" s="1"/>
  <c r="AD51" i="1" s="1"/>
  <c r="L52" i="1"/>
  <c r="Q52" i="1" s="1"/>
  <c r="L53" i="1"/>
  <c r="Q53" i="1" s="1"/>
  <c r="AD53" i="1" s="1"/>
  <c r="L54" i="1"/>
  <c r="Q54" i="1" s="1"/>
  <c r="L55" i="1"/>
  <c r="Q55" i="1" s="1"/>
  <c r="R55" i="1" s="1"/>
  <c r="AD55" i="1" s="1"/>
  <c r="L56" i="1"/>
  <c r="Q56" i="1" s="1"/>
  <c r="R56" i="1" s="1"/>
  <c r="AD56" i="1" s="1"/>
  <c r="L57" i="1"/>
  <c r="Q57" i="1" s="1"/>
  <c r="R57" i="1" s="1"/>
  <c r="AD57" i="1" s="1"/>
  <c r="L58" i="1"/>
  <c r="Q58" i="1" s="1"/>
  <c r="R58" i="1" s="1"/>
  <c r="AD58" i="1" s="1"/>
  <c r="L59" i="1"/>
  <c r="Q59" i="1" s="1"/>
  <c r="R59" i="1" s="1"/>
  <c r="AD59" i="1" s="1"/>
  <c r="L60" i="1"/>
  <c r="Q60" i="1" s="1"/>
  <c r="R60" i="1" s="1"/>
  <c r="AD60" i="1" s="1"/>
  <c r="L61" i="1"/>
  <c r="Q61" i="1" s="1"/>
  <c r="AD61" i="1" s="1"/>
  <c r="L62" i="1"/>
  <c r="Q62" i="1" s="1"/>
  <c r="L63" i="1"/>
  <c r="Q63" i="1" s="1"/>
  <c r="AD63" i="1" s="1"/>
  <c r="L64" i="1"/>
  <c r="Q64" i="1" s="1"/>
  <c r="L65" i="1"/>
  <c r="Q65" i="1" s="1"/>
  <c r="AD65" i="1" s="1"/>
  <c r="L66" i="1"/>
  <c r="Q66" i="1" s="1"/>
  <c r="R66" i="1" s="1"/>
  <c r="AD66" i="1" s="1"/>
  <c r="L67" i="1"/>
  <c r="Q67" i="1" s="1"/>
  <c r="R67" i="1" s="1"/>
  <c r="AD67" i="1" s="1"/>
  <c r="L68" i="1"/>
  <c r="Q68" i="1" s="1"/>
  <c r="R68" i="1" s="1"/>
  <c r="AD68" i="1" s="1"/>
  <c r="L69" i="1"/>
  <c r="Q69" i="1" s="1"/>
  <c r="L70" i="1"/>
  <c r="Q70" i="1" s="1"/>
  <c r="L71" i="1"/>
  <c r="Q71" i="1" s="1"/>
  <c r="L72" i="1"/>
  <c r="Q72" i="1" s="1"/>
  <c r="L73" i="1"/>
  <c r="Q73" i="1" s="1"/>
  <c r="R73" i="1" s="1"/>
  <c r="AD73" i="1" s="1"/>
  <c r="L74" i="1"/>
  <c r="Q74" i="1" s="1"/>
  <c r="L75" i="1"/>
  <c r="Q75" i="1" s="1"/>
  <c r="AD75" i="1" s="1"/>
  <c r="L76" i="1"/>
  <c r="Q76" i="1" s="1"/>
  <c r="L77" i="1"/>
  <c r="Q77" i="1" s="1"/>
  <c r="L78" i="1"/>
  <c r="Q78" i="1" s="1"/>
  <c r="L79" i="1"/>
  <c r="Q79" i="1" s="1"/>
  <c r="AD79" i="1" s="1"/>
  <c r="L80" i="1"/>
  <c r="Q80" i="1" s="1"/>
  <c r="R80" i="1" s="1"/>
  <c r="AD80" i="1" s="1"/>
  <c r="L81" i="1"/>
  <c r="Q81" i="1" s="1"/>
  <c r="R81" i="1" s="1"/>
  <c r="AD81" i="1" s="1"/>
  <c r="L82" i="1"/>
  <c r="Q82" i="1" s="1"/>
  <c r="L83" i="1"/>
  <c r="Q83" i="1" s="1"/>
  <c r="L84" i="1"/>
  <c r="Q84" i="1" s="1"/>
  <c r="L85" i="1"/>
  <c r="Q85" i="1" s="1"/>
  <c r="R85" i="1" s="1"/>
  <c r="AD85" i="1" s="1"/>
  <c r="L86" i="1"/>
  <c r="Q86" i="1" s="1"/>
  <c r="R86" i="1" s="1"/>
  <c r="AD86" i="1" s="1"/>
  <c r="L87" i="1"/>
  <c r="Q87" i="1" s="1"/>
  <c r="R87" i="1" s="1"/>
  <c r="AD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R99" i="1" s="1"/>
  <c r="AD99" i="1" s="1"/>
  <c r="L100" i="1"/>
  <c r="Q100" i="1" s="1"/>
  <c r="L101" i="1"/>
  <c r="Q101" i="1" s="1"/>
  <c r="L102" i="1"/>
  <c r="Q102" i="1" s="1"/>
  <c r="L103" i="1"/>
  <c r="Q103" i="1" s="1"/>
  <c r="AD103" i="1" s="1"/>
  <c r="L104" i="1"/>
  <c r="Q104" i="1" s="1"/>
  <c r="L105" i="1"/>
  <c r="Q105" i="1" s="1"/>
  <c r="L106" i="1"/>
  <c r="Q106" i="1" s="1"/>
  <c r="L107" i="1"/>
  <c r="Q107" i="1" s="1"/>
  <c r="L108" i="1"/>
  <c r="Q108" i="1" s="1"/>
  <c r="L6" i="1"/>
  <c r="Q6" i="1" s="1"/>
  <c r="AD6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45" i="1" l="1"/>
  <c r="AD45" i="1" s="1"/>
  <c r="R43" i="1"/>
  <c r="AD43" i="1" s="1"/>
  <c r="R39" i="1"/>
  <c r="AD39" i="1" s="1"/>
  <c r="R7" i="1"/>
  <c r="AD7" i="1" s="1"/>
  <c r="R40" i="1"/>
  <c r="AD40" i="1" s="1"/>
  <c r="R38" i="1"/>
  <c r="AD38" i="1" s="1"/>
  <c r="R36" i="1"/>
  <c r="AD36" i="1" s="1"/>
  <c r="R34" i="1"/>
  <c r="AD34" i="1" s="1"/>
  <c r="Q5" i="1"/>
  <c r="U6" i="1"/>
  <c r="V6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U85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V45" i="1"/>
  <c r="U43" i="1"/>
  <c r="V43" i="1"/>
  <c r="U41" i="1"/>
  <c r="V41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L5" i="1"/>
  <c r="K5" i="1"/>
  <c r="U39" i="1" l="1"/>
  <c r="U45" i="1"/>
  <c r="R5" i="1"/>
  <c r="AD5" i="1"/>
  <c r="U34" i="1"/>
</calcChain>
</file>

<file path=xl/sharedStrings.xml><?xml version="1.0" encoding="utf-8"?>
<sst xmlns="http://schemas.openxmlformats.org/spreadsheetml/2006/main" count="382" uniqueCount="150">
  <si>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</si>
  <si>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</si>
  <si>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</si>
  <si>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</si>
  <si>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</si>
  <si>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</si>
  <si>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</si>
  <si>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</si>
  <si>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</si>
  <si>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</si>
  <si>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</si>
  <si>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</si>
  <si>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</si>
  <si>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</si>
  <si>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</si>
  <si>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</si>
  <si>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</si>
  <si>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</si>
  <si>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</si>
  <si>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</si>
  <si>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</si>
  <si>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</si>
  <si>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11,03,(1)</t>
  </si>
  <si>
    <t>16,03,(1)</t>
  </si>
  <si>
    <t>16,03,(2)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</si>
  <si>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</si>
  <si>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</si>
  <si>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</si>
  <si>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</si>
  <si>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</si>
  <si>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</si>
  <si>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</si>
  <si>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</si>
  <si>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</si>
  <si>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</si>
  <si>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</si>
  <si>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</si>
  <si>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</si>
  <si>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</si>
  <si>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</si>
  <si>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</si>
  <si>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</si>
  <si>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</si>
  <si>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</si>
  <si>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</si>
  <si>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</si>
  <si>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</si>
  <si>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</si>
  <si>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</si>
  <si>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</si>
  <si>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</si>
  <si>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</si>
  <si>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</si>
  <si>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</si>
  <si>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</si>
  <si>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</si>
  <si>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</si>
  <si>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</si>
  <si>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</si>
  <si>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</si>
  <si>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</si>
  <si>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</si>
  <si>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</si>
  <si>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</si>
  <si>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</si>
  <si>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</si>
  <si>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</si>
  <si>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</si>
  <si>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</si>
  <si>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</si>
  <si>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</si>
  <si>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</si>
  <si>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</si>
  <si>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</si>
  <si>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</si>
  <si>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</si>
  <si>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</si>
  <si>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</si>
  <si>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</si>
  <si>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</si>
  <si>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</si>
  <si>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</si>
  <si>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</si>
  <si>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</si>
  <si>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</si>
  <si>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</si>
  <si>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</si>
  <si>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</si>
  <si>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</si>
  <si>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</si>
  <si>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</si>
  <si>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</si>
  <si>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</si>
  <si>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</si>
  <si>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</si>
  <si>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</si>
  <si>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</si>
  <si>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</si>
  <si>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</si>
  <si>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</si>
  <si>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</si>
  <si>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</si>
  <si>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</si>
  <si>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</si>
  <si>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</si>
  <si>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</si>
  <si>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</si>
  <si>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</si>
  <si>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</si>
  <si>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</si>
  <si>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</si>
  <si>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</si>
  <si>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</si>
  <si>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-21кг на новинку FamPack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</si>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</sst>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85546875" style="8" customWidth="1"/>
    <col min="8" max="8" width="5.85546875" customWidth="1"/>
    <col min="9" max="9" width="12.42578125" customWidth="1"/>
    <col min="10" max="19" width="7" customWidth="1"/>
    <col min="20" max="20" width="21.7109375" customWidth="1"/>
    <col min="21" max="22" width="4.85546875" customWidth="1"/>
    <col min="23" max="28" width="6.7109375" customWidth="1"/>
    <col min="29" max="29" width="22.855468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148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37718.717999999993</v>
      </c>
      <c r="F5" s="4">
        <f>SUM(F6:F500)</f>
        <v>33498.871999999996</v>
      </c>
      <c r="G5" s="6"/>
      <c r="H5" s="1"/>
      <c r="I5" s="1"/>
      <c r="J5" s="4">
        <f t="shared" ref="J5:S5" si="0">SUM(J6:J500)</f>
        <v>37249.327000000019</v>
      </c>
      <c r="K5" s="4">
        <f t="shared" si="0"/>
        <v>469.39099999999939</v>
      </c>
      <c r="L5" s="4">
        <f t="shared" si="0"/>
        <v>23541.231</v>
      </c>
      <c r="M5" s="4">
        <f t="shared" si="0"/>
        <v>14177.487000000003</v>
      </c>
      <c r="N5" s="4">
        <f t="shared" si="0"/>
        <v>3100</v>
      </c>
      <c r="O5" s="4">
        <f t="shared" si="0"/>
        <v>2300</v>
      </c>
      <c r="P5" s="4">
        <f t="shared" si="0"/>
        <v>11847.109700000005</v>
      </c>
      <c r="Q5" s="4">
        <f t="shared" si="0"/>
        <v>4708.2461999999987</v>
      </c>
      <c r="R5" s="4">
        <f t="shared" si="0"/>
        <v>5733.7089999999998</v>
      </c>
      <c r="S5" s="4">
        <f t="shared" si="0"/>
        <v>0</v>
      </c>
      <c r="T5" s="1"/>
      <c r="U5" s="1"/>
      <c r="V5" s="1"/>
      <c r="W5" s="4">
        <f t="shared" ref="W5:AB5" si="1">SUM(W6:W500)</f>
        <v>4799.0695999999989</v>
      </c>
      <c r="X5" s="4">
        <f t="shared" si="1"/>
        <v>4921.9775999999983</v>
      </c>
      <c r="Y5" s="4">
        <f t="shared" si="1"/>
        <v>4779.3986000000014</v>
      </c>
      <c r="Z5" s="4">
        <f t="shared" si="1"/>
        <v>4924.1481999999996</v>
      </c>
      <c r="AA5" s="4">
        <f t="shared" si="1"/>
        <v>5099.9064000000008</v>
      </c>
      <c r="AB5" s="4">
        <f t="shared" si="1"/>
        <v>4835.7771999999995</v>
      </c>
      <c r="AC5" s="1"/>
      <c r="AD5" s="4">
        <f>SUM(AD6:AD500)</f>
        <v>4262.9039999999986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122.292</v>
      </c>
      <c r="D6" s="1">
        <v>153.892</v>
      </c>
      <c r="E6" s="1">
        <v>84.019000000000005</v>
      </c>
      <c r="F6" s="1">
        <v>174.74700000000001</v>
      </c>
      <c r="G6" s="6">
        <v>1</v>
      </c>
      <c r="H6" s="1">
        <v>50</v>
      </c>
      <c r="I6" s="1" t="s">
        <v>34</v>
      </c>
      <c r="J6" s="1">
        <v>83.3</v>
      </c>
      <c r="K6" s="1">
        <f t="shared" ref="K6:K37" si="2">E6-J6</f>
        <v>0.7190000000000083</v>
      </c>
      <c r="L6" s="1">
        <f>E6-M6</f>
        <v>84.019000000000005</v>
      </c>
      <c r="M6" s="1"/>
      <c r="N6" s="1"/>
      <c r="O6" s="1"/>
      <c r="P6" s="1">
        <v>19.019500000000079</v>
      </c>
      <c r="Q6" s="1">
        <f>L6/5</f>
        <v>16.803800000000003</v>
      </c>
      <c r="R6" s="5"/>
      <c r="S6" s="5"/>
      <c r="T6" s="1"/>
      <c r="U6" s="1">
        <f>(F6+N6+O6+P6+R6)/Q6</f>
        <v>11.531112010378608</v>
      </c>
      <c r="V6" s="1">
        <f>(F6+N6+O6+P6)/Q6</f>
        <v>11.531112010378608</v>
      </c>
      <c r="W6" s="1">
        <v>17.327000000000002</v>
      </c>
      <c r="X6" s="1">
        <v>18.335799999999999</v>
      </c>
      <c r="Y6" s="1">
        <v>17.523399999999999</v>
      </c>
      <c r="Z6" s="1">
        <v>18.939399999999999</v>
      </c>
      <c r="AA6" s="1">
        <v>17.608599999999999</v>
      </c>
      <c r="AB6" s="1">
        <v>15.2834</v>
      </c>
      <c r="AC6" s="1"/>
      <c r="AD6" s="1">
        <f t="shared" ref="AD6:AD37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/>
      <c r="D7" s="1">
        <v>23.445</v>
      </c>
      <c r="E7" s="1">
        <v>10.807</v>
      </c>
      <c r="F7" s="1">
        <v>12.638</v>
      </c>
      <c r="G7" s="6">
        <v>1</v>
      </c>
      <c r="H7" s="1">
        <v>30</v>
      </c>
      <c r="I7" s="1" t="s">
        <v>36</v>
      </c>
      <c r="J7" s="1">
        <v>8</v>
      </c>
      <c r="K7" s="1">
        <f t="shared" si="2"/>
        <v>2.8070000000000004</v>
      </c>
      <c r="L7" s="1">
        <f t="shared" ref="L7:L70" si="4">E7-M7</f>
        <v>10.807</v>
      </c>
      <c r="M7" s="1"/>
      <c r="N7" s="1"/>
      <c r="O7" s="1"/>
      <c r="P7" s="1">
        <v>0</v>
      </c>
      <c r="Q7" s="1">
        <f t="shared" ref="Q7:Q70" si="5">L7/5</f>
        <v>2.1614</v>
      </c>
      <c r="R7" s="5">
        <f>11*Q7-P7-O7-N7-F7</f>
        <v>11.137400000000001</v>
      </c>
      <c r="S7" s="5"/>
      <c r="T7" s="1"/>
      <c r="U7" s="1">
        <f t="shared" ref="U7:U70" si="6">(F7+N7+O7+P7+R7)/Q7</f>
        <v>11</v>
      </c>
      <c r="V7" s="1">
        <f t="shared" ref="V7:V70" si="7">(F7+N7+O7+P7)/Q7</f>
        <v>5.8471361154807067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f t="shared" si="3"/>
        <v>11.137400000000001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351.589</v>
      </c>
      <c r="D8" s="1">
        <v>662.49599999999998</v>
      </c>
      <c r="E8" s="1">
        <v>221.001</v>
      </c>
      <c r="F8" s="1">
        <v>714.21</v>
      </c>
      <c r="G8" s="6">
        <v>1</v>
      </c>
      <c r="H8" s="1">
        <v>45</v>
      </c>
      <c r="I8" s="1" t="s">
        <v>34</v>
      </c>
      <c r="J8" s="1">
        <v>181.8</v>
      </c>
      <c r="K8" s="1">
        <f t="shared" si="2"/>
        <v>39.200999999999993</v>
      </c>
      <c r="L8" s="1">
        <f t="shared" si="4"/>
        <v>221.001</v>
      </c>
      <c r="M8" s="1"/>
      <c r="N8" s="1">
        <v>100</v>
      </c>
      <c r="O8" s="1"/>
      <c r="P8" s="1">
        <v>0</v>
      </c>
      <c r="Q8" s="1">
        <f t="shared" si="5"/>
        <v>44.200200000000002</v>
      </c>
      <c r="R8" s="5"/>
      <c r="S8" s="5"/>
      <c r="T8" s="1"/>
      <c r="U8" s="1">
        <f t="shared" si="6"/>
        <v>18.420957371233616</v>
      </c>
      <c r="V8" s="1">
        <f t="shared" si="7"/>
        <v>18.420957371233616</v>
      </c>
      <c r="W8" s="1">
        <v>50.999200000000002</v>
      </c>
      <c r="X8" s="1">
        <v>84.226399999999998</v>
      </c>
      <c r="Y8" s="1">
        <v>82.629599999999996</v>
      </c>
      <c r="Z8" s="1">
        <v>64.622199999999992</v>
      </c>
      <c r="AA8" s="1">
        <v>67.9542</v>
      </c>
      <c r="AB8" s="1">
        <v>76.196400000000011</v>
      </c>
      <c r="AC8" s="10" t="s">
        <v>38</v>
      </c>
      <c r="AD8" s="1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646.11699999999996</v>
      </c>
      <c r="D9" s="1">
        <v>622.98599999999999</v>
      </c>
      <c r="E9" s="1">
        <v>271.63600000000002</v>
      </c>
      <c r="F9" s="1">
        <v>925.48299999999995</v>
      </c>
      <c r="G9" s="6">
        <v>1</v>
      </c>
      <c r="H9" s="1">
        <v>45</v>
      </c>
      <c r="I9" s="1" t="s">
        <v>34</v>
      </c>
      <c r="J9" s="1">
        <v>238.3</v>
      </c>
      <c r="K9" s="1">
        <f t="shared" si="2"/>
        <v>33.336000000000013</v>
      </c>
      <c r="L9" s="1">
        <f t="shared" si="4"/>
        <v>271.63600000000002</v>
      </c>
      <c r="M9" s="1"/>
      <c r="N9" s="1">
        <v>100</v>
      </c>
      <c r="O9" s="1"/>
      <c r="P9" s="1">
        <v>0</v>
      </c>
      <c r="Q9" s="1">
        <f t="shared" si="5"/>
        <v>54.327200000000005</v>
      </c>
      <c r="R9" s="5"/>
      <c r="S9" s="5"/>
      <c r="T9" s="1"/>
      <c r="U9" s="1">
        <f t="shared" si="6"/>
        <v>18.876051038890278</v>
      </c>
      <c r="V9" s="1">
        <f t="shared" si="7"/>
        <v>18.876051038890278</v>
      </c>
      <c r="W9" s="1">
        <v>57.921599999999998</v>
      </c>
      <c r="X9" s="1">
        <v>108.1014</v>
      </c>
      <c r="Y9" s="1">
        <v>108.74720000000001</v>
      </c>
      <c r="Z9" s="1">
        <v>102.021</v>
      </c>
      <c r="AA9" s="1">
        <v>105.628</v>
      </c>
      <c r="AB9" s="1">
        <v>97.755399999999995</v>
      </c>
      <c r="AC9" s="10" t="s">
        <v>38</v>
      </c>
      <c r="AD9" s="1">
        <f t="shared" si="3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244.68799999999999</v>
      </c>
      <c r="D10" s="1">
        <v>178.71299999999999</v>
      </c>
      <c r="E10" s="1">
        <v>202.40100000000001</v>
      </c>
      <c r="F10" s="1">
        <v>197.65</v>
      </c>
      <c r="G10" s="6">
        <v>1</v>
      </c>
      <c r="H10" s="1">
        <v>40</v>
      </c>
      <c r="I10" s="1" t="s">
        <v>34</v>
      </c>
      <c r="J10" s="1">
        <v>187.11500000000001</v>
      </c>
      <c r="K10" s="1">
        <f t="shared" si="2"/>
        <v>15.286000000000001</v>
      </c>
      <c r="L10" s="1">
        <f t="shared" si="4"/>
        <v>130.58600000000001</v>
      </c>
      <c r="M10" s="1">
        <v>71.814999999999998</v>
      </c>
      <c r="N10" s="1"/>
      <c r="O10" s="1"/>
      <c r="P10" s="1">
        <v>77.947900000000004</v>
      </c>
      <c r="Q10" s="1">
        <f t="shared" si="5"/>
        <v>26.117200000000004</v>
      </c>
      <c r="R10" s="5">
        <f t="shared" ref="R10" si="8">12*Q10-P10-O10-N10-F10</f>
        <v>37.808500000000066</v>
      </c>
      <c r="S10" s="5"/>
      <c r="T10" s="1"/>
      <c r="U10" s="1">
        <f t="shared" si="6"/>
        <v>12.000000000000002</v>
      </c>
      <c r="V10" s="1">
        <f t="shared" si="7"/>
        <v>10.552352472699981</v>
      </c>
      <c r="W10" s="1">
        <v>26.611799999999999</v>
      </c>
      <c r="X10" s="1">
        <v>26.454999999999998</v>
      </c>
      <c r="Y10" s="1">
        <v>24.594200000000001</v>
      </c>
      <c r="Z10" s="1">
        <v>19.851600000000001</v>
      </c>
      <c r="AA10" s="1">
        <v>25.009799999999998</v>
      </c>
      <c r="AB10" s="1">
        <v>34.173200000000001</v>
      </c>
      <c r="AC10" s="1"/>
      <c r="AD10" s="1">
        <f t="shared" si="3"/>
        <v>37.808500000000066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41</v>
      </c>
      <c r="B11" s="14" t="s">
        <v>42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2"/>
        <v>0</v>
      </c>
      <c r="L11" s="14">
        <f t="shared" si="4"/>
        <v>0</v>
      </c>
      <c r="M11" s="14"/>
      <c r="N11" s="14"/>
      <c r="O11" s="14"/>
      <c r="P11" s="14"/>
      <c r="Q11" s="14">
        <f t="shared" si="5"/>
        <v>0</v>
      </c>
      <c r="R11" s="16"/>
      <c r="S11" s="16"/>
      <c r="T11" s="14"/>
      <c r="U11" s="14" t="e">
        <f t="shared" si="6"/>
        <v>#DIV/0!</v>
      </c>
      <c r="V11" s="14" t="e">
        <f t="shared" si="7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 t="s">
        <v>43</v>
      </c>
      <c r="AD11" s="14">
        <f t="shared" si="3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285</v>
      </c>
      <c r="D12" s="1">
        <v>258</v>
      </c>
      <c r="E12" s="1">
        <v>293</v>
      </c>
      <c r="F12" s="1">
        <v>220</v>
      </c>
      <c r="G12" s="6">
        <v>0.45</v>
      </c>
      <c r="H12" s="1">
        <v>45</v>
      </c>
      <c r="I12" s="1" t="s">
        <v>34</v>
      </c>
      <c r="J12" s="1">
        <v>283</v>
      </c>
      <c r="K12" s="1">
        <f t="shared" si="2"/>
        <v>10</v>
      </c>
      <c r="L12" s="1">
        <f t="shared" si="4"/>
        <v>293</v>
      </c>
      <c r="M12" s="1"/>
      <c r="N12" s="1"/>
      <c r="O12" s="1"/>
      <c r="P12" s="1">
        <v>337</v>
      </c>
      <c r="Q12" s="1">
        <f t="shared" si="5"/>
        <v>58.6</v>
      </c>
      <c r="R12" s="5">
        <f>12*Q12-P12-O12-N12-F12</f>
        <v>146.20000000000005</v>
      </c>
      <c r="S12" s="5"/>
      <c r="T12" s="1"/>
      <c r="U12" s="1">
        <f t="shared" si="6"/>
        <v>12</v>
      </c>
      <c r="V12" s="1">
        <f t="shared" si="7"/>
        <v>9.5051194539249142</v>
      </c>
      <c r="W12" s="1">
        <v>55</v>
      </c>
      <c r="X12" s="1">
        <v>39.4</v>
      </c>
      <c r="Y12" s="1">
        <v>51.6</v>
      </c>
      <c r="Z12" s="1">
        <v>51.6</v>
      </c>
      <c r="AA12" s="1">
        <v>45.4</v>
      </c>
      <c r="AB12" s="1">
        <v>56.8</v>
      </c>
      <c r="AC12" s="1"/>
      <c r="AD12" s="1">
        <f t="shared" si="3"/>
        <v>65.79000000000002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45</v>
      </c>
      <c r="B13" s="14" t="s">
        <v>42</v>
      </c>
      <c r="C13" s="14"/>
      <c r="D13" s="14"/>
      <c r="E13" s="14"/>
      <c r="F13" s="14"/>
      <c r="G13" s="15">
        <v>0</v>
      </c>
      <c r="H13" s="14" t="e">
        <v>#N/A</v>
      </c>
      <c r="I13" s="14" t="s">
        <v>34</v>
      </c>
      <c r="J13" s="14"/>
      <c r="K13" s="14">
        <f t="shared" si="2"/>
        <v>0</v>
      </c>
      <c r="L13" s="14">
        <f t="shared" si="4"/>
        <v>0</v>
      </c>
      <c r="M13" s="14"/>
      <c r="N13" s="14"/>
      <c r="O13" s="14"/>
      <c r="P13" s="14"/>
      <c r="Q13" s="14">
        <f t="shared" si="5"/>
        <v>0</v>
      </c>
      <c r="R13" s="16"/>
      <c r="S13" s="16"/>
      <c r="T13" s="14"/>
      <c r="U13" s="14" t="e">
        <f t="shared" si="6"/>
        <v>#DIV/0!</v>
      </c>
      <c r="V13" s="14" t="e">
        <f t="shared" si="7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43</v>
      </c>
      <c r="AD13" s="14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46</v>
      </c>
      <c r="B14" s="14" t="s">
        <v>42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2"/>
        <v>0</v>
      </c>
      <c r="L14" s="14">
        <f t="shared" si="4"/>
        <v>0</v>
      </c>
      <c r="M14" s="14"/>
      <c r="N14" s="14"/>
      <c r="O14" s="14"/>
      <c r="P14" s="14"/>
      <c r="Q14" s="14">
        <f t="shared" si="5"/>
        <v>0</v>
      </c>
      <c r="R14" s="16"/>
      <c r="S14" s="16"/>
      <c r="T14" s="14"/>
      <c r="U14" s="14" t="e">
        <f t="shared" si="6"/>
        <v>#DIV/0!</v>
      </c>
      <c r="V14" s="14" t="e">
        <f t="shared" si="7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43</v>
      </c>
      <c r="AD14" s="14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47</v>
      </c>
      <c r="B15" s="11" t="s">
        <v>42</v>
      </c>
      <c r="C15" s="11">
        <v>80</v>
      </c>
      <c r="D15" s="11">
        <v>200</v>
      </c>
      <c r="E15" s="11">
        <v>164</v>
      </c>
      <c r="F15" s="11">
        <v>116</v>
      </c>
      <c r="G15" s="12">
        <v>0</v>
      </c>
      <c r="H15" s="11">
        <v>60</v>
      </c>
      <c r="I15" s="11" t="s">
        <v>48</v>
      </c>
      <c r="J15" s="11">
        <v>159</v>
      </c>
      <c r="K15" s="11">
        <f t="shared" si="2"/>
        <v>5</v>
      </c>
      <c r="L15" s="11">
        <f t="shared" si="4"/>
        <v>114</v>
      </c>
      <c r="M15" s="11">
        <v>50</v>
      </c>
      <c r="N15" s="11"/>
      <c r="O15" s="11"/>
      <c r="P15" s="11"/>
      <c r="Q15" s="11">
        <f t="shared" si="5"/>
        <v>22.8</v>
      </c>
      <c r="R15" s="13"/>
      <c r="S15" s="13"/>
      <c r="T15" s="11"/>
      <c r="U15" s="11">
        <f t="shared" si="6"/>
        <v>5.0877192982456139</v>
      </c>
      <c r="V15" s="11">
        <f t="shared" si="7"/>
        <v>5.0877192982456139</v>
      </c>
      <c r="W15" s="11">
        <v>19.600000000000001</v>
      </c>
      <c r="X15" s="11">
        <v>4</v>
      </c>
      <c r="Y15" s="11">
        <v>13.6</v>
      </c>
      <c r="Z15" s="11">
        <v>20.2</v>
      </c>
      <c r="AA15" s="11">
        <v>12.678800000000001</v>
      </c>
      <c r="AB15" s="11">
        <v>6.4787999999999997</v>
      </c>
      <c r="AC15" s="11"/>
      <c r="AD15" s="11">
        <f t="shared" si="3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49</v>
      </c>
      <c r="B16" s="14" t="s">
        <v>42</v>
      </c>
      <c r="C16" s="14"/>
      <c r="D16" s="14"/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2"/>
        <v>0</v>
      </c>
      <c r="L16" s="14">
        <f t="shared" si="4"/>
        <v>0</v>
      </c>
      <c r="M16" s="14"/>
      <c r="N16" s="14"/>
      <c r="O16" s="14"/>
      <c r="P16" s="14"/>
      <c r="Q16" s="14">
        <f t="shared" si="5"/>
        <v>0</v>
      </c>
      <c r="R16" s="16"/>
      <c r="S16" s="16"/>
      <c r="T16" s="14"/>
      <c r="U16" s="14" t="e">
        <f t="shared" si="6"/>
        <v>#DIV/0!</v>
      </c>
      <c r="V16" s="14" t="e">
        <f t="shared" si="7"/>
        <v>#DIV/0!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43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50</v>
      </c>
      <c r="B17" s="14" t="s">
        <v>42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>
        <f t="shared" si="4"/>
        <v>0</v>
      </c>
      <c r="M17" s="14"/>
      <c r="N17" s="14"/>
      <c r="O17" s="14"/>
      <c r="P17" s="14"/>
      <c r="Q17" s="14">
        <f t="shared" si="5"/>
        <v>0</v>
      </c>
      <c r="R17" s="16"/>
      <c r="S17" s="16"/>
      <c r="T17" s="14"/>
      <c r="U17" s="14" t="e">
        <f t="shared" si="6"/>
        <v>#DIV/0!</v>
      </c>
      <c r="V17" s="14" t="e">
        <f t="shared" si="7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 t="s">
        <v>43</v>
      </c>
      <c r="AD17" s="14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4" t="s">
        <v>51</v>
      </c>
      <c r="B18" s="14" t="s">
        <v>42</v>
      </c>
      <c r="C18" s="14"/>
      <c r="D18" s="14"/>
      <c r="E18" s="14"/>
      <c r="F18" s="14"/>
      <c r="G18" s="15">
        <v>0</v>
      </c>
      <c r="H18" s="14" t="e">
        <v>#N/A</v>
      </c>
      <c r="I18" s="14" t="s">
        <v>34</v>
      </c>
      <c r="J18" s="14"/>
      <c r="K18" s="14">
        <f t="shared" si="2"/>
        <v>0</v>
      </c>
      <c r="L18" s="14">
        <f t="shared" si="4"/>
        <v>0</v>
      </c>
      <c r="M18" s="14"/>
      <c r="N18" s="14"/>
      <c r="O18" s="14"/>
      <c r="P18" s="14"/>
      <c r="Q18" s="14">
        <f t="shared" si="5"/>
        <v>0</v>
      </c>
      <c r="R18" s="16"/>
      <c r="S18" s="16"/>
      <c r="T18" s="14"/>
      <c r="U18" s="14" t="e">
        <f t="shared" si="6"/>
        <v>#DIV/0!</v>
      </c>
      <c r="V18" s="14" t="e">
        <f t="shared" si="7"/>
        <v>#DIV/0!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 t="s">
        <v>43</v>
      </c>
      <c r="AD18" s="14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42</v>
      </c>
      <c r="C19" s="1">
        <v>41</v>
      </c>
      <c r="D19" s="1">
        <v>291</v>
      </c>
      <c r="E19" s="1">
        <v>46</v>
      </c>
      <c r="F19" s="1">
        <v>269</v>
      </c>
      <c r="G19" s="6">
        <v>0.17</v>
      </c>
      <c r="H19" s="1">
        <v>120</v>
      </c>
      <c r="I19" s="1" t="s">
        <v>34</v>
      </c>
      <c r="J19" s="1">
        <v>71</v>
      </c>
      <c r="K19" s="1">
        <f t="shared" si="2"/>
        <v>-25</v>
      </c>
      <c r="L19" s="1">
        <f t="shared" si="4"/>
        <v>46</v>
      </c>
      <c r="M19" s="1"/>
      <c r="N19" s="1"/>
      <c r="O19" s="1"/>
      <c r="P19" s="1">
        <v>0</v>
      </c>
      <c r="Q19" s="1">
        <f t="shared" si="5"/>
        <v>9.1999999999999993</v>
      </c>
      <c r="R19" s="5"/>
      <c r="S19" s="5"/>
      <c r="T19" s="1"/>
      <c r="U19" s="1">
        <f t="shared" si="6"/>
        <v>29.239130434782609</v>
      </c>
      <c r="V19" s="1">
        <f t="shared" si="7"/>
        <v>29.239130434782609</v>
      </c>
      <c r="W19" s="1">
        <v>9.4</v>
      </c>
      <c r="X19" s="1">
        <v>24.4</v>
      </c>
      <c r="Y19" s="1">
        <v>25.8</v>
      </c>
      <c r="Z19" s="1">
        <v>11.8</v>
      </c>
      <c r="AA19" s="1">
        <v>13.8</v>
      </c>
      <c r="AB19" s="1">
        <v>19.600000000000001</v>
      </c>
      <c r="AC19" s="1"/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53</v>
      </c>
      <c r="B20" s="11" t="s">
        <v>42</v>
      </c>
      <c r="C20" s="11">
        <v>153</v>
      </c>
      <c r="D20" s="11"/>
      <c r="E20" s="11">
        <v>121</v>
      </c>
      <c r="F20" s="11"/>
      <c r="G20" s="12">
        <v>0</v>
      </c>
      <c r="H20" s="11">
        <v>35</v>
      </c>
      <c r="I20" s="11" t="s">
        <v>48</v>
      </c>
      <c r="J20" s="11">
        <v>131</v>
      </c>
      <c r="K20" s="11">
        <f t="shared" si="2"/>
        <v>-10</v>
      </c>
      <c r="L20" s="11">
        <f t="shared" si="4"/>
        <v>121</v>
      </c>
      <c r="M20" s="11"/>
      <c r="N20" s="11"/>
      <c r="O20" s="11"/>
      <c r="P20" s="11"/>
      <c r="Q20" s="11">
        <f t="shared" si="5"/>
        <v>24.2</v>
      </c>
      <c r="R20" s="13"/>
      <c r="S20" s="13"/>
      <c r="T20" s="11"/>
      <c r="U20" s="11">
        <f t="shared" si="6"/>
        <v>0</v>
      </c>
      <c r="V20" s="11">
        <f t="shared" si="7"/>
        <v>0</v>
      </c>
      <c r="W20" s="11">
        <v>30.2</v>
      </c>
      <c r="X20" s="11">
        <v>25.2</v>
      </c>
      <c r="Y20" s="11">
        <v>23.4</v>
      </c>
      <c r="Z20" s="11">
        <v>21.8</v>
      </c>
      <c r="AA20" s="11">
        <v>27</v>
      </c>
      <c r="AB20" s="11">
        <v>27.8</v>
      </c>
      <c r="AC20" s="11"/>
      <c r="AD20" s="11">
        <f t="shared" si="3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54</v>
      </c>
      <c r="B21" s="11" t="s">
        <v>42</v>
      </c>
      <c r="C21" s="11">
        <v>49</v>
      </c>
      <c r="D21" s="11">
        <v>79</v>
      </c>
      <c r="E21" s="11">
        <v>91</v>
      </c>
      <c r="F21" s="11">
        <v>6</v>
      </c>
      <c r="G21" s="12">
        <v>0</v>
      </c>
      <c r="H21" s="11">
        <v>35</v>
      </c>
      <c r="I21" s="11" t="s">
        <v>48</v>
      </c>
      <c r="J21" s="11">
        <v>117</v>
      </c>
      <c r="K21" s="11">
        <f t="shared" si="2"/>
        <v>-26</v>
      </c>
      <c r="L21" s="11">
        <f t="shared" si="4"/>
        <v>91</v>
      </c>
      <c r="M21" s="11"/>
      <c r="N21" s="11"/>
      <c r="O21" s="11"/>
      <c r="P21" s="11"/>
      <c r="Q21" s="11">
        <f t="shared" si="5"/>
        <v>18.2</v>
      </c>
      <c r="R21" s="13"/>
      <c r="S21" s="13"/>
      <c r="T21" s="11"/>
      <c r="U21" s="11">
        <f t="shared" si="6"/>
        <v>0.32967032967032966</v>
      </c>
      <c r="V21" s="11">
        <f t="shared" si="7"/>
        <v>0.32967032967032966</v>
      </c>
      <c r="W21" s="11">
        <v>24</v>
      </c>
      <c r="X21" s="11">
        <v>27.2</v>
      </c>
      <c r="Y21" s="11">
        <v>25</v>
      </c>
      <c r="Z21" s="11">
        <v>6.6</v>
      </c>
      <c r="AA21" s="11">
        <v>11</v>
      </c>
      <c r="AB21" s="11">
        <v>22.2</v>
      </c>
      <c r="AC21" s="11"/>
      <c r="AD21" s="11">
        <f t="shared" si="3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42</v>
      </c>
      <c r="C22" s="1">
        <v>131</v>
      </c>
      <c r="D22" s="1">
        <v>246</v>
      </c>
      <c r="E22" s="1">
        <v>128</v>
      </c>
      <c r="F22" s="1">
        <v>195</v>
      </c>
      <c r="G22" s="6">
        <v>0.35</v>
      </c>
      <c r="H22" s="1">
        <v>45</v>
      </c>
      <c r="I22" s="1" t="s">
        <v>34</v>
      </c>
      <c r="J22" s="1">
        <v>137</v>
      </c>
      <c r="K22" s="1">
        <f t="shared" si="2"/>
        <v>-9</v>
      </c>
      <c r="L22" s="1">
        <f t="shared" si="4"/>
        <v>128</v>
      </c>
      <c r="M22" s="1"/>
      <c r="N22" s="1"/>
      <c r="O22" s="1"/>
      <c r="P22" s="1">
        <v>38.699999999999903</v>
      </c>
      <c r="Q22" s="1">
        <f t="shared" si="5"/>
        <v>25.6</v>
      </c>
      <c r="R22" s="5">
        <f t="shared" ref="R22:R25" si="9">12*Q22-P22-O22-N22-F22</f>
        <v>73.500000000000114</v>
      </c>
      <c r="S22" s="5"/>
      <c r="T22" s="1"/>
      <c r="U22" s="1">
        <f t="shared" si="6"/>
        <v>12.000000000000002</v>
      </c>
      <c r="V22" s="1">
        <f t="shared" si="7"/>
        <v>9.1289062499999964</v>
      </c>
      <c r="W22" s="1">
        <v>25.8</v>
      </c>
      <c r="X22" s="1">
        <v>27.6</v>
      </c>
      <c r="Y22" s="1">
        <v>18.2</v>
      </c>
      <c r="Z22" s="1">
        <v>7.6</v>
      </c>
      <c r="AA22" s="1">
        <v>14.4</v>
      </c>
      <c r="AB22" s="1">
        <v>21.2</v>
      </c>
      <c r="AC22" s="1"/>
      <c r="AD22" s="1">
        <f t="shared" si="3"/>
        <v>25.725000000000037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42</v>
      </c>
      <c r="C23" s="1">
        <v>105</v>
      </c>
      <c r="D23" s="1">
        <v>403</v>
      </c>
      <c r="E23" s="1">
        <v>157</v>
      </c>
      <c r="F23" s="1">
        <v>314</v>
      </c>
      <c r="G23" s="6">
        <v>0.35</v>
      </c>
      <c r="H23" s="1">
        <v>45</v>
      </c>
      <c r="I23" s="1" t="s">
        <v>34</v>
      </c>
      <c r="J23" s="1">
        <v>200</v>
      </c>
      <c r="K23" s="1">
        <f t="shared" si="2"/>
        <v>-43</v>
      </c>
      <c r="L23" s="1">
        <f t="shared" si="4"/>
        <v>133</v>
      </c>
      <c r="M23" s="1">
        <v>24</v>
      </c>
      <c r="N23" s="1"/>
      <c r="O23" s="1"/>
      <c r="P23" s="1">
        <v>0</v>
      </c>
      <c r="Q23" s="1">
        <f t="shared" si="5"/>
        <v>26.6</v>
      </c>
      <c r="R23" s="5"/>
      <c r="S23" s="5"/>
      <c r="T23" s="1"/>
      <c r="U23" s="1">
        <f t="shared" si="6"/>
        <v>11.804511278195488</v>
      </c>
      <c r="V23" s="1">
        <f t="shared" si="7"/>
        <v>11.804511278195488</v>
      </c>
      <c r="W23" s="1">
        <v>22.4</v>
      </c>
      <c r="X23" s="1">
        <v>37</v>
      </c>
      <c r="Y23" s="1">
        <v>30.6</v>
      </c>
      <c r="Z23" s="1">
        <v>14.4</v>
      </c>
      <c r="AA23" s="1">
        <v>23.4</v>
      </c>
      <c r="AB23" s="1">
        <v>31.6</v>
      </c>
      <c r="AC23" s="1"/>
      <c r="AD23" s="1">
        <f t="shared" si="3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33</v>
      </c>
      <c r="C24" s="1">
        <v>527.99400000000003</v>
      </c>
      <c r="D24" s="1">
        <v>524.65</v>
      </c>
      <c r="E24" s="1">
        <v>323.464</v>
      </c>
      <c r="F24" s="1">
        <v>658.65</v>
      </c>
      <c r="G24" s="6">
        <v>1</v>
      </c>
      <c r="H24" s="1">
        <v>55</v>
      </c>
      <c r="I24" s="1" t="s">
        <v>34</v>
      </c>
      <c r="J24" s="1">
        <v>294.58999999999997</v>
      </c>
      <c r="K24" s="1">
        <f t="shared" si="2"/>
        <v>28.874000000000024</v>
      </c>
      <c r="L24" s="1">
        <f t="shared" si="4"/>
        <v>323.464</v>
      </c>
      <c r="M24" s="1"/>
      <c r="N24" s="1"/>
      <c r="O24" s="1"/>
      <c r="P24" s="1">
        <v>48.396600000000383</v>
      </c>
      <c r="Q24" s="1">
        <f t="shared" si="5"/>
        <v>64.692800000000005</v>
      </c>
      <c r="R24" s="5">
        <f t="shared" si="9"/>
        <v>69.266999999999712</v>
      </c>
      <c r="S24" s="5"/>
      <c r="T24" s="1"/>
      <c r="U24" s="1">
        <f t="shared" si="6"/>
        <v>12</v>
      </c>
      <c r="V24" s="1">
        <f t="shared" si="7"/>
        <v>10.929293522617668</v>
      </c>
      <c r="W24" s="1">
        <v>68.428799999999995</v>
      </c>
      <c r="X24" s="1">
        <v>80.497199999999992</v>
      </c>
      <c r="Y24" s="1">
        <v>80.794800000000009</v>
      </c>
      <c r="Z24" s="1">
        <v>87.135599999999997</v>
      </c>
      <c r="AA24" s="1">
        <v>84.649600000000007</v>
      </c>
      <c r="AB24" s="1">
        <v>76.100800000000007</v>
      </c>
      <c r="AC24" s="1"/>
      <c r="AD24" s="1">
        <f t="shared" si="3"/>
        <v>69.266999999999712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2848.1480000000001</v>
      </c>
      <c r="D25" s="1">
        <v>9026.5079999999998</v>
      </c>
      <c r="E25" s="1">
        <v>4937.9589999999998</v>
      </c>
      <c r="F25" s="1">
        <v>2986.7710000000002</v>
      </c>
      <c r="G25" s="6">
        <v>1</v>
      </c>
      <c r="H25" s="1">
        <v>50</v>
      </c>
      <c r="I25" s="1" t="s">
        <v>34</v>
      </c>
      <c r="J25" s="1">
        <v>4929.4669999999996</v>
      </c>
      <c r="K25" s="1">
        <f t="shared" si="2"/>
        <v>8.4920000000001892</v>
      </c>
      <c r="L25" s="1">
        <f t="shared" si="4"/>
        <v>2424.4919999999997</v>
      </c>
      <c r="M25" s="1">
        <v>2513.4670000000001</v>
      </c>
      <c r="N25" s="1">
        <v>500</v>
      </c>
      <c r="O25" s="1">
        <v>1000</v>
      </c>
      <c r="P25" s="1">
        <v>1212.0987999999991</v>
      </c>
      <c r="Q25" s="1">
        <f t="shared" si="5"/>
        <v>484.89839999999992</v>
      </c>
      <c r="R25" s="5">
        <f t="shared" si="9"/>
        <v>119.9109999999996</v>
      </c>
      <c r="S25" s="5"/>
      <c r="T25" s="1"/>
      <c r="U25" s="1">
        <f t="shared" si="6"/>
        <v>11.999999999999998</v>
      </c>
      <c r="V25" s="1">
        <f t="shared" si="7"/>
        <v>11.752709021106277</v>
      </c>
      <c r="W25" s="1">
        <v>501.80120000000011</v>
      </c>
      <c r="X25" s="1">
        <v>488.3322</v>
      </c>
      <c r="Y25" s="1">
        <v>467.79840000000002</v>
      </c>
      <c r="Z25" s="1">
        <v>473.74020000000002</v>
      </c>
      <c r="AA25" s="1">
        <v>478.33039999999983</v>
      </c>
      <c r="AB25" s="1">
        <v>478.69619999999998</v>
      </c>
      <c r="AC25" s="1"/>
      <c r="AD25" s="1">
        <f t="shared" si="3"/>
        <v>119.9109999999996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59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/>
      <c r="P26" s="14"/>
      <c r="Q26" s="14">
        <f t="shared" si="5"/>
        <v>0</v>
      </c>
      <c r="R26" s="16"/>
      <c r="S26" s="16"/>
      <c r="T26" s="14"/>
      <c r="U26" s="14" t="e">
        <f t="shared" si="6"/>
        <v>#DIV/0!</v>
      </c>
      <c r="V26" s="14" t="e">
        <f t="shared" si="7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 t="s">
        <v>43</v>
      </c>
      <c r="AD26" s="14">
        <f t="shared" si="3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567.02599999999995</v>
      </c>
      <c r="D27" s="1">
        <v>1205.8320000000001</v>
      </c>
      <c r="E27" s="1">
        <v>732.71199999999999</v>
      </c>
      <c r="F27" s="1">
        <v>752.03</v>
      </c>
      <c r="G27" s="6">
        <v>1</v>
      </c>
      <c r="H27" s="1">
        <v>55</v>
      </c>
      <c r="I27" s="1" t="s">
        <v>34</v>
      </c>
      <c r="J27" s="1">
        <v>698.38</v>
      </c>
      <c r="K27" s="1">
        <f t="shared" si="2"/>
        <v>34.331999999999994</v>
      </c>
      <c r="L27" s="1">
        <f t="shared" si="4"/>
        <v>479.33199999999999</v>
      </c>
      <c r="M27" s="1">
        <v>253.38</v>
      </c>
      <c r="N27" s="1">
        <v>100</v>
      </c>
      <c r="O27" s="1"/>
      <c r="P27" s="1">
        <v>170.6392000000001</v>
      </c>
      <c r="Q27" s="1">
        <f t="shared" si="5"/>
        <v>95.866399999999999</v>
      </c>
      <c r="R27" s="5">
        <f t="shared" ref="R27:R35" si="10">12*Q27-P27-O27-N27-F27</f>
        <v>127.72759999999994</v>
      </c>
      <c r="S27" s="5"/>
      <c r="T27" s="1"/>
      <c r="U27" s="1">
        <f t="shared" si="6"/>
        <v>12</v>
      </c>
      <c r="V27" s="1">
        <f t="shared" si="7"/>
        <v>10.667649979554881</v>
      </c>
      <c r="W27" s="1">
        <v>98.691600000000008</v>
      </c>
      <c r="X27" s="1">
        <v>109.8296</v>
      </c>
      <c r="Y27" s="1">
        <v>109.64960000000001</v>
      </c>
      <c r="Z27" s="1">
        <v>100.05</v>
      </c>
      <c r="AA27" s="1">
        <v>101.2724</v>
      </c>
      <c r="AB27" s="1">
        <v>99.044000000000011</v>
      </c>
      <c r="AC27" s="1"/>
      <c r="AD27" s="1">
        <f t="shared" si="3"/>
        <v>127.72759999999994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3960.3679999999999</v>
      </c>
      <c r="D28" s="1">
        <v>5828.6390000000001</v>
      </c>
      <c r="E28" s="1">
        <v>3337.047</v>
      </c>
      <c r="F28" s="1">
        <v>4361.268</v>
      </c>
      <c r="G28" s="6">
        <v>1</v>
      </c>
      <c r="H28" s="1">
        <v>60</v>
      </c>
      <c r="I28" s="1" t="s">
        <v>34</v>
      </c>
      <c r="J28" s="1">
        <v>3232.3</v>
      </c>
      <c r="K28" s="1">
        <f t="shared" si="2"/>
        <v>104.74699999999984</v>
      </c>
      <c r="L28" s="1">
        <f t="shared" si="4"/>
        <v>3337.047</v>
      </c>
      <c r="M28" s="1"/>
      <c r="N28" s="1">
        <v>1000</v>
      </c>
      <c r="O28" s="1">
        <v>1000</v>
      </c>
      <c r="P28" s="1">
        <v>1957.3895999999991</v>
      </c>
      <c r="Q28" s="1">
        <f t="shared" si="5"/>
        <v>667.40940000000001</v>
      </c>
      <c r="R28" s="5"/>
      <c r="S28" s="5"/>
      <c r="T28" s="1"/>
      <c r="U28" s="1">
        <f t="shared" si="6"/>
        <v>12.46410014602731</v>
      </c>
      <c r="V28" s="1">
        <f t="shared" si="7"/>
        <v>12.46410014602731</v>
      </c>
      <c r="W28" s="1">
        <v>731.02239999999995</v>
      </c>
      <c r="X28" s="1">
        <v>723.86680000000001</v>
      </c>
      <c r="Y28" s="1">
        <v>669.69039999999995</v>
      </c>
      <c r="Z28" s="1">
        <v>676.43899999999996</v>
      </c>
      <c r="AA28" s="1">
        <v>675.86880000000019</v>
      </c>
      <c r="AB28" s="1">
        <v>657.2056</v>
      </c>
      <c r="AC28" s="1"/>
      <c r="AD28" s="1">
        <f t="shared" si="3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218.29400000000001</v>
      </c>
      <c r="D29" s="1">
        <v>69.221999999999994</v>
      </c>
      <c r="E29" s="1">
        <v>158.798</v>
      </c>
      <c r="F29" s="1">
        <v>124.30800000000001</v>
      </c>
      <c r="G29" s="6">
        <v>1</v>
      </c>
      <c r="H29" s="1">
        <v>50</v>
      </c>
      <c r="I29" s="1" t="s">
        <v>34</v>
      </c>
      <c r="J29" s="1">
        <v>152.18</v>
      </c>
      <c r="K29" s="1">
        <f t="shared" si="2"/>
        <v>6.617999999999995</v>
      </c>
      <c r="L29" s="1">
        <f t="shared" si="4"/>
        <v>90.897999999999996</v>
      </c>
      <c r="M29" s="1">
        <v>67.900000000000006</v>
      </c>
      <c r="N29" s="1"/>
      <c r="O29" s="1"/>
      <c r="P29" s="1">
        <v>40.243200000000002</v>
      </c>
      <c r="Q29" s="1">
        <f t="shared" si="5"/>
        <v>18.179600000000001</v>
      </c>
      <c r="R29" s="5">
        <f t="shared" si="10"/>
        <v>53.603999999999999</v>
      </c>
      <c r="S29" s="5"/>
      <c r="T29" s="1"/>
      <c r="U29" s="1">
        <f t="shared" si="6"/>
        <v>11.999999999999998</v>
      </c>
      <c r="V29" s="1">
        <f t="shared" si="7"/>
        <v>9.0514202732733384</v>
      </c>
      <c r="W29" s="1">
        <v>16.241199999999999</v>
      </c>
      <c r="X29" s="1">
        <v>13.994400000000001</v>
      </c>
      <c r="Y29" s="1">
        <v>14.007199999999999</v>
      </c>
      <c r="Z29" s="1">
        <v>23.19</v>
      </c>
      <c r="AA29" s="1">
        <v>26.0244</v>
      </c>
      <c r="AB29" s="1">
        <v>16.5688</v>
      </c>
      <c r="AC29" s="1"/>
      <c r="AD29" s="1">
        <f t="shared" si="3"/>
        <v>53.603999999999999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675.553</v>
      </c>
      <c r="D30" s="1">
        <v>562.20299999999997</v>
      </c>
      <c r="E30" s="1">
        <v>421.298</v>
      </c>
      <c r="F30" s="1">
        <v>640.56799999999998</v>
      </c>
      <c r="G30" s="6">
        <v>1</v>
      </c>
      <c r="H30" s="1">
        <v>55</v>
      </c>
      <c r="I30" s="1" t="s">
        <v>34</v>
      </c>
      <c r="J30" s="1">
        <v>385.8</v>
      </c>
      <c r="K30" s="1">
        <f t="shared" si="2"/>
        <v>35.49799999999999</v>
      </c>
      <c r="L30" s="1">
        <f t="shared" si="4"/>
        <v>421.298</v>
      </c>
      <c r="M30" s="1"/>
      <c r="N30" s="1">
        <v>100</v>
      </c>
      <c r="O30" s="1"/>
      <c r="P30" s="1">
        <v>155.19050000000041</v>
      </c>
      <c r="Q30" s="1">
        <f t="shared" si="5"/>
        <v>84.259600000000006</v>
      </c>
      <c r="R30" s="5">
        <f t="shared" si="10"/>
        <v>115.35669999999971</v>
      </c>
      <c r="S30" s="5"/>
      <c r="T30" s="1"/>
      <c r="U30" s="1">
        <f t="shared" si="6"/>
        <v>12</v>
      </c>
      <c r="V30" s="1">
        <f t="shared" si="7"/>
        <v>10.630937008958034</v>
      </c>
      <c r="W30" s="1">
        <v>86.672399999999996</v>
      </c>
      <c r="X30" s="1">
        <v>96.308799999999991</v>
      </c>
      <c r="Y30" s="1">
        <v>92.951400000000007</v>
      </c>
      <c r="Z30" s="1">
        <v>95.445999999999998</v>
      </c>
      <c r="AA30" s="1">
        <v>102.2466</v>
      </c>
      <c r="AB30" s="1">
        <v>94.554000000000002</v>
      </c>
      <c r="AC30" s="1"/>
      <c r="AD30" s="1">
        <f t="shared" si="3"/>
        <v>115.35669999999971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3349.9349999999999</v>
      </c>
      <c r="D31" s="1">
        <v>8483.9650000000001</v>
      </c>
      <c r="E31" s="1">
        <v>5928.0079999999998</v>
      </c>
      <c r="F31" s="1">
        <v>4004.7820000000002</v>
      </c>
      <c r="G31" s="6">
        <v>1</v>
      </c>
      <c r="H31" s="1">
        <v>60</v>
      </c>
      <c r="I31" s="1" t="s">
        <v>34</v>
      </c>
      <c r="J31" s="1">
        <v>5861.8950000000004</v>
      </c>
      <c r="K31" s="1">
        <f t="shared" si="2"/>
        <v>66.112999999999374</v>
      </c>
      <c r="L31" s="1">
        <f t="shared" si="4"/>
        <v>2925.1129999999998</v>
      </c>
      <c r="M31" s="1">
        <v>3002.895</v>
      </c>
      <c r="N31" s="1">
        <v>600</v>
      </c>
      <c r="O31" s="1">
        <v>300</v>
      </c>
      <c r="P31" s="1">
        <v>1575.9685999999999</v>
      </c>
      <c r="Q31" s="1">
        <f t="shared" si="5"/>
        <v>585.02260000000001</v>
      </c>
      <c r="R31" s="5">
        <f t="shared" si="10"/>
        <v>539.52059999999983</v>
      </c>
      <c r="S31" s="5"/>
      <c r="T31" s="1"/>
      <c r="U31" s="1">
        <f t="shared" si="6"/>
        <v>12</v>
      </c>
      <c r="V31" s="1">
        <f t="shared" si="7"/>
        <v>11.077778191816863</v>
      </c>
      <c r="W31" s="1">
        <v>623.1998000000001</v>
      </c>
      <c r="X31" s="1">
        <v>626.33119999999997</v>
      </c>
      <c r="Y31" s="1">
        <v>588.97239999999988</v>
      </c>
      <c r="Z31" s="1">
        <v>559.7503999999999</v>
      </c>
      <c r="AA31" s="1">
        <v>579.0483999999999</v>
      </c>
      <c r="AB31" s="1">
        <v>617.15359999999998</v>
      </c>
      <c r="AC31" s="1"/>
      <c r="AD31" s="1">
        <f t="shared" si="3"/>
        <v>539.52059999999983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2670.2150000000001</v>
      </c>
      <c r="D32" s="1">
        <v>3161.2350000000001</v>
      </c>
      <c r="E32" s="1">
        <v>2796.125</v>
      </c>
      <c r="F32" s="1">
        <v>2100.3409999999999</v>
      </c>
      <c r="G32" s="6">
        <v>1</v>
      </c>
      <c r="H32" s="1">
        <v>60</v>
      </c>
      <c r="I32" s="1" t="s">
        <v>34</v>
      </c>
      <c r="J32" s="1">
        <v>2747.2</v>
      </c>
      <c r="K32" s="1">
        <f t="shared" si="2"/>
        <v>48.925000000000182</v>
      </c>
      <c r="L32" s="1">
        <f t="shared" si="4"/>
        <v>1785.925</v>
      </c>
      <c r="M32" s="1">
        <v>1010.2</v>
      </c>
      <c r="N32" s="1">
        <v>400</v>
      </c>
      <c r="O32" s="1"/>
      <c r="P32" s="1">
        <v>1520.4036000000001</v>
      </c>
      <c r="Q32" s="1">
        <f t="shared" si="5"/>
        <v>357.185</v>
      </c>
      <c r="R32" s="5">
        <f t="shared" si="10"/>
        <v>265.47540000000026</v>
      </c>
      <c r="S32" s="5"/>
      <c r="T32" s="1"/>
      <c r="U32" s="1">
        <f t="shared" si="6"/>
        <v>12</v>
      </c>
      <c r="V32" s="1">
        <f t="shared" si="7"/>
        <v>11.256756582723238</v>
      </c>
      <c r="W32" s="1">
        <v>388.66719999999998</v>
      </c>
      <c r="X32" s="1">
        <v>355.38380000000001</v>
      </c>
      <c r="Y32" s="1">
        <v>322.09379999999999</v>
      </c>
      <c r="Z32" s="1">
        <v>392.21960000000001</v>
      </c>
      <c r="AA32" s="1">
        <v>401.34860000000009</v>
      </c>
      <c r="AB32" s="1">
        <v>374.99619999999987</v>
      </c>
      <c r="AC32" s="1"/>
      <c r="AD32" s="1">
        <f t="shared" si="3"/>
        <v>265.47540000000026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33</v>
      </c>
      <c r="C33" s="1">
        <v>621.77</v>
      </c>
      <c r="D33" s="1">
        <v>310.72800000000001</v>
      </c>
      <c r="E33" s="1">
        <v>332.762</v>
      </c>
      <c r="F33" s="1">
        <v>544.154</v>
      </c>
      <c r="G33" s="6">
        <v>1</v>
      </c>
      <c r="H33" s="1">
        <v>60</v>
      </c>
      <c r="I33" s="1" t="s">
        <v>34</v>
      </c>
      <c r="J33" s="1">
        <v>302.79000000000002</v>
      </c>
      <c r="K33" s="1">
        <f t="shared" si="2"/>
        <v>29.97199999999998</v>
      </c>
      <c r="L33" s="1">
        <f t="shared" si="4"/>
        <v>332.762</v>
      </c>
      <c r="M33" s="1"/>
      <c r="N33" s="1"/>
      <c r="O33" s="1"/>
      <c r="P33" s="1">
        <v>50.116999999999962</v>
      </c>
      <c r="Q33" s="1">
        <f t="shared" si="5"/>
        <v>66.552400000000006</v>
      </c>
      <c r="R33" s="5">
        <f t="shared" si="10"/>
        <v>204.35780000000011</v>
      </c>
      <c r="S33" s="5"/>
      <c r="T33" s="1"/>
      <c r="U33" s="1">
        <f t="shared" si="6"/>
        <v>12</v>
      </c>
      <c r="V33" s="1">
        <f t="shared" si="7"/>
        <v>8.9293699400772919</v>
      </c>
      <c r="W33" s="1">
        <v>60.560799999999993</v>
      </c>
      <c r="X33" s="1">
        <v>72.260799999999989</v>
      </c>
      <c r="Y33" s="1">
        <v>74.201999999999998</v>
      </c>
      <c r="Z33" s="1">
        <v>87.379600000000011</v>
      </c>
      <c r="AA33" s="1">
        <v>90.587599999999995</v>
      </c>
      <c r="AB33" s="1">
        <v>78.838800000000006</v>
      </c>
      <c r="AC33" s="1"/>
      <c r="AD33" s="1">
        <f t="shared" si="3"/>
        <v>204.35780000000011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33</v>
      </c>
      <c r="C34" s="1"/>
      <c r="D34" s="1">
        <v>26.5</v>
      </c>
      <c r="E34" s="1">
        <v>26.451000000000001</v>
      </c>
      <c r="F34" s="1">
        <v>4.9000000000000002E-2</v>
      </c>
      <c r="G34" s="6">
        <v>1</v>
      </c>
      <c r="H34" s="1" t="e">
        <v>#N/A</v>
      </c>
      <c r="I34" s="1" t="s">
        <v>34</v>
      </c>
      <c r="J34" s="1">
        <v>33.200000000000003</v>
      </c>
      <c r="K34" s="1">
        <f t="shared" si="2"/>
        <v>-6.7490000000000023</v>
      </c>
      <c r="L34" s="1">
        <f t="shared" si="4"/>
        <v>26.451000000000001</v>
      </c>
      <c r="M34" s="1"/>
      <c r="N34" s="1"/>
      <c r="O34" s="1"/>
      <c r="P34" s="1">
        <v>0</v>
      </c>
      <c r="Q34" s="1">
        <f t="shared" si="5"/>
        <v>5.2902000000000005</v>
      </c>
      <c r="R34" s="5">
        <f>8*Q34-P34-O34-N34-F34</f>
        <v>42.272600000000004</v>
      </c>
      <c r="S34" s="5"/>
      <c r="T34" s="1"/>
      <c r="U34" s="1">
        <f t="shared" si="6"/>
        <v>8</v>
      </c>
      <c r="V34" s="1">
        <f t="shared" si="7"/>
        <v>9.2624097387622398E-3</v>
      </c>
      <c r="W34" s="1">
        <v>0.5292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/>
      <c r="AD34" s="1">
        <f t="shared" si="3"/>
        <v>42.272600000000004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33</v>
      </c>
      <c r="C35" s="1">
        <v>633.35900000000004</v>
      </c>
      <c r="D35" s="1">
        <v>262.04500000000002</v>
      </c>
      <c r="E35" s="1">
        <v>308.18299999999999</v>
      </c>
      <c r="F35" s="1">
        <v>536.97199999999998</v>
      </c>
      <c r="G35" s="6">
        <v>1</v>
      </c>
      <c r="H35" s="1">
        <v>60</v>
      </c>
      <c r="I35" s="1" t="s">
        <v>34</v>
      </c>
      <c r="J35" s="1">
        <v>284.52999999999997</v>
      </c>
      <c r="K35" s="1">
        <f t="shared" si="2"/>
        <v>23.65300000000002</v>
      </c>
      <c r="L35" s="1">
        <f t="shared" si="4"/>
        <v>308.18299999999999</v>
      </c>
      <c r="M35" s="1"/>
      <c r="N35" s="1"/>
      <c r="O35" s="1"/>
      <c r="P35" s="1">
        <v>64.489800000000059</v>
      </c>
      <c r="Q35" s="1">
        <f t="shared" si="5"/>
        <v>61.636600000000001</v>
      </c>
      <c r="R35" s="5">
        <f t="shared" si="10"/>
        <v>138.17740000000003</v>
      </c>
      <c r="S35" s="5"/>
      <c r="T35" s="1"/>
      <c r="U35" s="1">
        <f t="shared" si="6"/>
        <v>12.000000000000002</v>
      </c>
      <c r="V35" s="1">
        <f t="shared" si="7"/>
        <v>9.7581923727136157</v>
      </c>
      <c r="W35" s="1">
        <v>59.229399999999998</v>
      </c>
      <c r="X35" s="1">
        <v>69.852800000000002</v>
      </c>
      <c r="Y35" s="1">
        <v>72.727999999999994</v>
      </c>
      <c r="Z35" s="1">
        <v>89.380799999999994</v>
      </c>
      <c r="AA35" s="1">
        <v>90.086600000000004</v>
      </c>
      <c r="AB35" s="1">
        <v>75.435599999999994</v>
      </c>
      <c r="AC35" s="1"/>
      <c r="AD35" s="1">
        <f t="shared" si="3"/>
        <v>138.17740000000003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33</v>
      </c>
      <c r="C36" s="1">
        <v>205.13900000000001</v>
      </c>
      <c r="D36" s="1">
        <v>368.935</v>
      </c>
      <c r="E36" s="1">
        <v>227.09800000000001</v>
      </c>
      <c r="F36" s="1">
        <v>303.428</v>
      </c>
      <c r="G36" s="6">
        <v>1</v>
      </c>
      <c r="H36" s="1">
        <v>35</v>
      </c>
      <c r="I36" s="1" t="s">
        <v>34</v>
      </c>
      <c r="J36" s="1">
        <v>232</v>
      </c>
      <c r="K36" s="1">
        <f t="shared" si="2"/>
        <v>-4.9019999999999868</v>
      </c>
      <c r="L36" s="1">
        <f t="shared" si="4"/>
        <v>227.09800000000001</v>
      </c>
      <c r="M36" s="1"/>
      <c r="N36" s="1"/>
      <c r="O36" s="1"/>
      <c r="P36" s="1">
        <v>73.457699999999988</v>
      </c>
      <c r="Q36" s="1">
        <f t="shared" si="5"/>
        <v>45.419600000000003</v>
      </c>
      <c r="R36" s="5">
        <f>11*Q36-P36-O36-N36-F36</f>
        <v>122.72990000000004</v>
      </c>
      <c r="S36" s="5"/>
      <c r="T36" s="1"/>
      <c r="U36" s="1">
        <f t="shared" si="6"/>
        <v>11</v>
      </c>
      <c r="V36" s="1">
        <f t="shared" si="7"/>
        <v>8.2978647984570522</v>
      </c>
      <c r="W36" s="1">
        <v>42.456599999999987</v>
      </c>
      <c r="X36" s="1">
        <v>44.141000000000012</v>
      </c>
      <c r="Y36" s="1">
        <v>40.812199999999997</v>
      </c>
      <c r="Z36" s="1">
        <v>37.524399999999993</v>
      </c>
      <c r="AA36" s="1">
        <v>41.333799999999997</v>
      </c>
      <c r="AB36" s="1">
        <v>39.904400000000003</v>
      </c>
      <c r="AC36" s="1"/>
      <c r="AD36" s="1">
        <f t="shared" si="3"/>
        <v>122.72990000000004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33</v>
      </c>
      <c r="C37" s="1">
        <v>75.372</v>
      </c>
      <c r="D37" s="1">
        <v>34.265000000000001</v>
      </c>
      <c r="E37" s="1">
        <v>51.808999999999997</v>
      </c>
      <c r="F37" s="1">
        <v>44.265999999999998</v>
      </c>
      <c r="G37" s="6">
        <v>1</v>
      </c>
      <c r="H37" s="1">
        <v>40</v>
      </c>
      <c r="I37" s="1" t="s">
        <v>34</v>
      </c>
      <c r="J37" s="1">
        <v>58.9</v>
      </c>
      <c r="K37" s="1">
        <f t="shared" si="2"/>
        <v>-7.0910000000000011</v>
      </c>
      <c r="L37" s="1">
        <f t="shared" si="4"/>
        <v>51.808999999999997</v>
      </c>
      <c r="M37" s="1"/>
      <c r="N37" s="1"/>
      <c r="O37" s="1"/>
      <c r="P37" s="1">
        <v>88.743600000000015</v>
      </c>
      <c r="Q37" s="1">
        <f t="shared" si="5"/>
        <v>10.361799999999999</v>
      </c>
      <c r="R37" s="5"/>
      <c r="S37" s="5"/>
      <c r="T37" s="1"/>
      <c r="U37" s="1">
        <f t="shared" si="6"/>
        <v>12.836534192900849</v>
      </c>
      <c r="V37" s="1">
        <f t="shared" si="7"/>
        <v>12.836534192900849</v>
      </c>
      <c r="W37" s="1">
        <v>12.2066</v>
      </c>
      <c r="X37" s="1">
        <v>7.7359999999999998</v>
      </c>
      <c r="Y37" s="1">
        <v>4.5973999999999986</v>
      </c>
      <c r="Z37" s="1">
        <v>3.2783999999999991</v>
      </c>
      <c r="AA37" s="1">
        <v>7.5643999999999973</v>
      </c>
      <c r="AB37" s="1">
        <v>9.4689999999999994</v>
      </c>
      <c r="AC37" s="1"/>
      <c r="AD37" s="1">
        <f t="shared" si="3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33</v>
      </c>
      <c r="C38" s="1">
        <v>409.41399999999999</v>
      </c>
      <c r="D38" s="1">
        <v>656.96900000000005</v>
      </c>
      <c r="E38" s="1">
        <v>640.78</v>
      </c>
      <c r="F38" s="1">
        <v>337.07600000000002</v>
      </c>
      <c r="G38" s="6">
        <v>1</v>
      </c>
      <c r="H38" s="1">
        <v>30</v>
      </c>
      <c r="I38" s="1" t="s">
        <v>34</v>
      </c>
      <c r="J38" s="1">
        <v>627.51300000000003</v>
      </c>
      <c r="K38" s="1">
        <f t="shared" ref="K38:K69" si="11">E38-J38</f>
        <v>13.266999999999939</v>
      </c>
      <c r="L38" s="1">
        <f t="shared" si="4"/>
        <v>247.66699999999997</v>
      </c>
      <c r="M38" s="1">
        <v>393.113</v>
      </c>
      <c r="N38" s="1"/>
      <c r="O38" s="1"/>
      <c r="P38" s="1">
        <v>151.53620000000001</v>
      </c>
      <c r="Q38" s="1">
        <f t="shared" si="5"/>
        <v>49.533399999999993</v>
      </c>
      <c r="R38" s="5">
        <f t="shared" ref="R38:R40" si="12">11*Q38-P38-O38-N38-F38</f>
        <v>56.255199999999945</v>
      </c>
      <c r="S38" s="5"/>
      <c r="T38" s="1"/>
      <c r="U38" s="1">
        <f t="shared" si="6"/>
        <v>11.000000000000002</v>
      </c>
      <c r="V38" s="1">
        <f t="shared" si="7"/>
        <v>9.8642976254406136</v>
      </c>
      <c r="W38" s="1">
        <v>50.893599999999999</v>
      </c>
      <c r="X38" s="1">
        <v>47.328400000000002</v>
      </c>
      <c r="Y38" s="1">
        <v>46.773400000000002</v>
      </c>
      <c r="Z38" s="1">
        <v>55.127400000000002</v>
      </c>
      <c r="AA38" s="1">
        <v>65.370999999999995</v>
      </c>
      <c r="AB38" s="1">
        <v>46.3932</v>
      </c>
      <c r="AC38" s="1"/>
      <c r="AD38" s="1">
        <f t="shared" ref="AD38:AD69" si="13">R38*G38</f>
        <v>56.255199999999945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33</v>
      </c>
      <c r="C39" s="1">
        <v>343.93799999999999</v>
      </c>
      <c r="D39" s="1">
        <v>773.69600000000003</v>
      </c>
      <c r="E39" s="1">
        <v>600.31600000000003</v>
      </c>
      <c r="F39" s="1">
        <v>466.75799999999998</v>
      </c>
      <c r="G39" s="6">
        <v>1</v>
      </c>
      <c r="H39" s="1">
        <v>30</v>
      </c>
      <c r="I39" s="1" t="s">
        <v>34</v>
      </c>
      <c r="J39" s="1">
        <v>586.57799999999997</v>
      </c>
      <c r="K39" s="1">
        <f t="shared" si="11"/>
        <v>13.738000000000056</v>
      </c>
      <c r="L39" s="1">
        <f t="shared" si="4"/>
        <v>249.43800000000005</v>
      </c>
      <c r="M39" s="1">
        <v>350.87799999999999</v>
      </c>
      <c r="N39" s="1"/>
      <c r="O39" s="1"/>
      <c r="P39" s="1">
        <v>24.982800000000172</v>
      </c>
      <c r="Q39" s="1">
        <f t="shared" si="5"/>
        <v>49.887600000000006</v>
      </c>
      <c r="R39" s="5">
        <f t="shared" si="12"/>
        <v>57.022799999999904</v>
      </c>
      <c r="S39" s="5"/>
      <c r="T39" s="1"/>
      <c r="U39" s="1">
        <f t="shared" si="6"/>
        <v>10.999999999999998</v>
      </c>
      <c r="V39" s="1">
        <f t="shared" si="7"/>
        <v>9.8569744786279578</v>
      </c>
      <c r="W39" s="1">
        <v>51.859600000000007</v>
      </c>
      <c r="X39" s="1">
        <v>58.466599999999993</v>
      </c>
      <c r="Y39" s="1">
        <v>54.061400000000013</v>
      </c>
      <c r="Z39" s="1">
        <v>55.473999999999997</v>
      </c>
      <c r="AA39" s="1">
        <v>63.587400000000002</v>
      </c>
      <c r="AB39" s="1">
        <v>57.885000000000012</v>
      </c>
      <c r="AC39" s="1"/>
      <c r="AD39" s="1">
        <f t="shared" si="13"/>
        <v>57.022799999999904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33</v>
      </c>
      <c r="C40" s="1">
        <v>395.95</v>
      </c>
      <c r="D40" s="1">
        <v>270.14499999999998</v>
      </c>
      <c r="E40" s="1">
        <v>327.36200000000002</v>
      </c>
      <c r="F40" s="1">
        <v>276.959</v>
      </c>
      <c r="G40" s="6">
        <v>1</v>
      </c>
      <c r="H40" s="1">
        <v>30</v>
      </c>
      <c r="I40" s="1" t="s">
        <v>34</v>
      </c>
      <c r="J40" s="1">
        <v>313.89999999999998</v>
      </c>
      <c r="K40" s="1">
        <f t="shared" si="11"/>
        <v>13.462000000000046</v>
      </c>
      <c r="L40" s="1">
        <f t="shared" si="4"/>
        <v>327.36200000000002</v>
      </c>
      <c r="M40" s="1"/>
      <c r="N40" s="1">
        <v>100</v>
      </c>
      <c r="O40" s="1"/>
      <c r="P40" s="1">
        <v>221.49080000000001</v>
      </c>
      <c r="Q40" s="1">
        <f t="shared" si="5"/>
        <v>65.472400000000007</v>
      </c>
      <c r="R40" s="5">
        <f t="shared" si="12"/>
        <v>121.7466</v>
      </c>
      <c r="S40" s="5"/>
      <c r="T40" s="1"/>
      <c r="U40" s="1">
        <f t="shared" si="6"/>
        <v>11</v>
      </c>
      <c r="V40" s="1">
        <f t="shared" si="7"/>
        <v>9.1404897330783648</v>
      </c>
      <c r="W40" s="1">
        <v>65.214799999999997</v>
      </c>
      <c r="X40" s="1">
        <v>58.14459999999999</v>
      </c>
      <c r="Y40" s="1">
        <v>46.756599999999999</v>
      </c>
      <c r="Z40" s="1">
        <v>19.157</v>
      </c>
      <c r="AA40" s="1">
        <v>40.983800000000002</v>
      </c>
      <c r="AB40" s="1">
        <v>60.230200000000004</v>
      </c>
      <c r="AC40" s="1"/>
      <c r="AD40" s="1">
        <f t="shared" si="13"/>
        <v>121.7466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74</v>
      </c>
      <c r="B41" s="14" t="s">
        <v>33</v>
      </c>
      <c r="C41" s="14"/>
      <c r="D41" s="14"/>
      <c r="E41" s="14"/>
      <c r="F41" s="14"/>
      <c r="G41" s="15">
        <v>0</v>
      </c>
      <c r="H41" s="14" t="e">
        <v>#N/A</v>
      </c>
      <c r="I41" s="14" t="s">
        <v>34</v>
      </c>
      <c r="J41" s="14"/>
      <c r="K41" s="14">
        <f t="shared" si="11"/>
        <v>0</v>
      </c>
      <c r="L41" s="14">
        <f t="shared" si="4"/>
        <v>0</v>
      </c>
      <c r="M41" s="14"/>
      <c r="N41" s="14"/>
      <c r="O41" s="14"/>
      <c r="P41" s="14"/>
      <c r="Q41" s="14">
        <f t="shared" si="5"/>
        <v>0</v>
      </c>
      <c r="R41" s="16"/>
      <c r="S41" s="16"/>
      <c r="T41" s="14"/>
      <c r="U41" s="14" t="e">
        <f t="shared" si="6"/>
        <v>#DIV/0!</v>
      </c>
      <c r="V41" s="14" t="e">
        <f t="shared" si="7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43</v>
      </c>
      <c r="AD41" s="14">
        <f t="shared" si="13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881.01599999999996</v>
      </c>
      <c r="D42" s="1">
        <v>1665.28</v>
      </c>
      <c r="E42" s="1">
        <v>1410.7809999999999</v>
      </c>
      <c r="F42" s="1">
        <v>666.76300000000003</v>
      </c>
      <c r="G42" s="6">
        <v>1</v>
      </c>
      <c r="H42" s="1">
        <v>40</v>
      </c>
      <c r="I42" s="1" t="s">
        <v>34</v>
      </c>
      <c r="J42" s="1">
        <v>1373.633</v>
      </c>
      <c r="K42" s="1">
        <f t="shared" si="11"/>
        <v>37.147999999999911</v>
      </c>
      <c r="L42" s="1">
        <f t="shared" si="4"/>
        <v>500.74799999999993</v>
      </c>
      <c r="M42" s="1">
        <v>910.03300000000002</v>
      </c>
      <c r="N42" s="1"/>
      <c r="O42" s="1"/>
      <c r="P42" s="1">
        <v>340.67440000000062</v>
      </c>
      <c r="Q42" s="1">
        <f t="shared" si="5"/>
        <v>100.14959999999999</v>
      </c>
      <c r="R42" s="5">
        <f t="shared" ref="R42:R48" si="14">12*Q42-P42-O42-N42-F42</f>
        <v>194.35779999999943</v>
      </c>
      <c r="S42" s="5"/>
      <c r="T42" s="1"/>
      <c r="U42" s="1">
        <f t="shared" si="6"/>
        <v>12.000000000000002</v>
      </c>
      <c r="V42" s="1">
        <f t="shared" si="7"/>
        <v>10.059325249426866</v>
      </c>
      <c r="W42" s="1">
        <v>97.25800000000001</v>
      </c>
      <c r="X42" s="1">
        <v>96.028799999999976</v>
      </c>
      <c r="Y42" s="1">
        <v>105.34399999999999</v>
      </c>
      <c r="Z42" s="1">
        <v>127.5522</v>
      </c>
      <c r="AA42" s="1">
        <v>127.0116</v>
      </c>
      <c r="AB42" s="1">
        <v>122.7394</v>
      </c>
      <c r="AC42" s="1" t="s">
        <v>76</v>
      </c>
      <c r="AD42" s="1">
        <f t="shared" si="13"/>
        <v>194.35779999999943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33</v>
      </c>
      <c r="C43" s="1">
        <v>275.22199999999998</v>
      </c>
      <c r="D43" s="1">
        <v>487.459</v>
      </c>
      <c r="E43" s="1">
        <v>423.15600000000001</v>
      </c>
      <c r="F43" s="1">
        <v>314.25299999999999</v>
      </c>
      <c r="G43" s="6">
        <v>1</v>
      </c>
      <c r="H43" s="1">
        <v>35</v>
      </c>
      <c r="I43" s="1" t="s">
        <v>34</v>
      </c>
      <c r="J43" s="1">
        <v>404.91800000000001</v>
      </c>
      <c r="K43" s="1">
        <f t="shared" si="11"/>
        <v>18.238</v>
      </c>
      <c r="L43" s="1">
        <f t="shared" si="4"/>
        <v>161.238</v>
      </c>
      <c r="M43" s="1">
        <v>261.91800000000001</v>
      </c>
      <c r="N43" s="1"/>
      <c r="O43" s="1"/>
      <c r="P43" s="1">
        <v>0</v>
      </c>
      <c r="Q43" s="1">
        <f t="shared" si="5"/>
        <v>32.247599999999998</v>
      </c>
      <c r="R43" s="5">
        <f>11*Q43-P43-O43-N43-F43</f>
        <v>40.47059999999999</v>
      </c>
      <c r="S43" s="5"/>
      <c r="T43" s="1"/>
      <c r="U43" s="1">
        <f t="shared" si="6"/>
        <v>11</v>
      </c>
      <c r="V43" s="1">
        <f t="shared" si="7"/>
        <v>9.7450042793882332</v>
      </c>
      <c r="W43" s="1">
        <v>30.64</v>
      </c>
      <c r="X43" s="1">
        <v>37.929400000000001</v>
      </c>
      <c r="Y43" s="1">
        <v>35.267399999999988</v>
      </c>
      <c r="Z43" s="1">
        <v>40.093400000000003</v>
      </c>
      <c r="AA43" s="1">
        <v>45.278599999999997</v>
      </c>
      <c r="AB43" s="1">
        <v>34.437399999999997</v>
      </c>
      <c r="AC43" s="1"/>
      <c r="AD43" s="1">
        <f t="shared" si="13"/>
        <v>40.47059999999999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33</v>
      </c>
      <c r="C44" s="1">
        <v>243.74</v>
      </c>
      <c r="D44" s="1">
        <v>90.394999999999996</v>
      </c>
      <c r="E44" s="1">
        <v>81.361000000000004</v>
      </c>
      <c r="F44" s="1">
        <v>219.542</v>
      </c>
      <c r="G44" s="6">
        <v>1</v>
      </c>
      <c r="H44" s="1">
        <v>45</v>
      </c>
      <c r="I44" s="1" t="s">
        <v>34</v>
      </c>
      <c r="J44" s="1">
        <v>76.3</v>
      </c>
      <c r="K44" s="1">
        <f t="shared" si="11"/>
        <v>5.061000000000007</v>
      </c>
      <c r="L44" s="1">
        <f t="shared" si="4"/>
        <v>81.361000000000004</v>
      </c>
      <c r="M44" s="1"/>
      <c r="N44" s="1"/>
      <c r="O44" s="1"/>
      <c r="P44" s="1">
        <v>12.43719999999999</v>
      </c>
      <c r="Q44" s="1">
        <f t="shared" si="5"/>
        <v>16.272200000000002</v>
      </c>
      <c r="R44" s="5"/>
      <c r="S44" s="5"/>
      <c r="T44" s="1"/>
      <c r="U44" s="1">
        <f t="shared" si="6"/>
        <v>14.256166959599806</v>
      </c>
      <c r="V44" s="1">
        <f t="shared" si="7"/>
        <v>14.256166959599806</v>
      </c>
      <c r="W44" s="1">
        <v>21.159400000000002</v>
      </c>
      <c r="X44" s="1">
        <v>24.5456</v>
      </c>
      <c r="Y44" s="1">
        <v>20.236599999999999</v>
      </c>
      <c r="Z44" s="1">
        <v>22.5656</v>
      </c>
      <c r="AA44" s="1">
        <v>30.222200000000001</v>
      </c>
      <c r="AB44" s="1">
        <v>28.1858</v>
      </c>
      <c r="AC44" s="1"/>
      <c r="AD44" s="1">
        <f t="shared" si="13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33</v>
      </c>
      <c r="C45" s="1">
        <v>101.712</v>
      </c>
      <c r="D45" s="1">
        <v>116.577</v>
      </c>
      <c r="E45" s="1">
        <v>81.668000000000006</v>
      </c>
      <c r="F45" s="1">
        <v>124.068</v>
      </c>
      <c r="G45" s="6">
        <v>1</v>
      </c>
      <c r="H45" s="1">
        <v>30</v>
      </c>
      <c r="I45" s="1" t="s">
        <v>34</v>
      </c>
      <c r="J45" s="1">
        <v>72.099999999999994</v>
      </c>
      <c r="K45" s="1">
        <f t="shared" si="11"/>
        <v>9.5680000000000121</v>
      </c>
      <c r="L45" s="1">
        <f t="shared" si="4"/>
        <v>81.668000000000006</v>
      </c>
      <c r="M45" s="1"/>
      <c r="N45" s="1"/>
      <c r="O45" s="1"/>
      <c r="P45" s="1">
        <v>24.602</v>
      </c>
      <c r="Q45" s="1">
        <f t="shared" si="5"/>
        <v>16.333600000000001</v>
      </c>
      <c r="R45" s="5">
        <f>11*Q45-P45-O45-N45-F45</f>
        <v>30.999600000000001</v>
      </c>
      <c r="S45" s="5"/>
      <c r="T45" s="1"/>
      <c r="U45" s="1">
        <f t="shared" si="6"/>
        <v>11</v>
      </c>
      <c r="V45" s="1">
        <f t="shared" si="7"/>
        <v>9.1020962923054309</v>
      </c>
      <c r="W45" s="1">
        <v>16.053599999999999</v>
      </c>
      <c r="X45" s="1">
        <v>13.598800000000001</v>
      </c>
      <c r="Y45" s="1">
        <v>17.876200000000001</v>
      </c>
      <c r="Z45" s="1">
        <v>23.1526</v>
      </c>
      <c r="AA45" s="1">
        <v>18.383600000000001</v>
      </c>
      <c r="AB45" s="1">
        <v>12.363</v>
      </c>
      <c r="AC45" s="1"/>
      <c r="AD45" s="1">
        <f t="shared" si="13"/>
        <v>30.999600000000001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33</v>
      </c>
      <c r="C46" s="1">
        <v>427.43200000000002</v>
      </c>
      <c r="D46" s="1">
        <v>634.53599999999994</v>
      </c>
      <c r="E46" s="1">
        <v>421.33499999999998</v>
      </c>
      <c r="F46" s="1">
        <v>571.82899999999995</v>
      </c>
      <c r="G46" s="6">
        <v>1</v>
      </c>
      <c r="H46" s="1">
        <v>45</v>
      </c>
      <c r="I46" s="1" t="s">
        <v>34</v>
      </c>
      <c r="J46" s="1">
        <v>421.7</v>
      </c>
      <c r="K46" s="1">
        <f t="shared" si="11"/>
        <v>-0.36500000000000909</v>
      </c>
      <c r="L46" s="1">
        <f t="shared" si="4"/>
        <v>421.33499999999998</v>
      </c>
      <c r="M46" s="1"/>
      <c r="N46" s="1"/>
      <c r="O46" s="1"/>
      <c r="P46" s="1">
        <v>306.70580000000001</v>
      </c>
      <c r="Q46" s="1">
        <f t="shared" si="5"/>
        <v>84.266999999999996</v>
      </c>
      <c r="R46" s="5">
        <f t="shared" si="14"/>
        <v>132.66920000000005</v>
      </c>
      <c r="S46" s="5"/>
      <c r="T46" s="1"/>
      <c r="U46" s="1">
        <f t="shared" si="6"/>
        <v>12</v>
      </c>
      <c r="V46" s="1">
        <f t="shared" si="7"/>
        <v>10.425609075913465</v>
      </c>
      <c r="W46" s="1">
        <v>85.051000000000002</v>
      </c>
      <c r="X46" s="1">
        <v>82.299799999999991</v>
      </c>
      <c r="Y46" s="1">
        <v>86.593999999999994</v>
      </c>
      <c r="Z46" s="1">
        <v>84.353200000000015</v>
      </c>
      <c r="AA46" s="1">
        <v>76.610000000000014</v>
      </c>
      <c r="AB46" s="1">
        <v>75.909400000000005</v>
      </c>
      <c r="AC46" s="1"/>
      <c r="AD46" s="1">
        <f t="shared" si="13"/>
        <v>132.66920000000005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33</v>
      </c>
      <c r="C47" s="1">
        <v>329.33100000000002</v>
      </c>
      <c r="D47" s="1">
        <v>590.47900000000004</v>
      </c>
      <c r="E47" s="1">
        <v>378.15300000000002</v>
      </c>
      <c r="F47" s="1">
        <v>496.92099999999999</v>
      </c>
      <c r="G47" s="6">
        <v>1</v>
      </c>
      <c r="H47" s="1">
        <v>45</v>
      </c>
      <c r="I47" s="1" t="s">
        <v>34</v>
      </c>
      <c r="J47" s="1">
        <v>379.64</v>
      </c>
      <c r="K47" s="1">
        <f t="shared" si="11"/>
        <v>-1.4869999999999663</v>
      </c>
      <c r="L47" s="1">
        <f t="shared" si="4"/>
        <v>275.31299999999999</v>
      </c>
      <c r="M47" s="1">
        <v>102.84</v>
      </c>
      <c r="N47" s="1"/>
      <c r="O47" s="1"/>
      <c r="P47" s="1">
        <v>0</v>
      </c>
      <c r="Q47" s="1">
        <f t="shared" si="5"/>
        <v>55.062599999999996</v>
      </c>
      <c r="R47" s="5">
        <f t="shared" si="14"/>
        <v>163.83019999999993</v>
      </c>
      <c r="S47" s="5"/>
      <c r="T47" s="1"/>
      <c r="U47" s="1">
        <f t="shared" si="6"/>
        <v>12</v>
      </c>
      <c r="V47" s="1">
        <f t="shared" si="7"/>
        <v>9.0246555738377783</v>
      </c>
      <c r="W47" s="1">
        <v>49.043999999999997</v>
      </c>
      <c r="X47" s="1">
        <v>63.616999999999997</v>
      </c>
      <c r="Y47" s="1">
        <v>60.83</v>
      </c>
      <c r="Z47" s="1">
        <v>53.25419999999999</v>
      </c>
      <c r="AA47" s="1">
        <v>57.124199999999988</v>
      </c>
      <c r="AB47" s="1">
        <v>51.683799999999998</v>
      </c>
      <c r="AC47" s="1"/>
      <c r="AD47" s="1">
        <f t="shared" si="13"/>
        <v>163.83019999999993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33</v>
      </c>
      <c r="C48" s="1">
        <v>355.57400000000001</v>
      </c>
      <c r="D48" s="1">
        <v>85.789000000000001</v>
      </c>
      <c r="E48" s="1">
        <v>142.83000000000001</v>
      </c>
      <c r="F48" s="1">
        <v>296.36200000000002</v>
      </c>
      <c r="G48" s="6">
        <v>1</v>
      </c>
      <c r="H48" s="1">
        <v>45</v>
      </c>
      <c r="I48" s="1" t="s">
        <v>34</v>
      </c>
      <c r="J48" s="1">
        <v>143.80000000000001</v>
      </c>
      <c r="K48" s="1">
        <f t="shared" si="11"/>
        <v>-0.96999999999999886</v>
      </c>
      <c r="L48" s="1">
        <f t="shared" si="4"/>
        <v>142.83000000000001</v>
      </c>
      <c r="M48" s="1"/>
      <c r="N48" s="1"/>
      <c r="O48" s="1"/>
      <c r="P48" s="1">
        <v>0</v>
      </c>
      <c r="Q48" s="1">
        <f t="shared" si="5"/>
        <v>28.566000000000003</v>
      </c>
      <c r="R48" s="5">
        <f t="shared" si="14"/>
        <v>46.430000000000007</v>
      </c>
      <c r="S48" s="5"/>
      <c r="T48" s="1"/>
      <c r="U48" s="1">
        <f t="shared" si="6"/>
        <v>12</v>
      </c>
      <c r="V48" s="1">
        <f t="shared" si="7"/>
        <v>10.374641181824547</v>
      </c>
      <c r="W48" s="1">
        <v>21.684200000000001</v>
      </c>
      <c r="X48" s="1">
        <v>16.4682</v>
      </c>
      <c r="Y48" s="1">
        <v>22.270800000000001</v>
      </c>
      <c r="Z48" s="1">
        <v>42.788200000000003</v>
      </c>
      <c r="AA48" s="1">
        <v>41.907800000000002</v>
      </c>
      <c r="AB48" s="1">
        <v>11.8344</v>
      </c>
      <c r="AC48" s="1"/>
      <c r="AD48" s="1">
        <f t="shared" si="13"/>
        <v>46.430000000000007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/>
      <c r="D49" s="1">
        <v>462.77499999999998</v>
      </c>
      <c r="E49" s="1">
        <v>31.521999999999998</v>
      </c>
      <c r="F49" s="1">
        <v>23.931999999999999</v>
      </c>
      <c r="G49" s="6">
        <v>1</v>
      </c>
      <c r="H49" s="1" t="e">
        <v>#N/A</v>
      </c>
      <c r="I49" s="1" t="s">
        <v>34</v>
      </c>
      <c r="J49" s="1">
        <v>31.521999999999998</v>
      </c>
      <c r="K49" s="1">
        <f t="shared" si="11"/>
        <v>0</v>
      </c>
      <c r="L49" s="1">
        <f t="shared" si="4"/>
        <v>0</v>
      </c>
      <c r="M49" s="1">
        <v>31.521999999999998</v>
      </c>
      <c r="N49" s="1"/>
      <c r="O49" s="1"/>
      <c r="P49" s="1">
        <v>0</v>
      </c>
      <c r="Q49" s="1">
        <f t="shared" si="5"/>
        <v>0</v>
      </c>
      <c r="R49" s="5"/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f t="shared" si="13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84</v>
      </c>
      <c r="B50" s="11" t="s">
        <v>33</v>
      </c>
      <c r="C50" s="11">
        <v>53.250999999999998</v>
      </c>
      <c r="D50" s="11">
        <v>155.166</v>
      </c>
      <c r="E50" s="11">
        <v>47.773000000000003</v>
      </c>
      <c r="F50" s="11">
        <v>0.50900000000000001</v>
      </c>
      <c r="G50" s="12">
        <v>0</v>
      </c>
      <c r="H50" s="11">
        <v>35</v>
      </c>
      <c r="I50" s="11" t="s">
        <v>48</v>
      </c>
      <c r="J50" s="11">
        <v>64.900000000000006</v>
      </c>
      <c r="K50" s="11">
        <f t="shared" si="11"/>
        <v>-17.127000000000002</v>
      </c>
      <c r="L50" s="11">
        <f t="shared" si="4"/>
        <v>47.773000000000003</v>
      </c>
      <c r="M50" s="11"/>
      <c r="N50" s="11"/>
      <c r="O50" s="11"/>
      <c r="P50" s="11"/>
      <c r="Q50" s="11">
        <f t="shared" si="5"/>
        <v>9.5546000000000006</v>
      </c>
      <c r="R50" s="13"/>
      <c r="S50" s="13"/>
      <c r="T50" s="11"/>
      <c r="U50" s="11">
        <f t="shared" si="6"/>
        <v>5.3272769137378849E-2</v>
      </c>
      <c r="V50" s="11">
        <f t="shared" si="7"/>
        <v>5.3272769137378849E-2</v>
      </c>
      <c r="W50" s="11">
        <v>10.1402</v>
      </c>
      <c r="X50" s="11">
        <v>8.0148000000000028</v>
      </c>
      <c r="Y50" s="11">
        <v>7.4291999999999998</v>
      </c>
      <c r="Z50" s="11">
        <v>0</v>
      </c>
      <c r="AA50" s="11">
        <v>2.5981999999999998</v>
      </c>
      <c r="AB50" s="11">
        <v>7.3734000000000037</v>
      </c>
      <c r="AC50" s="11"/>
      <c r="AD50" s="11">
        <f t="shared" si="13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42</v>
      </c>
      <c r="C51" s="1">
        <v>954</v>
      </c>
      <c r="D51" s="1">
        <v>204</v>
      </c>
      <c r="E51" s="1">
        <v>485</v>
      </c>
      <c r="F51" s="1">
        <v>597</v>
      </c>
      <c r="G51" s="6">
        <v>0.4</v>
      </c>
      <c r="H51" s="1">
        <v>45</v>
      </c>
      <c r="I51" s="1" t="s">
        <v>34</v>
      </c>
      <c r="J51" s="1">
        <v>482</v>
      </c>
      <c r="K51" s="1">
        <f t="shared" si="11"/>
        <v>3</v>
      </c>
      <c r="L51" s="1">
        <f t="shared" si="4"/>
        <v>485</v>
      </c>
      <c r="M51" s="1"/>
      <c r="N51" s="1"/>
      <c r="O51" s="1"/>
      <c r="P51" s="1">
        <v>295</v>
      </c>
      <c r="Q51" s="1">
        <f t="shared" si="5"/>
        <v>97</v>
      </c>
      <c r="R51" s="5">
        <f>12*Q51-P51-O51-N51-F51</f>
        <v>272</v>
      </c>
      <c r="S51" s="5"/>
      <c r="T51" s="1"/>
      <c r="U51" s="1">
        <f t="shared" si="6"/>
        <v>12</v>
      </c>
      <c r="V51" s="1">
        <f t="shared" si="7"/>
        <v>9.1958762886597931</v>
      </c>
      <c r="W51" s="1">
        <v>90</v>
      </c>
      <c r="X51" s="1">
        <v>72.400000000000006</v>
      </c>
      <c r="Y51" s="1">
        <v>80.8</v>
      </c>
      <c r="Z51" s="1">
        <v>120.2</v>
      </c>
      <c r="AA51" s="1">
        <v>124.4</v>
      </c>
      <c r="AB51" s="1">
        <v>86.2</v>
      </c>
      <c r="AC51" s="1"/>
      <c r="AD51" s="1">
        <f t="shared" si="13"/>
        <v>108.80000000000001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86</v>
      </c>
      <c r="B52" s="14" t="s">
        <v>42</v>
      </c>
      <c r="C52" s="14"/>
      <c r="D52" s="14"/>
      <c r="E52" s="14"/>
      <c r="F52" s="14"/>
      <c r="G52" s="15">
        <v>0</v>
      </c>
      <c r="H52" s="14" t="e">
        <v>#N/A</v>
      </c>
      <c r="I52" s="14" t="s">
        <v>34</v>
      </c>
      <c r="J52" s="14"/>
      <c r="K52" s="14">
        <f t="shared" si="11"/>
        <v>0</v>
      </c>
      <c r="L52" s="14">
        <f t="shared" si="4"/>
        <v>0</v>
      </c>
      <c r="M52" s="14"/>
      <c r="N52" s="14"/>
      <c r="O52" s="14"/>
      <c r="P52" s="14"/>
      <c r="Q52" s="14">
        <f t="shared" si="5"/>
        <v>0</v>
      </c>
      <c r="R52" s="16"/>
      <c r="S52" s="16"/>
      <c r="T52" s="14"/>
      <c r="U52" s="14" t="e">
        <f t="shared" si="6"/>
        <v>#DIV/0!</v>
      </c>
      <c r="V52" s="14" t="e">
        <f t="shared" si="7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43</v>
      </c>
      <c r="AD52" s="14">
        <f t="shared" si="1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33</v>
      </c>
      <c r="C53" s="1"/>
      <c r="D53" s="1">
        <v>34.33</v>
      </c>
      <c r="E53" s="1">
        <v>1.4059999999999999</v>
      </c>
      <c r="F53" s="1">
        <v>32.923999999999999</v>
      </c>
      <c r="G53" s="6">
        <v>1</v>
      </c>
      <c r="H53" s="1" t="e">
        <v>#N/A</v>
      </c>
      <c r="I53" s="1" t="s">
        <v>34</v>
      </c>
      <c r="J53" s="1">
        <v>1</v>
      </c>
      <c r="K53" s="1">
        <f t="shared" si="11"/>
        <v>0.40599999999999992</v>
      </c>
      <c r="L53" s="1">
        <f t="shared" si="4"/>
        <v>1.4059999999999999</v>
      </c>
      <c r="M53" s="1"/>
      <c r="N53" s="1"/>
      <c r="O53" s="1"/>
      <c r="P53" s="1">
        <v>0</v>
      </c>
      <c r="Q53" s="1">
        <f t="shared" si="5"/>
        <v>0.28120000000000001</v>
      </c>
      <c r="R53" s="5"/>
      <c r="S53" s="5"/>
      <c r="T53" s="1"/>
      <c r="U53" s="1">
        <f t="shared" si="6"/>
        <v>117.08392603129445</v>
      </c>
      <c r="V53" s="1">
        <f t="shared" si="7"/>
        <v>117.08392603129445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  <c r="AD53" s="1">
        <f t="shared" si="1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88</v>
      </c>
      <c r="B54" s="14" t="s">
        <v>42</v>
      </c>
      <c r="C54" s="14"/>
      <c r="D54" s="14"/>
      <c r="E54" s="14"/>
      <c r="F54" s="14"/>
      <c r="G54" s="15">
        <v>0</v>
      </c>
      <c r="H54" s="14" t="e">
        <v>#N/A</v>
      </c>
      <c r="I54" s="14" t="s">
        <v>34</v>
      </c>
      <c r="J54" s="14"/>
      <c r="K54" s="14">
        <f t="shared" si="11"/>
        <v>0</v>
      </c>
      <c r="L54" s="14">
        <f t="shared" si="4"/>
        <v>0</v>
      </c>
      <c r="M54" s="14"/>
      <c r="N54" s="14"/>
      <c r="O54" s="14"/>
      <c r="P54" s="14"/>
      <c r="Q54" s="14">
        <f t="shared" si="5"/>
        <v>0</v>
      </c>
      <c r="R54" s="16"/>
      <c r="S54" s="16"/>
      <c r="T54" s="14"/>
      <c r="U54" s="14" t="e">
        <f t="shared" si="6"/>
        <v>#DIV/0!</v>
      </c>
      <c r="V54" s="14" t="e">
        <f t="shared" si="7"/>
        <v>#DIV/0!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 t="s">
        <v>43</v>
      </c>
      <c r="AD54" s="14">
        <f t="shared" si="13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33</v>
      </c>
      <c r="C55" s="1">
        <v>300.73200000000003</v>
      </c>
      <c r="D55" s="1">
        <v>154.756</v>
      </c>
      <c r="E55" s="1">
        <v>207.084</v>
      </c>
      <c r="F55" s="1">
        <v>219.929</v>
      </c>
      <c r="G55" s="6">
        <v>1</v>
      </c>
      <c r="H55" s="1">
        <v>40</v>
      </c>
      <c r="I55" s="1" t="s">
        <v>34</v>
      </c>
      <c r="J55" s="1">
        <v>203.1</v>
      </c>
      <c r="K55" s="1">
        <f t="shared" si="11"/>
        <v>3.9840000000000089</v>
      </c>
      <c r="L55" s="1">
        <f t="shared" si="4"/>
        <v>207.084</v>
      </c>
      <c r="M55" s="1"/>
      <c r="N55" s="1"/>
      <c r="O55" s="1"/>
      <c r="P55" s="1">
        <v>146.5359</v>
      </c>
      <c r="Q55" s="1">
        <f t="shared" si="5"/>
        <v>41.416800000000002</v>
      </c>
      <c r="R55" s="5">
        <f t="shared" ref="R55:R60" si="15">12*Q55-P55-O55-N55-F55</f>
        <v>130.53670000000008</v>
      </c>
      <c r="S55" s="5"/>
      <c r="T55" s="1"/>
      <c r="U55" s="1">
        <f t="shared" si="6"/>
        <v>12</v>
      </c>
      <c r="V55" s="1">
        <f t="shared" si="7"/>
        <v>8.8482185972841929</v>
      </c>
      <c r="W55" s="1">
        <v>37.148600000000002</v>
      </c>
      <c r="X55" s="1">
        <v>35.319800000000001</v>
      </c>
      <c r="Y55" s="1">
        <v>33.861800000000002</v>
      </c>
      <c r="Z55" s="1">
        <v>37.571399999999997</v>
      </c>
      <c r="AA55" s="1">
        <v>41.987800000000007</v>
      </c>
      <c r="AB55" s="1">
        <v>34.486800000000002</v>
      </c>
      <c r="AC55" s="1"/>
      <c r="AD55" s="1">
        <f t="shared" si="13"/>
        <v>130.53670000000008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42</v>
      </c>
      <c r="C56" s="1">
        <v>582</v>
      </c>
      <c r="D56" s="1">
        <v>490</v>
      </c>
      <c r="E56" s="1">
        <v>441</v>
      </c>
      <c r="F56" s="1">
        <v>560</v>
      </c>
      <c r="G56" s="6">
        <v>0.4</v>
      </c>
      <c r="H56" s="1">
        <v>40</v>
      </c>
      <c r="I56" s="1" t="s">
        <v>34</v>
      </c>
      <c r="J56" s="1">
        <v>437</v>
      </c>
      <c r="K56" s="1">
        <f t="shared" si="11"/>
        <v>4</v>
      </c>
      <c r="L56" s="1">
        <f t="shared" si="4"/>
        <v>381</v>
      </c>
      <c r="M56" s="1">
        <v>60</v>
      </c>
      <c r="N56" s="1"/>
      <c r="O56" s="1"/>
      <c r="P56" s="1">
        <v>193.6999999999999</v>
      </c>
      <c r="Q56" s="1">
        <f t="shared" si="5"/>
        <v>76.2</v>
      </c>
      <c r="R56" s="5">
        <f t="shared" si="15"/>
        <v>160.70000000000016</v>
      </c>
      <c r="S56" s="5"/>
      <c r="T56" s="1"/>
      <c r="U56" s="1">
        <f t="shared" si="6"/>
        <v>12</v>
      </c>
      <c r="V56" s="1">
        <f t="shared" si="7"/>
        <v>9.8910761154855624</v>
      </c>
      <c r="W56" s="1">
        <v>75.2</v>
      </c>
      <c r="X56" s="1">
        <v>77.2</v>
      </c>
      <c r="Y56" s="1">
        <v>71.8</v>
      </c>
      <c r="Z56" s="1">
        <v>48.8</v>
      </c>
      <c r="AA56" s="1">
        <v>65.599999999999994</v>
      </c>
      <c r="AB56" s="1">
        <v>92.6</v>
      </c>
      <c r="AC56" s="1"/>
      <c r="AD56" s="1">
        <f t="shared" si="13"/>
        <v>64.280000000000072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42</v>
      </c>
      <c r="C57" s="1">
        <v>846</v>
      </c>
      <c r="D57" s="1">
        <v>372</v>
      </c>
      <c r="E57" s="1">
        <v>443</v>
      </c>
      <c r="F57" s="1">
        <v>684</v>
      </c>
      <c r="G57" s="6">
        <v>0.4</v>
      </c>
      <c r="H57" s="1">
        <v>45</v>
      </c>
      <c r="I57" s="1" t="s">
        <v>34</v>
      </c>
      <c r="J57" s="1">
        <v>438</v>
      </c>
      <c r="K57" s="1">
        <f t="shared" si="11"/>
        <v>5</v>
      </c>
      <c r="L57" s="1">
        <f t="shared" si="4"/>
        <v>443</v>
      </c>
      <c r="M57" s="1"/>
      <c r="N57" s="1"/>
      <c r="O57" s="1"/>
      <c r="P57" s="1">
        <v>130.09999999999991</v>
      </c>
      <c r="Q57" s="1">
        <f t="shared" si="5"/>
        <v>88.6</v>
      </c>
      <c r="R57" s="5">
        <f t="shared" si="15"/>
        <v>249.09999999999991</v>
      </c>
      <c r="S57" s="5"/>
      <c r="T57" s="1"/>
      <c r="U57" s="1">
        <f t="shared" si="6"/>
        <v>11.999999999999998</v>
      </c>
      <c r="V57" s="1">
        <f t="shared" si="7"/>
        <v>9.1884875846501117</v>
      </c>
      <c r="W57" s="1">
        <v>83.4</v>
      </c>
      <c r="X57" s="1">
        <v>94.2</v>
      </c>
      <c r="Y57" s="1">
        <v>100.6</v>
      </c>
      <c r="Z57" s="1">
        <v>115.2</v>
      </c>
      <c r="AA57" s="1">
        <v>121.2</v>
      </c>
      <c r="AB57" s="1">
        <v>96</v>
      </c>
      <c r="AC57" s="1"/>
      <c r="AD57" s="1">
        <f t="shared" si="13"/>
        <v>99.639999999999972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42</v>
      </c>
      <c r="C58" s="1">
        <v>1280</v>
      </c>
      <c r="D58" s="1">
        <v>534</v>
      </c>
      <c r="E58" s="1">
        <v>885</v>
      </c>
      <c r="F58" s="1">
        <v>746</v>
      </c>
      <c r="G58" s="6">
        <v>0.4</v>
      </c>
      <c r="H58" s="1">
        <v>40</v>
      </c>
      <c r="I58" s="1" t="s">
        <v>34</v>
      </c>
      <c r="J58" s="1">
        <v>879</v>
      </c>
      <c r="K58" s="1">
        <f t="shared" si="11"/>
        <v>6</v>
      </c>
      <c r="L58" s="1">
        <f t="shared" si="4"/>
        <v>705</v>
      </c>
      <c r="M58" s="1">
        <v>180</v>
      </c>
      <c r="N58" s="1"/>
      <c r="O58" s="1"/>
      <c r="P58" s="1">
        <v>506.60000000000042</v>
      </c>
      <c r="Q58" s="1">
        <f t="shared" si="5"/>
        <v>141</v>
      </c>
      <c r="R58" s="5">
        <f t="shared" si="15"/>
        <v>439.39999999999964</v>
      </c>
      <c r="S58" s="5"/>
      <c r="T58" s="1"/>
      <c r="U58" s="1">
        <f t="shared" si="6"/>
        <v>12</v>
      </c>
      <c r="V58" s="1">
        <f t="shared" si="7"/>
        <v>8.8836879432624141</v>
      </c>
      <c r="W58" s="1">
        <v>128.80000000000001</v>
      </c>
      <c r="X58" s="1">
        <v>127.6</v>
      </c>
      <c r="Y58" s="1">
        <v>136.4</v>
      </c>
      <c r="Z58" s="1">
        <v>170</v>
      </c>
      <c r="AA58" s="1">
        <v>176.2</v>
      </c>
      <c r="AB58" s="1">
        <v>131.4</v>
      </c>
      <c r="AC58" s="1"/>
      <c r="AD58" s="1">
        <f t="shared" si="13"/>
        <v>175.75999999999988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33</v>
      </c>
      <c r="C59" s="1">
        <v>87.353999999999999</v>
      </c>
      <c r="D59" s="1">
        <v>97.039000000000001</v>
      </c>
      <c r="E59" s="1">
        <v>86.081999999999994</v>
      </c>
      <c r="F59" s="1">
        <v>97.016000000000005</v>
      </c>
      <c r="G59" s="6">
        <v>1</v>
      </c>
      <c r="H59" s="1">
        <v>50</v>
      </c>
      <c r="I59" s="1" t="s">
        <v>34</v>
      </c>
      <c r="J59" s="1">
        <v>79.650000000000006</v>
      </c>
      <c r="K59" s="1">
        <f t="shared" si="11"/>
        <v>6.4319999999999879</v>
      </c>
      <c r="L59" s="1">
        <f t="shared" si="4"/>
        <v>86.081999999999994</v>
      </c>
      <c r="M59" s="1"/>
      <c r="N59" s="1"/>
      <c r="O59" s="1"/>
      <c r="P59" s="1">
        <v>64.937200000000018</v>
      </c>
      <c r="Q59" s="1">
        <f t="shared" si="5"/>
        <v>17.2164</v>
      </c>
      <c r="R59" s="5">
        <f t="shared" si="15"/>
        <v>44.643599999999978</v>
      </c>
      <c r="S59" s="5"/>
      <c r="T59" s="1"/>
      <c r="U59" s="1">
        <f t="shared" si="6"/>
        <v>12.000000000000002</v>
      </c>
      <c r="V59" s="1">
        <f t="shared" si="7"/>
        <v>9.4069143374921609</v>
      </c>
      <c r="W59" s="1">
        <v>15.061999999999999</v>
      </c>
      <c r="X59" s="1">
        <v>13.534800000000001</v>
      </c>
      <c r="Y59" s="1">
        <v>14.073600000000001</v>
      </c>
      <c r="Z59" s="1">
        <v>9.9721999999999991</v>
      </c>
      <c r="AA59" s="1">
        <v>12.3902</v>
      </c>
      <c r="AB59" s="1">
        <v>9.6763999999999992</v>
      </c>
      <c r="AC59" s="1"/>
      <c r="AD59" s="1">
        <f t="shared" si="13"/>
        <v>44.643599999999978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33</v>
      </c>
      <c r="C60" s="1">
        <v>251.042</v>
      </c>
      <c r="D60" s="1">
        <v>42.962000000000003</v>
      </c>
      <c r="E60" s="1">
        <v>127.214</v>
      </c>
      <c r="F60" s="1">
        <v>149.01599999999999</v>
      </c>
      <c r="G60" s="6">
        <v>1</v>
      </c>
      <c r="H60" s="1">
        <v>50</v>
      </c>
      <c r="I60" s="1" t="s">
        <v>34</v>
      </c>
      <c r="J60" s="1">
        <v>117.15</v>
      </c>
      <c r="K60" s="1">
        <f t="shared" si="11"/>
        <v>10.063999999999993</v>
      </c>
      <c r="L60" s="1">
        <f t="shared" si="4"/>
        <v>127.214</v>
      </c>
      <c r="M60" s="1"/>
      <c r="N60" s="1"/>
      <c r="O60" s="1"/>
      <c r="P60" s="1">
        <v>123.3347999999999</v>
      </c>
      <c r="Q60" s="1">
        <f t="shared" si="5"/>
        <v>25.442799999999998</v>
      </c>
      <c r="R60" s="5">
        <f t="shared" si="15"/>
        <v>32.962800000000044</v>
      </c>
      <c r="S60" s="5"/>
      <c r="T60" s="1"/>
      <c r="U60" s="1">
        <f t="shared" si="6"/>
        <v>11.999999999999998</v>
      </c>
      <c r="V60" s="1">
        <f t="shared" si="7"/>
        <v>10.704435046457148</v>
      </c>
      <c r="W60" s="1">
        <v>25.976800000000001</v>
      </c>
      <c r="X60" s="1">
        <v>23.437999999999999</v>
      </c>
      <c r="Y60" s="1">
        <v>22.893599999999999</v>
      </c>
      <c r="Z60" s="1">
        <v>30.0504</v>
      </c>
      <c r="AA60" s="1">
        <v>30.333200000000001</v>
      </c>
      <c r="AB60" s="1">
        <v>27.908200000000001</v>
      </c>
      <c r="AC60" s="1"/>
      <c r="AD60" s="1">
        <f t="shared" si="13"/>
        <v>32.962800000000044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33</v>
      </c>
      <c r="C61" s="1">
        <v>90.775999999999996</v>
      </c>
      <c r="D61" s="1">
        <v>43.787999999999997</v>
      </c>
      <c r="E61" s="1">
        <v>29.494</v>
      </c>
      <c r="F61" s="1">
        <v>105.07</v>
      </c>
      <c r="G61" s="6">
        <v>1</v>
      </c>
      <c r="H61" s="1">
        <v>55</v>
      </c>
      <c r="I61" s="1" t="s">
        <v>34</v>
      </c>
      <c r="J61" s="1">
        <v>34.9</v>
      </c>
      <c r="K61" s="1">
        <f t="shared" si="11"/>
        <v>-5.4059999999999988</v>
      </c>
      <c r="L61" s="1">
        <f t="shared" si="4"/>
        <v>29.494</v>
      </c>
      <c r="M61" s="1"/>
      <c r="N61" s="1"/>
      <c r="O61" s="1"/>
      <c r="P61" s="1">
        <v>0</v>
      </c>
      <c r="Q61" s="1">
        <f t="shared" si="5"/>
        <v>5.8987999999999996</v>
      </c>
      <c r="R61" s="5"/>
      <c r="S61" s="5"/>
      <c r="T61" s="1"/>
      <c r="U61" s="1">
        <f t="shared" si="6"/>
        <v>17.812097375737437</v>
      </c>
      <c r="V61" s="1">
        <f t="shared" si="7"/>
        <v>17.812097375737437</v>
      </c>
      <c r="W61" s="1">
        <v>5.0960000000000001</v>
      </c>
      <c r="X61" s="1">
        <v>9.5595999999999997</v>
      </c>
      <c r="Y61" s="1">
        <v>11.1632</v>
      </c>
      <c r="Z61" s="1">
        <v>11.4232</v>
      </c>
      <c r="AA61" s="1">
        <v>11.4932</v>
      </c>
      <c r="AB61" s="1">
        <v>8.24</v>
      </c>
      <c r="AC61" s="1"/>
      <c r="AD61" s="1">
        <f t="shared" si="13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96</v>
      </c>
      <c r="B62" s="11" t="s">
        <v>33</v>
      </c>
      <c r="C62" s="11">
        <v>40.909999999999997</v>
      </c>
      <c r="D62" s="11">
        <v>12.03</v>
      </c>
      <c r="E62" s="11">
        <v>6.0579999999999998</v>
      </c>
      <c r="F62" s="11">
        <v>42.576000000000001</v>
      </c>
      <c r="G62" s="12">
        <v>0</v>
      </c>
      <c r="H62" s="11">
        <v>50</v>
      </c>
      <c r="I62" s="11" t="s">
        <v>48</v>
      </c>
      <c r="J62" s="11">
        <v>6.8</v>
      </c>
      <c r="K62" s="11">
        <f t="shared" si="11"/>
        <v>-0.74199999999999999</v>
      </c>
      <c r="L62" s="11">
        <f t="shared" si="4"/>
        <v>6.0579999999999998</v>
      </c>
      <c r="M62" s="11"/>
      <c r="N62" s="11"/>
      <c r="O62" s="11"/>
      <c r="P62" s="11"/>
      <c r="Q62" s="11">
        <f t="shared" si="5"/>
        <v>1.2116</v>
      </c>
      <c r="R62" s="13"/>
      <c r="S62" s="13"/>
      <c r="T62" s="11"/>
      <c r="U62" s="11">
        <f t="shared" si="6"/>
        <v>35.140310333443381</v>
      </c>
      <c r="V62" s="11">
        <f t="shared" si="7"/>
        <v>35.140310333443381</v>
      </c>
      <c r="W62" s="11">
        <v>0.9052</v>
      </c>
      <c r="X62" s="11">
        <v>0.899199999999999</v>
      </c>
      <c r="Y62" s="11">
        <v>0</v>
      </c>
      <c r="Z62" s="11">
        <v>3.5964</v>
      </c>
      <c r="AA62" s="11">
        <v>3.5964</v>
      </c>
      <c r="AB62" s="11">
        <v>3.29</v>
      </c>
      <c r="AC62" s="10" t="s">
        <v>38</v>
      </c>
      <c r="AD62" s="11">
        <f t="shared" si="1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33</v>
      </c>
      <c r="C63" s="1">
        <v>140.453</v>
      </c>
      <c r="D63" s="1">
        <v>249.023</v>
      </c>
      <c r="E63" s="1">
        <v>155.58799999999999</v>
      </c>
      <c r="F63" s="1">
        <v>204.226</v>
      </c>
      <c r="G63" s="6">
        <v>1</v>
      </c>
      <c r="H63" s="1">
        <v>40</v>
      </c>
      <c r="I63" s="1" t="s">
        <v>34</v>
      </c>
      <c r="J63" s="1">
        <v>165.30199999999999</v>
      </c>
      <c r="K63" s="1">
        <f t="shared" si="11"/>
        <v>-9.7139999999999986</v>
      </c>
      <c r="L63" s="1">
        <f t="shared" si="4"/>
        <v>120.886</v>
      </c>
      <c r="M63" s="1">
        <v>34.701999999999998</v>
      </c>
      <c r="N63" s="1"/>
      <c r="O63" s="1"/>
      <c r="P63" s="1">
        <v>80.015199999999993</v>
      </c>
      <c r="Q63" s="1">
        <f t="shared" si="5"/>
        <v>24.177199999999999</v>
      </c>
      <c r="R63" s="5"/>
      <c r="S63" s="5"/>
      <c r="T63" s="1"/>
      <c r="U63" s="1">
        <f t="shared" si="6"/>
        <v>11.756580580050626</v>
      </c>
      <c r="V63" s="1">
        <f t="shared" si="7"/>
        <v>11.756580580050626</v>
      </c>
      <c r="W63" s="1">
        <v>26.191199999999998</v>
      </c>
      <c r="X63" s="1">
        <v>26.619800000000001</v>
      </c>
      <c r="Y63" s="1">
        <v>25.0352</v>
      </c>
      <c r="Z63" s="1">
        <v>18.077200000000001</v>
      </c>
      <c r="AA63" s="1">
        <v>17.951000000000001</v>
      </c>
      <c r="AB63" s="1">
        <v>27.8764</v>
      </c>
      <c r="AC63" s="1" t="s">
        <v>98</v>
      </c>
      <c r="AD63" s="1">
        <f t="shared" si="13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33</v>
      </c>
      <c r="C64" s="1">
        <v>0.36299999999999999</v>
      </c>
      <c r="D64" s="1">
        <v>266.084</v>
      </c>
      <c r="E64" s="1">
        <v>11.782</v>
      </c>
      <c r="F64" s="1">
        <v>251.751</v>
      </c>
      <c r="G64" s="6">
        <v>1</v>
      </c>
      <c r="H64" s="1">
        <v>40</v>
      </c>
      <c r="I64" s="1" t="s">
        <v>34</v>
      </c>
      <c r="J64" s="1">
        <v>20.399999999999999</v>
      </c>
      <c r="K64" s="1">
        <f t="shared" si="11"/>
        <v>-8.6179999999999986</v>
      </c>
      <c r="L64" s="1">
        <f t="shared" si="4"/>
        <v>11.782</v>
      </c>
      <c r="M64" s="1"/>
      <c r="N64" s="1"/>
      <c r="O64" s="1"/>
      <c r="P64" s="1">
        <v>0</v>
      </c>
      <c r="Q64" s="1">
        <f t="shared" si="5"/>
        <v>2.3563999999999998</v>
      </c>
      <c r="R64" s="5"/>
      <c r="S64" s="5"/>
      <c r="T64" s="1"/>
      <c r="U64" s="1">
        <f t="shared" si="6"/>
        <v>106.83712442709218</v>
      </c>
      <c r="V64" s="1">
        <f t="shared" si="7"/>
        <v>106.83712442709218</v>
      </c>
      <c r="W64" s="1">
        <v>-0.14319999999999999</v>
      </c>
      <c r="X64" s="1">
        <v>21.286200000000001</v>
      </c>
      <c r="Y64" s="1">
        <v>22.0258</v>
      </c>
      <c r="Z64" s="1">
        <v>26.904800000000002</v>
      </c>
      <c r="AA64" s="1">
        <v>29.3856</v>
      </c>
      <c r="AB64" s="1">
        <v>18.927800000000001</v>
      </c>
      <c r="AC64" s="1"/>
      <c r="AD64" s="1">
        <f t="shared" si="13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33</v>
      </c>
      <c r="C65" s="1">
        <v>402.10500000000002</v>
      </c>
      <c r="D65" s="1">
        <v>4207.4219999999996</v>
      </c>
      <c r="E65" s="1">
        <v>2981.422</v>
      </c>
      <c r="F65" s="1">
        <v>843.82299999999998</v>
      </c>
      <c r="G65" s="6">
        <v>1</v>
      </c>
      <c r="H65" s="1">
        <v>40</v>
      </c>
      <c r="I65" s="1" t="s">
        <v>34</v>
      </c>
      <c r="J65" s="1">
        <v>2965.5680000000002</v>
      </c>
      <c r="K65" s="1">
        <f t="shared" si="11"/>
        <v>15.853999999999814</v>
      </c>
      <c r="L65" s="1">
        <f t="shared" si="4"/>
        <v>366.45400000000018</v>
      </c>
      <c r="M65" s="1">
        <v>2614.9679999999998</v>
      </c>
      <c r="N65" s="1">
        <v>100</v>
      </c>
      <c r="O65" s="1"/>
      <c r="P65" s="1">
        <v>0</v>
      </c>
      <c r="Q65" s="1">
        <f t="shared" si="5"/>
        <v>73.290800000000033</v>
      </c>
      <c r="R65" s="5"/>
      <c r="S65" s="5"/>
      <c r="T65" s="1"/>
      <c r="U65" s="1">
        <f t="shared" si="6"/>
        <v>12.877782750358838</v>
      </c>
      <c r="V65" s="1">
        <f t="shared" si="7"/>
        <v>12.877782750358838</v>
      </c>
      <c r="W65" s="1">
        <v>83.151000000000025</v>
      </c>
      <c r="X65" s="1">
        <v>108.65179999999999</v>
      </c>
      <c r="Y65" s="1">
        <v>96.449799999999982</v>
      </c>
      <c r="Z65" s="1">
        <v>69.989199999999983</v>
      </c>
      <c r="AA65" s="1">
        <v>72.421600000000041</v>
      </c>
      <c r="AB65" s="1">
        <v>101.21</v>
      </c>
      <c r="AC65" s="1" t="s">
        <v>101</v>
      </c>
      <c r="AD65" s="1">
        <f t="shared" si="13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42</v>
      </c>
      <c r="C66" s="1">
        <v>1035</v>
      </c>
      <c r="D66" s="1">
        <v>534</v>
      </c>
      <c r="E66" s="1">
        <v>825</v>
      </c>
      <c r="F66" s="1">
        <v>654</v>
      </c>
      <c r="G66" s="6">
        <v>0.4</v>
      </c>
      <c r="H66" s="1">
        <v>45</v>
      </c>
      <c r="I66" s="1" t="s">
        <v>34</v>
      </c>
      <c r="J66" s="1">
        <v>823</v>
      </c>
      <c r="K66" s="1">
        <f t="shared" si="11"/>
        <v>2</v>
      </c>
      <c r="L66" s="1">
        <f t="shared" si="4"/>
        <v>615</v>
      </c>
      <c r="M66" s="1">
        <v>210</v>
      </c>
      <c r="N66" s="1"/>
      <c r="O66" s="1"/>
      <c r="P66" s="1">
        <v>487.2</v>
      </c>
      <c r="Q66" s="1">
        <f t="shared" si="5"/>
        <v>123</v>
      </c>
      <c r="R66" s="5">
        <f t="shared" ref="R66:R68" si="16">12*Q66-P66-O66-N66-F66</f>
        <v>334.79999999999995</v>
      </c>
      <c r="S66" s="5"/>
      <c r="T66" s="1"/>
      <c r="U66" s="1">
        <f t="shared" si="6"/>
        <v>12</v>
      </c>
      <c r="V66" s="1">
        <f t="shared" si="7"/>
        <v>9.278048780487806</v>
      </c>
      <c r="W66" s="1">
        <v>115.2</v>
      </c>
      <c r="X66" s="1">
        <v>104.2</v>
      </c>
      <c r="Y66" s="1">
        <v>111.2</v>
      </c>
      <c r="Z66" s="1">
        <v>149.19999999999999</v>
      </c>
      <c r="AA66" s="1">
        <v>146.80000000000001</v>
      </c>
      <c r="AB66" s="1">
        <v>99</v>
      </c>
      <c r="AC66" s="1"/>
      <c r="AD66" s="1">
        <f t="shared" si="13"/>
        <v>133.91999999999999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33</v>
      </c>
      <c r="C67" s="1">
        <v>148.46899999999999</v>
      </c>
      <c r="D67" s="1">
        <v>7.0000000000000001E-3</v>
      </c>
      <c r="E67" s="1">
        <v>65.177000000000007</v>
      </c>
      <c r="F67" s="1">
        <v>74.352999999999994</v>
      </c>
      <c r="G67" s="6">
        <v>1</v>
      </c>
      <c r="H67" s="1">
        <v>40</v>
      </c>
      <c r="I67" s="1" t="s">
        <v>34</v>
      </c>
      <c r="J67" s="1">
        <v>69.400000000000006</v>
      </c>
      <c r="K67" s="1">
        <f t="shared" si="11"/>
        <v>-4.222999999999999</v>
      </c>
      <c r="L67" s="1">
        <f t="shared" si="4"/>
        <v>65.177000000000007</v>
      </c>
      <c r="M67" s="1"/>
      <c r="N67" s="1"/>
      <c r="O67" s="1"/>
      <c r="P67" s="1">
        <v>20.771999999999991</v>
      </c>
      <c r="Q67" s="1">
        <f t="shared" si="5"/>
        <v>13.035400000000001</v>
      </c>
      <c r="R67" s="5">
        <f t="shared" si="16"/>
        <v>61.299800000000019</v>
      </c>
      <c r="S67" s="5"/>
      <c r="T67" s="1"/>
      <c r="U67" s="1">
        <f t="shared" si="6"/>
        <v>12</v>
      </c>
      <c r="V67" s="1">
        <f t="shared" si="7"/>
        <v>7.2974362121607301</v>
      </c>
      <c r="W67" s="1">
        <v>11.283200000000001</v>
      </c>
      <c r="X67" s="1">
        <v>10.021000000000001</v>
      </c>
      <c r="Y67" s="1">
        <v>8.0010000000000012</v>
      </c>
      <c r="Z67" s="1">
        <v>6.3010000000000002</v>
      </c>
      <c r="AA67" s="1">
        <v>8.9366000000000003</v>
      </c>
      <c r="AB67" s="1">
        <v>14.067600000000001</v>
      </c>
      <c r="AC67" s="1"/>
      <c r="AD67" s="1">
        <f t="shared" si="13"/>
        <v>61.299800000000019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33</v>
      </c>
      <c r="C68" s="1">
        <v>506.596</v>
      </c>
      <c r="D68" s="1">
        <v>528.58900000000006</v>
      </c>
      <c r="E68" s="1">
        <v>438.24400000000003</v>
      </c>
      <c r="F68" s="1">
        <v>563.40099999999995</v>
      </c>
      <c r="G68" s="6">
        <v>1</v>
      </c>
      <c r="H68" s="1">
        <v>40</v>
      </c>
      <c r="I68" s="1" t="s">
        <v>34</v>
      </c>
      <c r="J68" s="1">
        <v>401.49400000000003</v>
      </c>
      <c r="K68" s="1">
        <f t="shared" si="11"/>
        <v>36.75</v>
      </c>
      <c r="L68" s="1">
        <f t="shared" si="4"/>
        <v>260.35000000000002</v>
      </c>
      <c r="M68" s="1">
        <v>177.89400000000001</v>
      </c>
      <c r="N68" s="1"/>
      <c r="O68" s="1"/>
      <c r="P68" s="1">
        <v>0</v>
      </c>
      <c r="Q68" s="1">
        <f t="shared" si="5"/>
        <v>52.070000000000007</v>
      </c>
      <c r="R68" s="5">
        <f t="shared" si="16"/>
        <v>61.439000000000192</v>
      </c>
      <c r="S68" s="5"/>
      <c r="T68" s="1"/>
      <c r="U68" s="1">
        <f t="shared" si="6"/>
        <v>12.000000000000002</v>
      </c>
      <c r="V68" s="1">
        <f t="shared" si="7"/>
        <v>10.820069137699248</v>
      </c>
      <c r="W68" s="1">
        <v>51.372999999999998</v>
      </c>
      <c r="X68" s="1">
        <v>67.575599999999994</v>
      </c>
      <c r="Y68" s="1">
        <v>69.377600000000001</v>
      </c>
      <c r="Z68" s="1">
        <v>75.106799999999993</v>
      </c>
      <c r="AA68" s="1">
        <v>76.495999999999995</v>
      </c>
      <c r="AB68" s="1">
        <v>73.904199999999989</v>
      </c>
      <c r="AC68" s="1"/>
      <c r="AD68" s="1">
        <f t="shared" si="13"/>
        <v>61.439000000000192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105</v>
      </c>
      <c r="B69" s="11" t="s">
        <v>42</v>
      </c>
      <c r="C69" s="11">
        <v>150</v>
      </c>
      <c r="D69" s="11"/>
      <c r="E69" s="11">
        <v>96</v>
      </c>
      <c r="F69" s="11">
        <v>18</v>
      </c>
      <c r="G69" s="12">
        <v>0</v>
      </c>
      <c r="H69" s="11">
        <v>45</v>
      </c>
      <c r="I69" s="11" t="s">
        <v>48</v>
      </c>
      <c r="J69" s="11">
        <v>134</v>
      </c>
      <c r="K69" s="11">
        <f t="shared" si="11"/>
        <v>-38</v>
      </c>
      <c r="L69" s="11">
        <f t="shared" si="4"/>
        <v>96</v>
      </c>
      <c r="M69" s="11"/>
      <c r="N69" s="11"/>
      <c r="O69" s="11"/>
      <c r="P69" s="11"/>
      <c r="Q69" s="11">
        <f t="shared" si="5"/>
        <v>19.2</v>
      </c>
      <c r="R69" s="13"/>
      <c r="S69" s="13"/>
      <c r="T69" s="11"/>
      <c r="U69" s="11">
        <f t="shared" si="6"/>
        <v>0.9375</v>
      </c>
      <c r="V69" s="11">
        <f t="shared" si="7"/>
        <v>0.9375</v>
      </c>
      <c r="W69" s="11">
        <v>18.2</v>
      </c>
      <c r="X69" s="11">
        <v>29.2</v>
      </c>
      <c r="Y69" s="11">
        <v>30</v>
      </c>
      <c r="Z69" s="11">
        <v>24.4</v>
      </c>
      <c r="AA69" s="11">
        <v>27.6</v>
      </c>
      <c r="AB69" s="11">
        <v>24.8</v>
      </c>
      <c r="AC69" s="11"/>
      <c r="AD69" s="11">
        <f t="shared" si="13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42</v>
      </c>
      <c r="C70" s="1"/>
      <c r="D70" s="1">
        <v>36</v>
      </c>
      <c r="E70" s="1">
        <v>3</v>
      </c>
      <c r="F70" s="1">
        <v>33</v>
      </c>
      <c r="G70" s="6">
        <v>0.35</v>
      </c>
      <c r="H70" s="1" t="e">
        <v>#N/A</v>
      </c>
      <c r="I70" s="1" t="s">
        <v>34</v>
      </c>
      <c r="J70" s="1">
        <v>3</v>
      </c>
      <c r="K70" s="1">
        <f t="shared" ref="K70:K101" si="17">E70-J70</f>
        <v>0</v>
      </c>
      <c r="L70" s="1">
        <f t="shared" si="4"/>
        <v>3</v>
      </c>
      <c r="M70" s="1"/>
      <c r="N70" s="1"/>
      <c r="O70" s="1"/>
      <c r="P70" s="1">
        <v>0</v>
      </c>
      <c r="Q70" s="1">
        <f t="shared" si="5"/>
        <v>0.6</v>
      </c>
      <c r="R70" s="5"/>
      <c r="S70" s="5"/>
      <c r="T70" s="1"/>
      <c r="U70" s="1">
        <f t="shared" si="6"/>
        <v>55</v>
      </c>
      <c r="V70" s="1">
        <f t="shared" si="7"/>
        <v>55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/>
      <c r="AD70" s="1">
        <f t="shared" ref="AD70:AD101" si="18">R70*G70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107</v>
      </c>
      <c r="B71" s="14" t="s">
        <v>42</v>
      </c>
      <c r="C71" s="14"/>
      <c r="D71" s="14"/>
      <c r="E71" s="14"/>
      <c r="F71" s="14"/>
      <c r="G71" s="15">
        <v>0</v>
      </c>
      <c r="H71" s="14" t="e">
        <v>#N/A</v>
      </c>
      <c r="I71" s="14" t="s">
        <v>34</v>
      </c>
      <c r="J71" s="14"/>
      <c r="K71" s="14">
        <f t="shared" si="17"/>
        <v>0</v>
      </c>
      <c r="L71" s="14">
        <f t="shared" ref="L71:L108" si="19">E71-M71</f>
        <v>0</v>
      </c>
      <c r="M71" s="14"/>
      <c r="N71" s="14"/>
      <c r="O71" s="14"/>
      <c r="P71" s="14"/>
      <c r="Q71" s="14">
        <f t="shared" ref="Q71:Q108" si="20">L71/5</f>
        <v>0</v>
      </c>
      <c r="R71" s="16"/>
      <c r="S71" s="16"/>
      <c r="T71" s="14"/>
      <c r="U71" s="14" t="e">
        <f t="shared" ref="U71:U108" si="21">(F71+N71+O71+P71+R71)/Q71</f>
        <v>#DIV/0!</v>
      </c>
      <c r="V71" s="14" t="e">
        <f t="shared" ref="V71:V108" si="22">(F71+N71+O71+P71)/Q71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 t="s">
        <v>43</v>
      </c>
      <c r="AD71" s="14">
        <f t="shared" si="18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108</v>
      </c>
      <c r="B72" s="14" t="s">
        <v>42</v>
      </c>
      <c r="C72" s="14"/>
      <c r="D72" s="14"/>
      <c r="E72" s="14"/>
      <c r="F72" s="14"/>
      <c r="G72" s="15">
        <v>0</v>
      </c>
      <c r="H72" s="14" t="e">
        <v>#N/A</v>
      </c>
      <c r="I72" s="14" t="s">
        <v>34</v>
      </c>
      <c r="J72" s="14"/>
      <c r="K72" s="14">
        <f t="shared" si="17"/>
        <v>0</v>
      </c>
      <c r="L72" s="14">
        <f t="shared" si="19"/>
        <v>0</v>
      </c>
      <c r="M72" s="14"/>
      <c r="N72" s="14"/>
      <c r="O72" s="14"/>
      <c r="P72" s="14"/>
      <c r="Q72" s="14">
        <f t="shared" si="20"/>
        <v>0</v>
      </c>
      <c r="R72" s="16"/>
      <c r="S72" s="16"/>
      <c r="T72" s="14"/>
      <c r="U72" s="14" t="e">
        <f t="shared" si="21"/>
        <v>#DIV/0!</v>
      </c>
      <c r="V72" s="14" t="e">
        <f t="shared" si="22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 t="s">
        <v>43</v>
      </c>
      <c r="AD72" s="14">
        <f t="shared" si="18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42</v>
      </c>
      <c r="C73" s="1">
        <v>323</v>
      </c>
      <c r="D73" s="1">
        <v>918</v>
      </c>
      <c r="E73" s="1">
        <v>473</v>
      </c>
      <c r="F73" s="1">
        <v>677</v>
      </c>
      <c r="G73" s="6">
        <v>0.4</v>
      </c>
      <c r="H73" s="1">
        <v>40</v>
      </c>
      <c r="I73" s="1" t="s">
        <v>34</v>
      </c>
      <c r="J73" s="1">
        <v>520</v>
      </c>
      <c r="K73" s="1">
        <f t="shared" si="17"/>
        <v>-47</v>
      </c>
      <c r="L73" s="1">
        <f t="shared" si="19"/>
        <v>323</v>
      </c>
      <c r="M73" s="1">
        <v>150</v>
      </c>
      <c r="N73" s="1"/>
      <c r="O73" s="1"/>
      <c r="P73" s="1">
        <v>0</v>
      </c>
      <c r="Q73" s="1">
        <f t="shared" si="20"/>
        <v>64.599999999999994</v>
      </c>
      <c r="R73" s="5">
        <f>12*Q73-P73-O73-N73-F73</f>
        <v>98.199999999999932</v>
      </c>
      <c r="S73" s="5"/>
      <c r="T73" s="1"/>
      <c r="U73" s="1">
        <f t="shared" si="21"/>
        <v>12</v>
      </c>
      <c r="V73" s="1">
        <f t="shared" si="22"/>
        <v>10.479876160990713</v>
      </c>
      <c r="W73" s="1">
        <v>64.2</v>
      </c>
      <c r="X73" s="1">
        <v>83.4</v>
      </c>
      <c r="Y73" s="1">
        <v>83.8</v>
      </c>
      <c r="Z73" s="1">
        <v>89.6</v>
      </c>
      <c r="AA73" s="1">
        <v>81.2</v>
      </c>
      <c r="AB73" s="1">
        <v>72.2</v>
      </c>
      <c r="AC73" s="1"/>
      <c r="AD73" s="1">
        <f t="shared" si="18"/>
        <v>39.279999999999973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110</v>
      </c>
      <c r="B74" s="14" t="s">
        <v>42</v>
      </c>
      <c r="C74" s="14"/>
      <c r="D74" s="14"/>
      <c r="E74" s="14"/>
      <c r="F74" s="14"/>
      <c r="G74" s="15">
        <v>0</v>
      </c>
      <c r="H74" s="14" t="e">
        <v>#N/A</v>
      </c>
      <c r="I74" s="14" t="s">
        <v>34</v>
      </c>
      <c r="J74" s="14"/>
      <c r="K74" s="14">
        <f t="shared" si="17"/>
        <v>0</v>
      </c>
      <c r="L74" s="14">
        <f t="shared" si="19"/>
        <v>0</v>
      </c>
      <c r="M74" s="14"/>
      <c r="N74" s="14"/>
      <c r="O74" s="14"/>
      <c r="P74" s="14"/>
      <c r="Q74" s="14">
        <f t="shared" si="20"/>
        <v>0</v>
      </c>
      <c r="R74" s="16"/>
      <c r="S74" s="16"/>
      <c r="T74" s="14"/>
      <c r="U74" s="14" t="e">
        <f t="shared" si="21"/>
        <v>#DIV/0!</v>
      </c>
      <c r="V74" s="14" t="e">
        <f t="shared" si="22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43</v>
      </c>
      <c r="AD74" s="14">
        <f t="shared" si="18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33</v>
      </c>
      <c r="C75" s="1"/>
      <c r="D75" s="1">
        <v>55.258000000000003</v>
      </c>
      <c r="E75" s="1">
        <v>35.387</v>
      </c>
      <c r="F75" s="1">
        <v>19.870999999999999</v>
      </c>
      <c r="G75" s="6">
        <v>1</v>
      </c>
      <c r="H75" s="1" t="e">
        <v>#N/A</v>
      </c>
      <c r="I75" s="1" t="s">
        <v>34</v>
      </c>
      <c r="J75" s="1">
        <v>35.350999999999999</v>
      </c>
      <c r="K75" s="1">
        <f t="shared" si="17"/>
        <v>3.6000000000001364E-2</v>
      </c>
      <c r="L75" s="1">
        <f t="shared" si="19"/>
        <v>1.4359999999999999</v>
      </c>
      <c r="M75" s="1">
        <v>33.951000000000001</v>
      </c>
      <c r="N75" s="1"/>
      <c r="O75" s="1"/>
      <c r="P75" s="1">
        <v>0</v>
      </c>
      <c r="Q75" s="1">
        <f t="shared" si="20"/>
        <v>0.28720000000000001</v>
      </c>
      <c r="R75" s="5"/>
      <c r="S75" s="5"/>
      <c r="T75" s="1"/>
      <c r="U75" s="1">
        <f t="shared" si="21"/>
        <v>69.188718662952638</v>
      </c>
      <c r="V75" s="1">
        <f t="shared" si="22"/>
        <v>69.188718662952638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/>
      <c r="AD75" s="1">
        <f t="shared" si="1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33</v>
      </c>
      <c r="C76" s="1">
        <v>122.05800000000001</v>
      </c>
      <c r="D76" s="1">
        <v>312.99900000000002</v>
      </c>
      <c r="E76" s="1">
        <v>106.453</v>
      </c>
      <c r="F76" s="1">
        <v>302.16399999999999</v>
      </c>
      <c r="G76" s="6">
        <v>1</v>
      </c>
      <c r="H76" s="1">
        <v>30</v>
      </c>
      <c r="I76" s="1" t="s">
        <v>34</v>
      </c>
      <c r="J76" s="1">
        <v>99.9</v>
      </c>
      <c r="K76" s="1">
        <f t="shared" si="17"/>
        <v>6.5529999999999973</v>
      </c>
      <c r="L76" s="1">
        <f t="shared" si="19"/>
        <v>106.453</v>
      </c>
      <c r="M76" s="1"/>
      <c r="N76" s="1"/>
      <c r="O76" s="1"/>
      <c r="P76" s="1">
        <v>0</v>
      </c>
      <c r="Q76" s="1">
        <f t="shared" si="20"/>
        <v>21.290600000000001</v>
      </c>
      <c r="R76" s="5"/>
      <c r="S76" s="5"/>
      <c r="T76" s="1"/>
      <c r="U76" s="1">
        <f t="shared" si="21"/>
        <v>14.192366584314202</v>
      </c>
      <c r="V76" s="1">
        <f t="shared" si="22"/>
        <v>14.192366584314202</v>
      </c>
      <c r="W76" s="1">
        <v>22.291399999999999</v>
      </c>
      <c r="X76" s="1">
        <v>31.9466</v>
      </c>
      <c r="Y76" s="1">
        <v>32.810400000000001</v>
      </c>
      <c r="Z76" s="1">
        <v>26.535599999999999</v>
      </c>
      <c r="AA76" s="1">
        <v>26.888200000000001</v>
      </c>
      <c r="AB76" s="1">
        <v>26.251200000000001</v>
      </c>
      <c r="AC76" s="1" t="s">
        <v>113</v>
      </c>
      <c r="AD76" s="1">
        <f t="shared" si="1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114</v>
      </c>
      <c r="B77" s="14" t="s">
        <v>42</v>
      </c>
      <c r="C77" s="14"/>
      <c r="D77" s="14"/>
      <c r="E77" s="14"/>
      <c r="F77" s="14"/>
      <c r="G77" s="15">
        <v>0</v>
      </c>
      <c r="H77" s="14" t="e">
        <v>#N/A</v>
      </c>
      <c r="I77" s="14" t="s">
        <v>34</v>
      </c>
      <c r="J77" s="14"/>
      <c r="K77" s="14">
        <f t="shared" si="17"/>
        <v>0</v>
      </c>
      <c r="L77" s="14">
        <f t="shared" si="19"/>
        <v>0</v>
      </c>
      <c r="M77" s="14"/>
      <c r="N77" s="14"/>
      <c r="O77" s="14"/>
      <c r="P77" s="14"/>
      <c r="Q77" s="14">
        <f t="shared" si="20"/>
        <v>0</v>
      </c>
      <c r="R77" s="16"/>
      <c r="S77" s="16"/>
      <c r="T77" s="14"/>
      <c r="U77" s="14" t="e">
        <f t="shared" si="21"/>
        <v>#DIV/0!</v>
      </c>
      <c r="V77" s="14" t="e">
        <f t="shared" si="22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43</v>
      </c>
      <c r="AD77" s="14">
        <f t="shared" si="18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33</v>
      </c>
      <c r="C78" s="1">
        <v>157.56</v>
      </c>
      <c r="D78" s="1">
        <v>187.12799999999999</v>
      </c>
      <c r="E78" s="1">
        <v>84.435000000000002</v>
      </c>
      <c r="F78" s="1">
        <v>234.43299999999999</v>
      </c>
      <c r="G78" s="6">
        <v>1</v>
      </c>
      <c r="H78" s="1">
        <v>50</v>
      </c>
      <c r="I78" s="1" t="s">
        <v>34</v>
      </c>
      <c r="J78" s="1">
        <v>72.55</v>
      </c>
      <c r="K78" s="1">
        <f t="shared" si="17"/>
        <v>11.885000000000005</v>
      </c>
      <c r="L78" s="1">
        <f t="shared" si="19"/>
        <v>84.435000000000002</v>
      </c>
      <c r="M78" s="1"/>
      <c r="N78" s="1"/>
      <c r="O78" s="1"/>
      <c r="P78" s="1">
        <v>0</v>
      </c>
      <c r="Q78" s="1">
        <f t="shared" si="20"/>
        <v>16.887</v>
      </c>
      <c r="R78" s="5"/>
      <c r="S78" s="5"/>
      <c r="T78" s="1"/>
      <c r="U78" s="1">
        <f t="shared" si="21"/>
        <v>13.88245395866643</v>
      </c>
      <c r="V78" s="1">
        <f t="shared" si="22"/>
        <v>13.88245395866643</v>
      </c>
      <c r="W78" s="1">
        <v>18.614599999999999</v>
      </c>
      <c r="X78" s="1">
        <v>25.053599999999999</v>
      </c>
      <c r="Y78" s="1">
        <v>22.488</v>
      </c>
      <c r="Z78" s="1">
        <v>24.877199999999998</v>
      </c>
      <c r="AA78" s="1">
        <v>23.421600000000002</v>
      </c>
      <c r="AB78" s="1">
        <v>28.702200000000001</v>
      </c>
      <c r="AC78" s="1"/>
      <c r="AD78" s="1">
        <f t="shared" si="1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33</v>
      </c>
      <c r="C79" s="1">
        <v>125.095</v>
      </c>
      <c r="D79" s="1">
        <v>1.292</v>
      </c>
      <c r="E79" s="1">
        <v>36.976999999999997</v>
      </c>
      <c r="F79" s="1">
        <v>88.037999999999997</v>
      </c>
      <c r="G79" s="6">
        <v>1</v>
      </c>
      <c r="H79" s="1">
        <v>50</v>
      </c>
      <c r="I79" s="1" t="s">
        <v>34</v>
      </c>
      <c r="J79" s="1">
        <v>33.5</v>
      </c>
      <c r="K79" s="1">
        <f t="shared" si="17"/>
        <v>3.4769999999999968</v>
      </c>
      <c r="L79" s="1">
        <f t="shared" si="19"/>
        <v>36.976999999999997</v>
      </c>
      <c r="M79" s="1"/>
      <c r="N79" s="1"/>
      <c r="O79" s="1"/>
      <c r="P79" s="1">
        <v>0</v>
      </c>
      <c r="Q79" s="1">
        <f t="shared" si="20"/>
        <v>7.3953999999999995</v>
      </c>
      <c r="R79" s="5"/>
      <c r="S79" s="5"/>
      <c r="T79" s="1"/>
      <c r="U79" s="1">
        <f t="shared" si="21"/>
        <v>11.904427076290668</v>
      </c>
      <c r="V79" s="1">
        <f t="shared" si="22"/>
        <v>11.904427076290668</v>
      </c>
      <c r="W79" s="1">
        <v>7.3949999999999996</v>
      </c>
      <c r="X79" s="1">
        <v>1.3744000000000001</v>
      </c>
      <c r="Y79" s="1">
        <v>1.1000000000000001</v>
      </c>
      <c r="Z79" s="1">
        <v>7.6083999999999996</v>
      </c>
      <c r="AA79" s="1">
        <v>11.4206</v>
      </c>
      <c r="AB79" s="1">
        <v>8.7330000000000005</v>
      </c>
      <c r="AC79" s="1"/>
      <c r="AD79" s="1">
        <f t="shared" si="18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42</v>
      </c>
      <c r="C80" s="1">
        <v>1048</v>
      </c>
      <c r="D80" s="1">
        <v>810</v>
      </c>
      <c r="E80" s="1">
        <v>981</v>
      </c>
      <c r="F80" s="1">
        <v>722</v>
      </c>
      <c r="G80" s="6">
        <v>0.4</v>
      </c>
      <c r="H80" s="1">
        <v>40</v>
      </c>
      <c r="I80" s="1" t="s">
        <v>34</v>
      </c>
      <c r="J80" s="1">
        <v>971</v>
      </c>
      <c r="K80" s="1">
        <f t="shared" si="17"/>
        <v>10</v>
      </c>
      <c r="L80" s="1">
        <f t="shared" si="19"/>
        <v>579</v>
      </c>
      <c r="M80" s="1">
        <v>402</v>
      </c>
      <c r="N80" s="1"/>
      <c r="O80" s="1"/>
      <c r="P80" s="1">
        <v>509.40000000000009</v>
      </c>
      <c r="Q80" s="1">
        <f t="shared" si="20"/>
        <v>115.8</v>
      </c>
      <c r="R80" s="5">
        <f t="shared" ref="R80:R81" si="23">12*Q80-P80-O80-N80-F80</f>
        <v>158.19999999999982</v>
      </c>
      <c r="S80" s="5"/>
      <c r="T80" s="1"/>
      <c r="U80" s="1">
        <f t="shared" si="21"/>
        <v>12</v>
      </c>
      <c r="V80" s="1">
        <f t="shared" si="22"/>
        <v>10.633851468048361</v>
      </c>
      <c r="W80" s="1">
        <v>122.4</v>
      </c>
      <c r="X80" s="1">
        <v>109</v>
      </c>
      <c r="Y80" s="1">
        <v>110.2</v>
      </c>
      <c r="Z80" s="1">
        <v>143.80000000000001</v>
      </c>
      <c r="AA80" s="1">
        <v>144.6</v>
      </c>
      <c r="AB80" s="1">
        <v>111.6</v>
      </c>
      <c r="AC80" s="1"/>
      <c r="AD80" s="1">
        <f t="shared" si="18"/>
        <v>63.27999999999993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42</v>
      </c>
      <c r="C81" s="1">
        <v>607</v>
      </c>
      <c r="D81" s="1">
        <v>714</v>
      </c>
      <c r="E81" s="1">
        <v>623</v>
      </c>
      <c r="F81" s="1">
        <v>614</v>
      </c>
      <c r="G81" s="6">
        <v>0.4</v>
      </c>
      <c r="H81" s="1">
        <v>40</v>
      </c>
      <c r="I81" s="1" t="s">
        <v>34</v>
      </c>
      <c r="J81" s="1">
        <v>625</v>
      </c>
      <c r="K81" s="1">
        <f t="shared" si="17"/>
        <v>-2</v>
      </c>
      <c r="L81" s="1">
        <f t="shared" si="19"/>
        <v>521</v>
      </c>
      <c r="M81" s="1">
        <v>102</v>
      </c>
      <c r="N81" s="1"/>
      <c r="O81" s="1"/>
      <c r="P81" s="1">
        <v>426.6999999999997</v>
      </c>
      <c r="Q81" s="1">
        <f t="shared" si="20"/>
        <v>104.2</v>
      </c>
      <c r="R81" s="5">
        <f t="shared" si="23"/>
        <v>209.70000000000039</v>
      </c>
      <c r="S81" s="5"/>
      <c r="T81" s="1"/>
      <c r="U81" s="1">
        <f t="shared" si="21"/>
        <v>12</v>
      </c>
      <c r="V81" s="1">
        <f t="shared" si="22"/>
        <v>9.9875239923224548</v>
      </c>
      <c r="W81" s="1">
        <v>102.6</v>
      </c>
      <c r="X81" s="1">
        <v>92.8</v>
      </c>
      <c r="Y81" s="1">
        <v>96.2</v>
      </c>
      <c r="Z81" s="1">
        <v>100.4</v>
      </c>
      <c r="AA81" s="1">
        <v>100.6</v>
      </c>
      <c r="AB81" s="1">
        <v>87</v>
      </c>
      <c r="AC81" s="1"/>
      <c r="AD81" s="1">
        <f t="shared" si="18"/>
        <v>83.880000000000166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119</v>
      </c>
      <c r="B82" s="14" t="s">
        <v>42</v>
      </c>
      <c r="C82" s="14"/>
      <c r="D82" s="14"/>
      <c r="E82" s="14"/>
      <c r="F82" s="14"/>
      <c r="G82" s="15">
        <v>0</v>
      </c>
      <c r="H82" s="14" t="e">
        <v>#N/A</v>
      </c>
      <c r="I82" s="14" t="s">
        <v>34</v>
      </c>
      <c r="J82" s="14"/>
      <c r="K82" s="14">
        <f t="shared" si="17"/>
        <v>0</v>
      </c>
      <c r="L82" s="14">
        <f t="shared" si="19"/>
        <v>0</v>
      </c>
      <c r="M82" s="14"/>
      <c r="N82" s="14"/>
      <c r="O82" s="14"/>
      <c r="P82" s="14"/>
      <c r="Q82" s="14">
        <f t="shared" si="20"/>
        <v>0</v>
      </c>
      <c r="R82" s="16"/>
      <c r="S82" s="16"/>
      <c r="T82" s="14"/>
      <c r="U82" s="14" t="e">
        <f t="shared" si="21"/>
        <v>#DIV/0!</v>
      </c>
      <c r="V82" s="14" t="e">
        <f t="shared" si="22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 t="s">
        <v>43</v>
      </c>
      <c r="AD82" s="14">
        <f t="shared" si="1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120</v>
      </c>
      <c r="B83" s="11" t="s">
        <v>42</v>
      </c>
      <c r="C83" s="11"/>
      <c r="D83" s="11">
        <v>1</v>
      </c>
      <c r="E83" s="11">
        <v>1</v>
      </c>
      <c r="F83" s="11"/>
      <c r="G83" s="12">
        <v>0</v>
      </c>
      <c r="H83" s="11" t="e">
        <v>#N/A</v>
      </c>
      <c r="I83" s="11" t="s">
        <v>48</v>
      </c>
      <c r="J83" s="11"/>
      <c r="K83" s="11">
        <f t="shared" si="17"/>
        <v>1</v>
      </c>
      <c r="L83" s="11">
        <f t="shared" si="19"/>
        <v>1</v>
      </c>
      <c r="M83" s="11"/>
      <c r="N83" s="11"/>
      <c r="O83" s="11"/>
      <c r="P83" s="11"/>
      <c r="Q83" s="11">
        <f t="shared" si="20"/>
        <v>0.2</v>
      </c>
      <c r="R83" s="13"/>
      <c r="S83" s="13"/>
      <c r="T83" s="11"/>
      <c r="U83" s="11">
        <f t="shared" si="21"/>
        <v>0</v>
      </c>
      <c r="V83" s="11">
        <f t="shared" si="22"/>
        <v>0</v>
      </c>
      <c r="W83" s="11">
        <v>0.2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/>
      <c r="AD83" s="11">
        <f t="shared" si="1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121</v>
      </c>
      <c r="B84" s="11" t="s">
        <v>33</v>
      </c>
      <c r="C84" s="11">
        <v>86.896000000000001</v>
      </c>
      <c r="D84" s="11"/>
      <c r="E84" s="11">
        <v>38.124000000000002</v>
      </c>
      <c r="F84" s="11">
        <v>28.675999999999998</v>
      </c>
      <c r="G84" s="12">
        <v>0</v>
      </c>
      <c r="H84" s="11">
        <v>40</v>
      </c>
      <c r="I84" s="11" t="s">
        <v>48</v>
      </c>
      <c r="J84" s="11">
        <v>42.3</v>
      </c>
      <c r="K84" s="11">
        <f t="shared" si="17"/>
        <v>-4.1759999999999948</v>
      </c>
      <c r="L84" s="11">
        <f t="shared" si="19"/>
        <v>38.124000000000002</v>
      </c>
      <c r="M84" s="11"/>
      <c r="N84" s="11"/>
      <c r="O84" s="11"/>
      <c r="P84" s="11"/>
      <c r="Q84" s="11">
        <f t="shared" si="20"/>
        <v>7.6248000000000005</v>
      </c>
      <c r="R84" s="13"/>
      <c r="S84" s="13"/>
      <c r="T84" s="11"/>
      <c r="U84" s="11">
        <f t="shared" si="21"/>
        <v>3.7608855314237748</v>
      </c>
      <c r="V84" s="11">
        <f t="shared" si="22"/>
        <v>3.7608855314237748</v>
      </c>
      <c r="W84" s="11">
        <v>9.8002000000000002</v>
      </c>
      <c r="X84" s="11">
        <v>14.770200000000001</v>
      </c>
      <c r="Y84" s="11">
        <v>12.502000000000001</v>
      </c>
      <c r="Z84" s="11">
        <v>10.5756</v>
      </c>
      <c r="AA84" s="11">
        <v>12.8718</v>
      </c>
      <c r="AB84" s="11">
        <v>12.276</v>
      </c>
      <c r="AC84" s="11"/>
      <c r="AD84" s="11">
        <f t="shared" si="1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42</v>
      </c>
      <c r="C85" s="1">
        <v>707</v>
      </c>
      <c r="D85" s="1">
        <v>288</v>
      </c>
      <c r="E85" s="1">
        <v>477</v>
      </c>
      <c r="F85" s="1">
        <v>438</v>
      </c>
      <c r="G85" s="6">
        <v>0.4</v>
      </c>
      <c r="H85" s="1">
        <v>40</v>
      </c>
      <c r="I85" s="1" t="s">
        <v>34</v>
      </c>
      <c r="J85" s="1">
        <v>481</v>
      </c>
      <c r="K85" s="1">
        <f t="shared" si="17"/>
        <v>-4</v>
      </c>
      <c r="L85" s="1">
        <f t="shared" si="19"/>
        <v>327</v>
      </c>
      <c r="M85" s="1">
        <v>150</v>
      </c>
      <c r="N85" s="1"/>
      <c r="O85" s="1"/>
      <c r="P85" s="1">
        <v>161.1999999999999</v>
      </c>
      <c r="Q85" s="1">
        <f t="shared" si="20"/>
        <v>65.400000000000006</v>
      </c>
      <c r="R85" s="5">
        <f t="shared" ref="R85:R87" si="24">12*Q85-P85-O85-N85-F85</f>
        <v>185.60000000000014</v>
      </c>
      <c r="S85" s="5"/>
      <c r="T85" s="1"/>
      <c r="U85" s="1">
        <f t="shared" si="21"/>
        <v>12</v>
      </c>
      <c r="V85" s="1">
        <f t="shared" si="22"/>
        <v>9.1620795107033626</v>
      </c>
      <c r="W85" s="1">
        <v>62.4</v>
      </c>
      <c r="X85" s="1">
        <v>63.6</v>
      </c>
      <c r="Y85" s="1">
        <v>57.2</v>
      </c>
      <c r="Z85" s="1">
        <v>70.400000000000006</v>
      </c>
      <c r="AA85" s="1">
        <v>75.400000000000006</v>
      </c>
      <c r="AB85" s="1">
        <v>63.6</v>
      </c>
      <c r="AC85" s="1"/>
      <c r="AD85" s="1">
        <f t="shared" si="18"/>
        <v>74.240000000000052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123</v>
      </c>
      <c r="B86" s="1" t="s">
        <v>33</v>
      </c>
      <c r="C86" s="1">
        <v>87.013000000000005</v>
      </c>
      <c r="D86" s="1">
        <v>361.37700000000001</v>
      </c>
      <c r="E86" s="1">
        <v>351.91300000000001</v>
      </c>
      <c r="F86" s="1">
        <v>91.938999999999993</v>
      </c>
      <c r="G86" s="6">
        <v>1</v>
      </c>
      <c r="H86" s="1">
        <v>40</v>
      </c>
      <c r="I86" s="1" t="s">
        <v>34</v>
      </c>
      <c r="J86" s="1">
        <v>342.09100000000001</v>
      </c>
      <c r="K86" s="1">
        <f t="shared" si="17"/>
        <v>9.8220000000000027</v>
      </c>
      <c r="L86" s="1">
        <f t="shared" si="19"/>
        <v>167.22200000000001</v>
      </c>
      <c r="M86" s="1">
        <v>184.691</v>
      </c>
      <c r="N86" s="1"/>
      <c r="O86" s="1"/>
      <c r="P86" s="1">
        <v>189.37979999999999</v>
      </c>
      <c r="Q86" s="1">
        <f t="shared" si="20"/>
        <v>33.444400000000002</v>
      </c>
      <c r="R86" s="5">
        <f t="shared" si="24"/>
        <v>120.01400000000004</v>
      </c>
      <c r="S86" s="5"/>
      <c r="T86" s="1"/>
      <c r="U86" s="1">
        <f t="shared" si="21"/>
        <v>12</v>
      </c>
      <c r="V86" s="1">
        <f t="shared" si="22"/>
        <v>8.4115367595172881</v>
      </c>
      <c r="W86" s="1">
        <v>28.033799999999999</v>
      </c>
      <c r="X86" s="1">
        <v>19.251799999999999</v>
      </c>
      <c r="Y86" s="1">
        <v>23.308599999999998</v>
      </c>
      <c r="Z86" s="1">
        <v>19.9604</v>
      </c>
      <c r="AA86" s="1">
        <v>18.013999999999999</v>
      </c>
      <c r="AB86" s="1">
        <v>13.2514</v>
      </c>
      <c r="AC86" s="1"/>
      <c r="AD86" s="1">
        <f t="shared" si="18"/>
        <v>120.01400000000004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33</v>
      </c>
      <c r="C87" s="1">
        <v>84.46</v>
      </c>
      <c r="D87" s="1">
        <v>375.14299999999997</v>
      </c>
      <c r="E87" s="1">
        <v>286.178</v>
      </c>
      <c r="F87" s="1">
        <v>168.50200000000001</v>
      </c>
      <c r="G87" s="6">
        <v>1</v>
      </c>
      <c r="H87" s="1">
        <v>40</v>
      </c>
      <c r="I87" s="1" t="s">
        <v>34</v>
      </c>
      <c r="J87" s="1">
        <v>295.35000000000002</v>
      </c>
      <c r="K87" s="1">
        <f t="shared" si="17"/>
        <v>-9.1720000000000255</v>
      </c>
      <c r="L87" s="1">
        <f t="shared" si="19"/>
        <v>130.328</v>
      </c>
      <c r="M87" s="1">
        <v>155.85</v>
      </c>
      <c r="N87" s="1"/>
      <c r="O87" s="1"/>
      <c r="P87" s="1">
        <v>0</v>
      </c>
      <c r="Q87" s="1">
        <f t="shared" si="20"/>
        <v>26.0656</v>
      </c>
      <c r="R87" s="5">
        <f t="shared" si="24"/>
        <v>144.28519999999997</v>
      </c>
      <c r="S87" s="5"/>
      <c r="T87" s="1"/>
      <c r="U87" s="1">
        <f t="shared" si="21"/>
        <v>12</v>
      </c>
      <c r="V87" s="1">
        <f t="shared" si="22"/>
        <v>6.4645356331716899</v>
      </c>
      <c r="W87" s="1">
        <v>19.0794</v>
      </c>
      <c r="X87" s="1">
        <v>24.062799999999999</v>
      </c>
      <c r="Y87" s="1">
        <v>24.559200000000001</v>
      </c>
      <c r="Z87" s="1">
        <v>15.6784</v>
      </c>
      <c r="AA87" s="1">
        <v>18.145199999999999</v>
      </c>
      <c r="AB87" s="1">
        <v>16.9648</v>
      </c>
      <c r="AC87" s="1"/>
      <c r="AD87" s="1">
        <f t="shared" si="18"/>
        <v>144.28519999999997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4" t="s">
        <v>125</v>
      </c>
      <c r="B88" s="14" t="s">
        <v>42</v>
      </c>
      <c r="C88" s="14"/>
      <c r="D88" s="14"/>
      <c r="E88" s="14"/>
      <c r="F88" s="14"/>
      <c r="G88" s="15">
        <v>0</v>
      </c>
      <c r="H88" s="14" t="e">
        <v>#N/A</v>
      </c>
      <c r="I88" s="14" t="s">
        <v>34</v>
      </c>
      <c r="J88" s="14"/>
      <c r="K88" s="14">
        <f t="shared" si="17"/>
        <v>0</v>
      </c>
      <c r="L88" s="14">
        <f t="shared" si="19"/>
        <v>0</v>
      </c>
      <c r="M88" s="14"/>
      <c r="N88" s="14"/>
      <c r="O88" s="14"/>
      <c r="P88" s="14"/>
      <c r="Q88" s="14">
        <f t="shared" si="20"/>
        <v>0</v>
      </c>
      <c r="R88" s="16"/>
      <c r="S88" s="16"/>
      <c r="T88" s="14"/>
      <c r="U88" s="14" t="e">
        <f t="shared" si="21"/>
        <v>#DIV/0!</v>
      </c>
      <c r="V88" s="14" t="e">
        <f t="shared" si="22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 t="s">
        <v>43</v>
      </c>
      <c r="AD88" s="14">
        <f t="shared" si="18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126</v>
      </c>
      <c r="B89" s="14" t="s">
        <v>42</v>
      </c>
      <c r="C89" s="14"/>
      <c r="D89" s="14"/>
      <c r="E89" s="14"/>
      <c r="F89" s="14"/>
      <c r="G89" s="15">
        <v>0</v>
      </c>
      <c r="H89" s="14" t="e">
        <v>#N/A</v>
      </c>
      <c r="I89" s="14" t="s">
        <v>34</v>
      </c>
      <c r="J89" s="14"/>
      <c r="K89" s="14">
        <f t="shared" si="17"/>
        <v>0</v>
      </c>
      <c r="L89" s="14">
        <f t="shared" si="19"/>
        <v>0</v>
      </c>
      <c r="M89" s="14"/>
      <c r="N89" s="14"/>
      <c r="O89" s="14"/>
      <c r="P89" s="14"/>
      <c r="Q89" s="14">
        <f t="shared" si="20"/>
        <v>0</v>
      </c>
      <c r="R89" s="16"/>
      <c r="S89" s="16"/>
      <c r="T89" s="14"/>
      <c r="U89" s="14" t="e">
        <f t="shared" si="21"/>
        <v>#DIV/0!</v>
      </c>
      <c r="V89" s="14" t="e">
        <f t="shared" si="22"/>
        <v>#DIV/0!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 t="s">
        <v>43</v>
      </c>
      <c r="AD89" s="14">
        <f t="shared" si="1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127</v>
      </c>
      <c r="B90" s="14" t="s">
        <v>42</v>
      </c>
      <c r="C90" s="14"/>
      <c r="D90" s="14"/>
      <c r="E90" s="14"/>
      <c r="F90" s="14"/>
      <c r="G90" s="15">
        <v>0</v>
      </c>
      <c r="H90" s="14" t="e">
        <v>#N/A</v>
      </c>
      <c r="I90" s="14" t="s">
        <v>34</v>
      </c>
      <c r="J90" s="14"/>
      <c r="K90" s="14">
        <f t="shared" si="17"/>
        <v>0</v>
      </c>
      <c r="L90" s="14">
        <f t="shared" si="19"/>
        <v>0</v>
      </c>
      <c r="M90" s="14"/>
      <c r="N90" s="14"/>
      <c r="O90" s="14"/>
      <c r="P90" s="14"/>
      <c r="Q90" s="14">
        <f t="shared" si="20"/>
        <v>0</v>
      </c>
      <c r="R90" s="16"/>
      <c r="S90" s="16"/>
      <c r="T90" s="14"/>
      <c r="U90" s="14" t="e">
        <f t="shared" si="21"/>
        <v>#DIV/0!</v>
      </c>
      <c r="V90" s="14" t="e">
        <f t="shared" si="22"/>
        <v>#DIV/0!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 t="s">
        <v>43</v>
      </c>
      <c r="AD90" s="14">
        <f t="shared" si="1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128</v>
      </c>
      <c r="B91" s="14" t="s">
        <v>42</v>
      </c>
      <c r="C91" s="14"/>
      <c r="D91" s="14"/>
      <c r="E91" s="14"/>
      <c r="F91" s="14"/>
      <c r="G91" s="15">
        <v>0</v>
      </c>
      <c r="H91" s="14" t="e">
        <v>#N/A</v>
      </c>
      <c r="I91" s="14" t="s">
        <v>34</v>
      </c>
      <c r="J91" s="14"/>
      <c r="K91" s="14">
        <f t="shared" si="17"/>
        <v>0</v>
      </c>
      <c r="L91" s="14">
        <f t="shared" si="19"/>
        <v>0</v>
      </c>
      <c r="M91" s="14"/>
      <c r="N91" s="14"/>
      <c r="O91" s="14"/>
      <c r="P91" s="14"/>
      <c r="Q91" s="14">
        <f t="shared" si="20"/>
        <v>0</v>
      </c>
      <c r="R91" s="16"/>
      <c r="S91" s="16"/>
      <c r="T91" s="14"/>
      <c r="U91" s="14" t="e">
        <f t="shared" si="21"/>
        <v>#DIV/0!</v>
      </c>
      <c r="V91" s="14" t="e">
        <f t="shared" si="22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 t="s">
        <v>43</v>
      </c>
      <c r="AD91" s="14">
        <f t="shared" si="18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129</v>
      </c>
      <c r="B92" s="14" t="s">
        <v>42</v>
      </c>
      <c r="C92" s="14"/>
      <c r="D92" s="14"/>
      <c r="E92" s="14"/>
      <c r="F92" s="14"/>
      <c r="G92" s="15">
        <v>0</v>
      </c>
      <c r="H92" s="14" t="e">
        <v>#N/A</v>
      </c>
      <c r="I92" s="14" t="s">
        <v>34</v>
      </c>
      <c r="J92" s="14"/>
      <c r="K92" s="14">
        <f t="shared" si="17"/>
        <v>0</v>
      </c>
      <c r="L92" s="14">
        <f t="shared" si="19"/>
        <v>0</v>
      </c>
      <c r="M92" s="14"/>
      <c r="N92" s="14"/>
      <c r="O92" s="14"/>
      <c r="P92" s="14"/>
      <c r="Q92" s="14">
        <f t="shared" si="20"/>
        <v>0</v>
      </c>
      <c r="R92" s="16"/>
      <c r="S92" s="16"/>
      <c r="T92" s="14"/>
      <c r="U92" s="14" t="e">
        <f t="shared" si="21"/>
        <v>#DIV/0!</v>
      </c>
      <c r="V92" s="14" t="e">
        <f t="shared" si="22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 t="s">
        <v>43</v>
      </c>
      <c r="AD92" s="14">
        <f t="shared" si="18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130</v>
      </c>
      <c r="B93" s="14" t="s">
        <v>42</v>
      </c>
      <c r="C93" s="14"/>
      <c r="D93" s="14"/>
      <c r="E93" s="14"/>
      <c r="F93" s="14"/>
      <c r="G93" s="15">
        <v>0</v>
      </c>
      <c r="H93" s="14" t="e">
        <v>#N/A</v>
      </c>
      <c r="I93" s="14" t="s">
        <v>34</v>
      </c>
      <c r="J93" s="14"/>
      <c r="K93" s="14">
        <f t="shared" si="17"/>
        <v>0</v>
      </c>
      <c r="L93" s="14">
        <f t="shared" si="19"/>
        <v>0</v>
      </c>
      <c r="M93" s="14"/>
      <c r="N93" s="14"/>
      <c r="O93" s="14"/>
      <c r="P93" s="14"/>
      <c r="Q93" s="14">
        <f t="shared" si="20"/>
        <v>0</v>
      </c>
      <c r="R93" s="16"/>
      <c r="S93" s="16"/>
      <c r="T93" s="14"/>
      <c r="U93" s="14" t="e">
        <f t="shared" si="21"/>
        <v>#DIV/0!</v>
      </c>
      <c r="V93" s="14" t="e">
        <f t="shared" si="22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 t="s">
        <v>43</v>
      </c>
      <c r="AD93" s="14">
        <f t="shared" si="18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131</v>
      </c>
      <c r="B94" s="14" t="s">
        <v>42</v>
      </c>
      <c r="C94" s="14"/>
      <c r="D94" s="14"/>
      <c r="E94" s="14"/>
      <c r="F94" s="14"/>
      <c r="G94" s="15">
        <v>0</v>
      </c>
      <c r="H94" s="14" t="e">
        <v>#N/A</v>
      </c>
      <c r="I94" s="14" t="s">
        <v>34</v>
      </c>
      <c r="J94" s="14"/>
      <c r="K94" s="14">
        <f t="shared" si="17"/>
        <v>0</v>
      </c>
      <c r="L94" s="14">
        <f t="shared" si="19"/>
        <v>0</v>
      </c>
      <c r="M94" s="14"/>
      <c r="N94" s="14"/>
      <c r="O94" s="14"/>
      <c r="P94" s="14"/>
      <c r="Q94" s="14">
        <f t="shared" si="20"/>
        <v>0</v>
      </c>
      <c r="R94" s="16"/>
      <c r="S94" s="16"/>
      <c r="T94" s="14"/>
      <c r="U94" s="14" t="e">
        <f t="shared" si="21"/>
        <v>#DIV/0!</v>
      </c>
      <c r="V94" s="14" t="e">
        <f t="shared" si="22"/>
        <v>#DIV/0!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43</v>
      </c>
      <c r="AD94" s="14">
        <f t="shared" si="18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132</v>
      </c>
      <c r="B95" s="14" t="s">
        <v>33</v>
      </c>
      <c r="C95" s="14"/>
      <c r="D95" s="14"/>
      <c r="E95" s="14"/>
      <c r="F95" s="14"/>
      <c r="G95" s="15">
        <v>0</v>
      </c>
      <c r="H95" s="14" t="e">
        <v>#N/A</v>
      </c>
      <c r="I95" s="14" t="s">
        <v>34</v>
      </c>
      <c r="J95" s="14"/>
      <c r="K95" s="14">
        <f t="shared" si="17"/>
        <v>0</v>
      </c>
      <c r="L95" s="14">
        <f t="shared" si="19"/>
        <v>0</v>
      </c>
      <c r="M95" s="14"/>
      <c r="N95" s="14"/>
      <c r="O95" s="14"/>
      <c r="P95" s="14"/>
      <c r="Q95" s="14">
        <f t="shared" si="20"/>
        <v>0</v>
      </c>
      <c r="R95" s="16"/>
      <c r="S95" s="16"/>
      <c r="T95" s="14"/>
      <c r="U95" s="14" t="e">
        <f t="shared" si="21"/>
        <v>#DIV/0!</v>
      </c>
      <c r="V95" s="14" t="e">
        <f t="shared" si="22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43</v>
      </c>
      <c r="AD95" s="14">
        <f t="shared" si="18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33</v>
      </c>
      <c r="C96" s="1"/>
      <c r="D96" s="1">
        <v>212.56200000000001</v>
      </c>
      <c r="E96" s="1">
        <v>193.26900000000001</v>
      </c>
      <c r="F96" s="1">
        <v>19.292999999999999</v>
      </c>
      <c r="G96" s="6">
        <v>1</v>
      </c>
      <c r="H96" s="1" t="e">
        <v>#N/A</v>
      </c>
      <c r="I96" s="1" t="s">
        <v>34</v>
      </c>
      <c r="J96" s="1">
        <v>192.41499999999999</v>
      </c>
      <c r="K96" s="1">
        <f t="shared" si="17"/>
        <v>0.85400000000001342</v>
      </c>
      <c r="L96" s="1">
        <f t="shared" si="19"/>
        <v>4.8540000000000134</v>
      </c>
      <c r="M96" s="1">
        <v>188.41499999999999</v>
      </c>
      <c r="N96" s="1"/>
      <c r="O96" s="1"/>
      <c r="P96" s="1">
        <v>0</v>
      </c>
      <c r="Q96" s="1">
        <f t="shared" si="20"/>
        <v>0.97080000000000266</v>
      </c>
      <c r="R96" s="5"/>
      <c r="S96" s="5"/>
      <c r="T96" s="1"/>
      <c r="U96" s="1">
        <f t="shared" si="21"/>
        <v>19.873300370828126</v>
      </c>
      <c r="V96" s="1">
        <f t="shared" si="22"/>
        <v>19.873300370828126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/>
      <c r="AD96" s="1">
        <f t="shared" si="1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134</v>
      </c>
      <c r="B97" s="11" t="s">
        <v>33</v>
      </c>
      <c r="C97" s="11"/>
      <c r="D97" s="11">
        <v>123.343</v>
      </c>
      <c r="E97" s="11">
        <v>123.343</v>
      </c>
      <c r="F97" s="11"/>
      <c r="G97" s="12">
        <v>0</v>
      </c>
      <c r="H97" s="11" t="e">
        <v>#N/A</v>
      </c>
      <c r="I97" s="11" t="s">
        <v>48</v>
      </c>
      <c r="J97" s="11">
        <v>123.343</v>
      </c>
      <c r="K97" s="11">
        <f t="shared" si="17"/>
        <v>0</v>
      </c>
      <c r="L97" s="11">
        <f t="shared" si="19"/>
        <v>0</v>
      </c>
      <c r="M97" s="11">
        <v>123.343</v>
      </c>
      <c r="N97" s="11"/>
      <c r="O97" s="11"/>
      <c r="P97" s="11"/>
      <c r="Q97" s="11">
        <f t="shared" si="20"/>
        <v>0</v>
      </c>
      <c r="R97" s="13"/>
      <c r="S97" s="13"/>
      <c r="T97" s="11"/>
      <c r="U97" s="11" t="e">
        <f t="shared" si="21"/>
        <v>#DIV/0!</v>
      </c>
      <c r="V97" s="11" t="e">
        <f t="shared" si="22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/>
      <c r="AD97" s="11">
        <f t="shared" si="18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42</v>
      </c>
      <c r="C98" s="1"/>
      <c r="D98" s="1">
        <v>36</v>
      </c>
      <c r="E98" s="1">
        <v>6</v>
      </c>
      <c r="F98" s="1">
        <v>30</v>
      </c>
      <c r="G98" s="6">
        <v>0.35</v>
      </c>
      <c r="H98" s="1" t="e">
        <v>#N/A</v>
      </c>
      <c r="I98" s="1" t="s">
        <v>34</v>
      </c>
      <c r="J98" s="1">
        <v>6</v>
      </c>
      <c r="K98" s="1">
        <f t="shared" si="17"/>
        <v>0</v>
      </c>
      <c r="L98" s="1">
        <f t="shared" si="19"/>
        <v>6</v>
      </c>
      <c r="M98" s="1"/>
      <c r="N98" s="1"/>
      <c r="O98" s="1"/>
      <c r="P98" s="1">
        <v>0</v>
      </c>
      <c r="Q98" s="1">
        <f t="shared" si="20"/>
        <v>1.2</v>
      </c>
      <c r="R98" s="5"/>
      <c r="S98" s="5"/>
      <c r="T98" s="1"/>
      <c r="U98" s="1">
        <f t="shared" si="21"/>
        <v>25</v>
      </c>
      <c r="V98" s="1">
        <f t="shared" si="22"/>
        <v>25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1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42</v>
      </c>
      <c r="C99" s="1">
        <v>50</v>
      </c>
      <c r="D99" s="1">
        <v>156</v>
      </c>
      <c r="E99" s="1">
        <v>95</v>
      </c>
      <c r="F99" s="1">
        <v>108</v>
      </c>
      <c r="G99" s="6">
        <v>0.35</v>
      </c>
      <c r="H99" s="1">
        <v>45</v>
      </c>
      <c r="I99" s="1" t="s">
        <v>34</v>
      </c>
      <c r="J99" s="1">
        <v>99</v>
      </c>
      <c r="K99" s="1">
        <f t="shared" si="17"/>
        <v>-4</v>
      </c>
      <c r="L99" s="1">
        <f t="shared" si="19"/>
        <v>95</v>
      </c>
      <c r="M99" s="1"/>
      <c r="N99" s="1"/>
      <c r="O99" s="1"/>
      <c r="P99" s="1">
        <v>0</v>
      </c>
      <c r="Q99" s="1">
        <f t="shared" si="20"/>
        <v>19</v>
      </c>
      <c r="R99" s="5">
        <f t="shared" ref="R99" si="25">12*Q99-P99-O99-N99-F99</f>
        <v>120</v>
      </c>
      <c r="S99" s="5"/>
      <c r="T99" s="1"/>
      <c r="U99" s="1">
        <f t="shared" si="21"/>
        <v>12</v>
      </c>
      <c r="V99" s="1">
        <f t="shared" si="22"/>
        <v>5.6842105263157894</v>
      </c>
      <c r="W99" s="1">
        <v>10.6</v>
      </c>
      <c r="X99" s="1">
        <v>17</v>
      </c>
      <c r="Y99" s="1">
        <v>17</v>
      </c>
      <c r="Z99" s="1">
        <v>7.2</v>
      </c>
      <c r="AA99" s="1">
        <v>7</v>
      </c>
      <c r="AB99" s="1">
        <v>8.4</v>
      </c>
      <c r="AC99" s="1" t="s">
        <v>137</v>
      </c>
      <c r="AD99" s="1">
        <f t="shared" si="18"/>
        <v>42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138</v>
      </c>
      <c r="B100" s="11" t="s">
        <v>33</v>
      </c>
      <c r="C100" s="11"/>
      <c r="D100" s="11">
        <v>209.71199999999999</v>
      </c>
      <c r="E100" s="11">
        <v>209.71199999999999</v>
      </c>
      <c r="F100" s="11"/>
      <c r="G100" s="12">
        <v>0</v>
      </c>
      <c r="H100" s="11" t="e">
        <v>#N/A</v>
      </c>
      <c r="I100" s="11" t="s">
        <v>48</v>
      </c>
      <c r="J100" s="11">
        <v>209.71199999999999</v>
      </c>
      <c r="K100" s="11">
        <f t="shared" si="17"/>
        <v>0</v>
      </c>
      <c r="L100" s="11">
        <f t="shared" si="19"/>
        <v>0</v>
      </c>
      <c r="M100" s="11">
        <v>209.71199999999999</v>
      </c>
      <c r="N100" s="11"/>
      <c r="O100" s="11"/>
      <c r="P100" s="11"/>
      <c r="Q100" s="11">
        <f t="shared" si="20"/>
        <v>0</v>
      </c>
      <c r="R100" s="13"/>
      <c r="S100" s="13"/>
      <c r="T100" s="11"/>
      <c r="U100" s="11" t="e">
        <f t="shared" si="21"/>
        <v>#DIV/0!</v>
      </c>
      <c r="V100" s="11" t="e">
        <f t="shared" si="22"/>
        <v>#DIV/0!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/>
      <c r="AD100" s="11">
        <f t="shared" si="1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139</v>
      </c>
      <c r="B101" s="11" t="s">
        <v>42</v>
      </c>
      <c r="C101" s="11"/>
      <c r="D101" s="11">
        <v>36</v>
      </c>
      <c r="E101" s="11">
        <v>36</v>
      </c>
      <c r="F101" s="11"/>
      <c r="G101" s="12">
        <v>0</v>
      </c>
      <c r="H101" s="11" t="e">
        <v>#N/A</v>
      </c>
      <c r="I101" s="11" t="s">
        <v>48</v>
      </c>
      <c r="J101" s="11">
        <v>36</v>
      </c>
      <c r="K101" s="11">
        <f t="shared" si="17"/>
        <v>0</v>
      </c>
      <c r="L101" s="11">
        <f t="shared" si="19"/>
        <v>0</v>
      </c>
      <c r="M101" s="11">
        <v>36</v>
      </c>
      <c r="N101" s="11"/>
      <c r="O101" s="11"/>
      <c r="P101" s="11"/>
      <c r="Q101" s="11">
        <f t="shared" si="20"/>
        <v>0</v>
      </c>
      <c r="R101" s="13"/>
      <c r="S101" s="13"/>
      <c r="T101" s="11"/>
      <c r="U101" s="11" t="e">
        <f t="shared" si="21"/>
        <v>#DIV/0!</v>
      </c>
      <c r="V101" s="11" t="e">
        <f t="shared" si="22"/>
        <v>#DIV/0!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/>
      <c r="AD101" s="11">
        <f t="shared" si="18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140</v>
      </c>
      <c r="B102" s="11" t="s">
        <v>42</v>
      </c>
      <c r="C102" s="11"/>
      <c r="D102" s="11">
        <v>120</v>
      </c>
      <c r="E102" s="11">
        <v>120</v>
      </c>
      <c r="F102" s="11"/>
      <c r="G102" s="12">
        <v>0</v>
      </c>
      <c r="H102" s="11" t="e">
        <v>#N/A</v>
      </c>
      <c r="I102" s="11" t="s">
        <v>48</v>
      </c>
      <c r="J102" s="11">
        <v>120</v>
      </c>
      <c r="K102" s="11">
        <f t="shared" ref="K102:K108" si="26">E102-J102</f>
        <v>0</v>
      </c>
      <c r="L102" s="11">
        <f t="shared" si="19"/>
        <v>0</v>
      </c>
      <c r="M102" s="11">
        <v>120</v>
      </c>
      <c r="N102" s="11"/>
      <c r="O102" s="11"/>
      <c r="P102" s="11"/>
      <c r="Q102" s="11">
        <f t="shared" si="20"/>
        <v>0</v>
      </c>
      <c r="R102" s="13"/>
      <c r="S102" s="13"/>
      <c r="T102" s="11"/>
      <c r="U102" s="11" t="e">
        <f t="shared" si="21"/>
        <v>#DIV/0!</v>
      </c>
      <c r="V102" s="11" t="e">
        <f t="shared" si="22"/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/>
      <c r="AD102" s="11">
        <f t="shared" ref="AD102:AD108" si="27">R102*G102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141</v>
      </c>
      <c r="B103" s="1" t="s">
        <v>33</v>
      </c>
      <c r="C103" s="1">
        <v>25.114999999999998</v>
      </c>
      <c r="D103" s="1">
        <v>0.111</v>
      </c>
      <c r="E103" s="1">
        <v>8.4139999999999997</v>
      </c>
      <c r="F103" s="1">
        <v>16.812000000000001</v>
      </c>
      <c r="G103" s="6">
        <v>1</v>
      </c>
      <c r="H103" s="1">
        <v>50</v>
      </c>
      <c r="I103" s="1" t="s">
        <v>34</v>
      </c>
      <c r="J103" s="1">
        <v>6.5</v>
      </c>
      <c r="K103" s="1">
        <f t="shared" si="26"/>
        <v>1.9139999999999997</v>
      </c>
      <c r="L103" s="1">
        <f t="shared" si="19"/>
        <v>8.4139999999999997</v>
      </c>
      <c r="M103" s="1"/>
      <c r="N103" s="1"/>
      <c r="O103" s="1"/>
      <c r="P103" s="1">
        <v>0</v>
      </c>
      <c r="Q103" s="1">
        <f t="shared" si="20"/>
        <v>1.6827999999999999</v>
      </c>
      <c r="R103" s="5"/>
      <c r="S103" s="5"/>
      <c r="T103" s="1"/>
      <c r="U103" s="1">
        <f t="shared" si="21"/>
        <v>9.9904920370810562</v>
      </c>
      <c r="V103" s="1">
        <f t="shared" si="22"/>
        <v>9.9904920370810562</v>
      </c>
      <c r="W103" s="1">
        <v>1.3984000000000001</v>
      </c>
      <c r="X103" s="1">
        <v>1.1172</v>
      </c>
      <c r="Y103" s="1">
        <v>1.1172</v>
      </c>
      <c r="Z103" s="1">
        <v>2.234</v>
      </c>
      <c r="AA103" s="1">
        <v>2.234</v>
      </c>
      <c r="AB103" s="1">
        <v>1.1220000000000001</v>
      </c>
      <c r="AC103" s="1"/>
      <c r="AD103" s="1">
        <f t="shared" si="27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142</v>
      </c>
      <c r="B104" s="11" t="s">
        <v>33</v>
      </c>
      <c r="C104" s="11">
        <v>57.865000000000002</v>
      </c>
      <c r="D104" s="11"/>
      <c r="E104" s="11">
        <v>52.027999999999999</v>
      </c>
      <c r="F104" s="11">
        <v>5.5540000000000003</v>
      </c>
      <c r="G104" s="12">
        <v>0</v>
      </c>
      <c r="H104" s="11" t="e">
        <v>#N/A</v>
      </c>
      <c r="I104" s="11" t="s">
        <v>48</v>
      </c>
      <c r="J104" s="11">
        <v>46.85</v>
      </c>
      <c r="K104" s="11">
        <f t="shared" si="26"/>
        <v>5.1779999999999973</v>
      </c>
      <c r="L104" s="11">
        <f t="shared" si="19"/>
        <v>52.027999999999999</v>
      </c>
      <c r="M104" s="11"/>
      <c r="N104" s="11"/>
      <c r="O104" s="11"/>
      <c r="P104" s="11"/>
      <c r="Q104" s="11">
        <f t="shared" si="20"/>
        <v>10.4056</v>
      </c>
      <c r="R104" s="13"/>
      <c r="S104" s="13"/>
      <c r="T104" s="11"/>
      <c r="U104" s="11">
        <f t="shared" si="21"/>
        <v>0.53375105712308757</v>
      </c>
      <c r="V104" s="11">
        <f t="shared" si="22"/>
        <v>0.53375105712308757</v>
      </c>
      <c r="W104" s="11">
        <v>9.8260000000000005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/>
      <c r="AD104" s="11">
        <f t="shared" si="27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143</v>
      </c>
      <c r="B105" s="11" t="s">
        <v>33</v>
      </c>
      <c r="C105" s="11">
        <v>57.704999999999998</v>
      </c>
      <c r="D105" s="11"/>
      <c r="E105" s="11">
        <v>49.216000000000001</v>
      </c>
      <c r="F105" s="11">
        <v>8.3019999999999996</v>
      </c>
      <c r="G105" s="12">
        <v>0</v>
      </c>
      <c r="H105" s="11" t="e">
        <v>#N/A</v>
      </c>
      <c r="I105" s="11" t="s">
        <v>48</v>
      </c>
      <c r="J105" s="11">
        <v>45.15</v>
      </c>
      <c r="K105" s="11">
        <f t="shared" si="26"/>
        <v>4.0660000000000025</v>
      </c>
      <c r="L105" s="11">
        <f t="shared" si="19"/>
        <v>49.216000000000001</v>
      </c>
      <c r="M105" s="11"/>
      <c r="N105" s="11"/>
      <c r="O105" s="11"/>
      <c r="P105" s="11"/>
      <c r="Q105" s="11">
        <f t="shared" si="20"/>
        <v>9.8431999999999995</v>
      </c>
      <c r="R105" s="13"/>
      <c r="S105" s="13"/>
      <c r="T105" s="11"/>
      <c r="U105" s="11">
        <f t="shared" si="21"/>
        <v>0.8434249024707412</v>
      </c>
      <c r="V105" s="11">
        <f t="shared" si="22"/>
        <v>0.8434249024707412</v>
      </c>
      <c r="W105" s="11">
        <v>8.9775999999999989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/>
      <c r="AD105" s="11">
        <f t="shared" si="27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144</v>
      </c>
      <c r="B106" s="11" t="s">
        <v>33</v>
      </c>
      <c r="C106" s="11">
        <v>68.855000000000004</v>
      </c>
      <c r="D106" s="11"/>
      <c r="E106" s="11">
        <v>38.899000000000001</v>
      </c>
      <c r="F106" s="11">
        <v>29.858000000000001</v>
      </c>
      <c r="G106" s="12">
        <v>0</v>
      </c>
      <c r="H106" s="11" t="e">
        <v>#N/A</v>
      </c>
      <c r="I106" s="11" t="s">
        <v>48</v>
      </c>
      <c r="J106" s="11">
        <v>36.450000000000003</v>
      </c>
      <c r="K106" s="11">
        <f t="shared" si="26"/>
        <v>2.4489999999999981</v>
      </c>
      <c r="L106" s="11">
        <f t="shared" si="19"/>
        <v>38.899000000000001</v>
      </c>
      <c r="M106" s="11"/>
      <c r="N106" s="11"/>
      <c r="O106" s="11"/>
      <c r="P106" s="11"/>
      <c r="Q106" s="11">
        <f t="shared" si="20"/>
        <v>7.7797999999999998</v>
      </c>
      <c r="R106" s="13"/>
      <c r="S106" s="13"/>
      <c r="T106" s="11"/>
      <c r="U106" s="11">
        <f t="shared" si="21"/>
        <v>3.8378878634412197</v>
      </c>
      <c r="V106" s="11">
        <f t="shared" si="22"/>
        <v>3.8378878634412197</v>
      </c>
      <c r="W106" s="11">
        <v>7.4917999999999996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/>
      <c r="AD106" s="11">
        <f t="shared" si="27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145</v>
      </c>
      <c r="B107" s="11" t="s">
        <v>33</v>
      </c>
      <c r="C107" s="11">
        <v>69.19</v>
      </c>
      <c r="D107" s="11">
        <v>7.1999999999999995E-2</v>
      </c>
      <c r="E107" s="11">
        <v>46.204000000000001</v>
      </c>
      <c r="F107" s="11">
        <v>23.058</v>
      </c>
      <c r="G107" s="12">
        <v>0</v>
      </c>
      <c r="H107" s="11" t="e">
        <v>#N/A</v>
      </c>
      <c r="I107" s="11" t="s">
        <v>48</v>
      </c>
      <c r="J107" s="11">
        <v>42.85</v>
      </c>
      <c r="K107" s="11">
        <f t="shared" si="26"/>
        <v>3.3539999999999992</v>
      </c>
      <c r="L107" s="11">
        <f t="shared" si="19"/>
        <v>46.204000000000001</v>
      </c>
      <c r="M107" s="11"/>
      <c r="N107" s="11"/>
      <c r="O107" s="11"/>
      <c r="P107" s="11"/>
      <c r="Q107" s="11">
        <f t="shared" si="20"/>
        <v>9.2408000000000001</v>
      </c>
      <c r="R107" s="13"/>
      <c r="S107" s="13"/>
      <c r="T107" s="11"/>
      <c r="U107" s="11">
        <f t="shared" si="21"/>
        <v>2.495238507488529</v>
      </c>
      <c r="V107" s="11">
        <f t="shared" si="22"/>
        <v>2.495238507488529</v>
      </c>
      <c r="W107" s="11">
        <v>8.9524000000000008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/>
      <c r="AD107" s="11">
        <f t="shared" si="27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4" t="s">
        <v>146</v>
      </c>
      <c r="B108" s="14" t="s">
        <v>33</v>
      </c>
      <c r="C108" s="14"/>
      <c r="D108" s="14"/>
      <c r="E108" s="14"/>
      <c r="F108" s="14"/>
      <c r="G108" s="15">
        <v>0</v>
      </c>
      <c r="H108" s="14">
        <v>60</v>
      </c>
      <c r="I108" s="14" t="s">
        <v>34</v>
      </c>
      <c r="J108" s="14"/>
      <c r="K108" s="14">
        <f t="shared" si="26"/>
        <v>0</v>
      </c>
      <c r="L108" s="14">
        <f t="shared" si="19"/>
        <v>0</v>
      </c>
      <c r="M108" s="14"/>
      <c r="N108" s="14"/>
      <c r="O108" s="14"/>
      <c r="P108" s="14"/>
      <c r="Q108" s="14">
        <f t="shared" si="20"/>
        <v>0</v>
      </c>
      <c r="R108" s="16"/>
      <c r="S108" s="16"/>
      <c r="T108" s="14"/>
      <c r="U108" s="14" t="e">
        <f t="shared" si="21"/>
        <v>#DIV/0!</v>
      </c>
      <c r="V108" s="14" t="e">
        <f t="shared" si="22"/>
        <v>#DIV/0!</v>
      </c>
      <c r="W108" s="14"/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 t="s">
        <v>147</v>
      </c>
      <c r="AD108" s="14">
        <f t="shared" si="27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108" xr:uid="{A979B2E7-863A-47EE-A0CC-1F0C4AFD98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2024-03-14T14:16:06Z</dcterms:created>
  <dcterms:modified xsi:type="dcterms:W3CDTF">2024-03-15T08:29:33Z</dcterms:modified>
</cp:coreProperties>
</file>