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1038C0-7A64-4C8C-8380-532454ABC3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W478" i="1" s="1"/>
  <c r="N472" i="1"/>
  <c r="V470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X448" i="1" s="1"/>
  <c r="N448" i="1"/>
  <c r="X447" i="1"/>
  <c r="W447" i="1"/>
  <c r="X446" i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X426" i="1"/>
  <c r="W426" i="1"/>
  <c r="N426" i="1"/>
  <c r="V424" i="1"/>
  <c r="W423" i="1"/>
  <c r="V423" i="1"/>
  <c r="X422" i="1"/>
  <c r="W422" i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W407" i="1" s="1"/>
  <c r="N403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N382" i="1"/>
  <c r="V378" i="1"/>
  <c r="V377" i="1"/>
  <c r="W376" i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W369" i="1"/>
  <c r="X369" i="1" s="1"/>
  <c r="N369" i="1"/>
  <c r="V367" i="1"/>
  <c r="V366" i="1"/>
  <c r="W365" i="1"/>
  <c r="X365" i="1" s="1"/>
  <c r="N365" i="1"/>
  <c r="W364" i="1"/>
  <c r="W366" i="1" s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N356" i="1"/>
  <c r="V353" i="1"/>
  <c r="V352" i="1"/>
  <c r="W351" i="1"/>
  <c r="N351" i="1"/>
  <c r="V349" i="1"/>
  <c r="V348" i="1"/>
  <c r="W347" i="1"/>
  <c r="X347" i="1" s="1"/>
  <c r="N347" i="1"/>
  <c r="X346" i="1"/>
  <c r="X348" i="1" s="1"/>
  <c r="W346" i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V325" i="1"/>
  <c r="W324" i="1"/>
  <c r="V324" i="1"/>
  <c r="X323" i="1"/>
  <c r="X324" i="1" s="1"/>
  <c r="W323" i="1"/>
  <c r="P526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W298" i="1"/>
  <c r="X298" i="1" s="1"/>
  <c r="X300" i="1" s="1"/>
  <c r="N298" i="1"/>
  <c r="V296" i="1"/>
  <c r="V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6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W193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3" i="1" s="1"/>
  <c r="N168" i="1"/>
  <c r="V166" i="1"/>
  <c r="V165" i="1"/>
  <c r="W164" i="1"/>
  <c r="X164" i="1" s="1"/>
  <c r="N164" i="1"/>
  <c r="W163" i="1"/>
  <c r="X163" i="1" s="1"/>
  <c r="X165" i="1" s="1"/>
  <c r="N163" i="1"/>
  <c r="V161" i="1"/>
  <c r="V160" i="1"/>
  <c r="W159" i="1"/>
  <c r="X159" i="1" s="1"/>
  <c r="N159" i="1"/>
  <c r="W158" i="1"/>
  <c r="I526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W154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2" i="1" l="1"/>
  <c r="X23" i="1" s="1"/>
  <c r="W243" i="1"/>
  <c r="X245" i="1"/>
  <c r="X246" i="1" s="1"/>
  <c r="W246" i="1"/>
  <c r="X253" i="1"/>
  <c r="X373" i="1"/>
  <c r="X337" i="1"/>
  <c r="X60" i="1"/>
  <c r="J9" i="1"/>
  <c r="V516" i="1"/>
  <c r="W33" i="1"/>
  <c r="D526" i="1"/>
  <c r="W92" i="1"/>
  <c r="W102" i="1"/>
  <c r="W115" i="1"/>
  <c r="W126" i="1"/>
  <c r="G526" i="1"/>
  <c r="W165" i="1"/>
  <c r="X175" i="1"/>
  <c r="X192" i="1" s="1"/>
  <c r="W199" i="1"/>
  <c r="X203" i="1"/>
  <c r="X209" i="1" s="1"/>
  <c r="W209" i="1"/>
  <c r="X212" i="1"/>
  <c r="X213" i="1" s="1"/>
  <c r="W213" i="1"/>
  <c r="L526" i="1"/>
  <c r="W253" i="1"/>
  <c r="W277" i="1"/>
  <c r="W295" i="1"/>
  <c r="W337" i="1"/>
  <c r="W348" i="1"/>
  <c r="W401" i="1"/>
  <c r="X403" i="1"/>
  <c r="X407" i="1" s="1"/>
  <c r="W464" i="1"/>
  <c r="X464" i="1"/>
  <c r="X472" i="1"/>
  <c r="X478" i="1" s="1"/>
  <c r="X27" i="1"/>
  <c r="X33" i="1" s="1"/>
  <c r="W34" i="1"/>
  <c r="X84" i="1"/>
  <c r="X102" i="1"/>
  <c r="X133" i="1"/>
  <c r="X199" i="1"/>
  <c r="W52" i="1"/>
  <c r="W60" i="1"/>
  <c r="W116" i="1"/>
  <c r="W142" i="1"/>
  <c r="W155" i="1"/>
  <c r="W192" i="1"/>
  <c r="W224" i="1"/>
  <c r="W271" i="1"/>
  <c r="X268" i="1"/>
  <c r="X271" i="1" s="1"/>
  <c r="W284" i="1"/>
  <c r="O526" i="1"/>
  <c r="W305" i="1"/>
  <c r="X304" i="1"/>
  <c r="X305" i="1" s="1"/>
  <c r="W306" i="1"/>
  <c r="W338" i="1"/>
  <c r="W465" i="1"/>
  <c r="W470" i="1"/>
  <c r="X467" i="1"/>
  <c r="X469" i="1" s="1"/>
  <c r="W469" i="1"/>
  <c r="H526" i="1"/>
  <c r="Q526" i="1"/>
  <c r="W38" i="1"/>
  <c r="W42" i="1"/>
  <c r="W46" i="1"/>
  <c r="W85" i="1"/>
  <c r="W91" i="1"/>
  <c r="W103" i="1"/>
  <c r="W125" i="1"/>
  <c r="W134" i="1"/>
  <c r="W160" i="1"/>
  <c r="W166" i="1"/>
  <c r="W172" i="1"/>
  <c r="W200" i="1"/>
  <c r="W254" i="1"/>
  <c r="W265" i="1"/>
  <c r="X256" i="1"/>
  <c r="X265" i="1" s="1"/>
  <c r="W266" i="1"/>
  <c r="N526" i="1"/>
  <c r="W296" i="1"/>
  <c r="X287" i="1"/>
  <c r="X295" i="1" s="1"/>
  <c r="W301" i="1"/>
  <c r="W311" i="1"/>
  <c r="X308" i="1"/>
  <c r="X310" i="1" s="1"/>
  <c r="W343" i="1"/>
  <c r="X340" i="1"/>
  <c r="X343" i="1" s="1"/>
  <c r="H9" i="1"/>
  <c r="B526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E526" i="1"/>
  <c r="W84" i="1"/>
  <c r="X87" i="1"/>
  <c r="X91" i="1" s="1"/>
  <c r="X105" i="1"/>
  <c r="X115" i="1" s="1"/>
  <c r="X118" i="1"/>
  <c r="X125" i="1" s="1"/>
  <c r="F526" i="1"/>
  <c r="W133" i="1"/>
  <c r="X138" i="1"/>
  <c r="X141" i="1" s="1"/>
  <c r="W141" i="1"/>
  <c r="X145" i="1"/>
  <c r="X154" i="1" s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W272" i="1"/>
  <c r="W278" i="1"/>
  <c r="W283" i="1"/>
  <c r="X280" i="1"/>
  <c r="X283" i="1" s="1"/>
  <c r="W300" i="1"/>
  <c r="W310" i="1"/>
  <c r="W344" i="1"/>
  <c r="W349" i="1"/>
  <c r="W352" i="1"/>
  <c r="X351" i="1"/>
  <c r="X352" i="1" s="1"/>
  <c r="W353" i="1"/>
  <c r="R526" i="1"/>
  <c r="W361" i="1"/>
  <c r="X356" i="1"/>
  <c r="X361" i="1" s="1"/>
  <c r="W362" i="1"/>
  <c r="W367" i="1"/>
  <c r="X364" i="1"/>
  <c r="X366" i="1" s="1"/>
  <c r="W373" i="1"/>
  <c r="W374" i="1"/>
  <c r="W377" i="1"/>
  <c r="X376" i="1"/>
  <c r="X377" i="1" s="1"/>
  <c r="W378" i="1"/>
  <c r="W385" i="1"/>
  <c r="X382" i="1"/>
  <c r="X384" i="1" s="1"/>
  <c r="S526" i="1"/>
  <c r="W384" i="1"/>
  <c r="W408" i="1"/>
  <c r="W411" i="1"/>
  <c r="X410" i="1"/>
  <c r="X411" i="1" s="1"/>
  <c r="W412" i="1"/>
  <c r="W417" i="1"/>
  <c r="X414" i="1"/>
  <c r="X417" i="1" s="1"/>
  <c r="W418" i="1"/>
  <c r="X427" i="1"/>
  <c r="X433" i="1" s="1"/>
  <c r="W433" i="1"/>
  <c r="V526" i="1"/>
  <c r="W493" i="1"/>
  <c r="X488" i="1"/>
  <c r="X493" i="1" s="1"/>
  <c r="W494" i="1"/>
  <c r="W506" i="1"/>
  <c r="X502" i="1"/>
  <c r="X506" i="1" s="1"/>
  <c r="W507" i="1"/>
  <c r="W517" i="1"/>
  <c r="W518" i="1"/>
  <c r="M526" i="1"/>
  <c r="U526" i="1"/>
  <c r="W325" i="1"/>
  <c r="X400" i="1"/>
  <c r="W400" i="1"/>
  <c r="T526" i="1"/>
  <c r="W424" i="1"/>
  <c r="X421" i="1"/>
  <c r="X423" i="1" s="1"/>
  <c r="W434" i="1"/>
  <c r="W479" i="1"/>
  <c r="W484" i="1"/>
  <c r="X481" i="1"/>
  <c r="X483" i="1" s="1"/>
  <c r="W514" i="1"/>
  <c r="X509" i="1"/>
  <c r="X514" i="1" s="1"/>
  <c r="W515" i="1"/>
  <c r="W520" i="1" l="1"/>
  <c r="X521" i="1"/>
  <c r="W519" i="1"/>
  <c r="W516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<sst xmlns="http://schemas.openxmlformats.org/spreadsheetml/2006/main" count="2225" uniqueCount="742">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</sst>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330" sqref="Z330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45360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0.5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2"/>
      <c r="Z84" s="352"/>
    </row>
    <row r="85" spans="1:53" hidden="1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0</v>
      </c>
      <c r="W85" s="351">
        <f>IFERROR(SUM(W64:W83),"0")</f>
        <v>0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0</v>
      </c>
      <c r="W106" s="350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0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2"/>
      <c r="Z115" s="352"/>
    </row>
    <row r="116" spans="1:53" hidden="1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0</v>
      </c>
      <c r="W116" s="351">
        <f>IFERROR(SUM(W105:W114),"0")</f>
        <v>0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0</v>
      </c>
      <c r="W125" s="351">
        <f>IFERROR(W118/H118,"0")+IFERROR(W119/H119,"0")+IFERROR(W120/H120,"0")+IFERROR(W121/H121,"0")+IFERROR(W122/H122,"0")+IFERROR(W123/H123,"0")+IFERROR(W124/H124,"0")</f>
        <v>0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2"/>
      <c r="Z125" s="352"/>
    </row>
    <row r="126" spans="1:53" hidden="1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0</v>
      </c>
      <c r="W126" s="351">
        <f>IFERROR(SUM(W118:W124),"0")</f>
        <v>0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0</v>
      </c>
      <c r="W133" s="351">
        <f>IFERROR(W129/H129,"0")+IFERROR(W130/H130,"0")+IFERROR(W131/H131,"0")+IFERROR(W132/H132,"0")</f>
        <v>0</v>
      </c>
      <c r="X133" s="351">
        <f>IFERROR(IF(X129="",0,X129),"0")+IFERROR(IF(X130="",0,X130),"0")+IFERROR(IF(X131="",0,X131),"0")+IFERROR(IF(X132="",0,X132),"0")</f>
        <v>0</v>
      </c>
      <c r="Y133" s="352"/>
      <c r="Z133" s="352"/>
    </row>
    <row r="134" spans="1:53" hidden="1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0</v>
      </c>
      <c r="W134" s="351">
        <f>IFERROR(SUM(W129:W132),"0")</f>
        <v>0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0</v>
      </c>
      <c r="W154" s="351">
        <f>IFERROR(W145/H145,"0")+IFERROR(W146/H146,"0")+IFERROR(W147/H147,"0")+IFERROR(W148/H148,"0")+IFERROR(W149/H149,"0")+IFERROR(W150/H150,"0")+IFERROR(W151/H151,"0")+IFERROR(W152/H152,"0")+IFERROR(W153/H153,"0")</f>
        <v>0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2"/>
      <c r="Z154" s="352"/>
    </row>
    <row r="155" spans="1:53" hidden="1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0</v>
      </c>
      <c r="W155" s="351">
        <f>IFERROR(SUM(W145:W153),"0")</f>
        <v>0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0</v>
      </c>
      <c r="W168" s="35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0</v>
      </c>
      <c r="W172" s="351">
        <f>IFERROR(W168/H168,"0")+IFERROR(W169/H169,"0")+IFERROR(W170/H170,"0")+IFERROR(W171/H171,"0")</f>
        <v>0</v>
      </c>
      <c r="X172" s="351">
        <f>IFERROR(IF(X168="",0,X168),"0")+IFERROR(IF(X169="",0,X169),"0")+IFERROR(IF(X170="",0,X170),"0")+IFERROR(IF(X171="",0,X171),"0")</f>
        <v>0</v>
      </c>
      <c r="Y172" s="352"/>
      <c r="Z172" s="352"/>
    </row>
    <row r="173" spans="1:53" hidden="1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0</v>
      </c>
      <c r="W173" s="351">
        <f>IFERROR(SUM(W168:W171),"0")</f>
        <v>0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52"/>
      <c r="Z192" s="352"/>
    </row>
    <row r="193" spans="1:53" hidden="1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0</v>
      </c>
      <c r="W193" s="351">
        <f>IFERROR(SUM(W175:W191),"0")</f>
        <v>0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0</v>
      </c>
      <c r="W199" s="351">
        <f>IFERROR(W195/H195,"0")+IFERROR(W196/H196,"0")+IFERROR(W197/H197,"0")+IFERROR(W198/H198,"0")</f>
        <v>0</v>
      </c>
      <c r="X199" s="351">
        <f>IFERROR(IF(X195="",0,X195),"0")+IFERROR(IF(X196="",0,X196),"0")+IFERROR(IF(X197="",0,X197),"0")+IFERROR(IF(X198="",0,X198),"0")</f>
        <v>0</v>
      </c>
      <c r="Y199" s="352"/>
      <c r="Z199" s="352"/>
    </row>
    <row r="200" spans="1:53" hidden="1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0</v>
      </c>
      <c r="W200" s="351">
        <f>IFERROR(SUM(W195:W198),"0")</f>
        <v>0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hidden="1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0</v>
      </c>
      <c r="W253" s="351">
        <f>IFERROR(W249/H249,"0")+IFERROR(W250/H250,"0")+IFERROR(W251/H251,"0")+IFERROR(W252/H252,"0")</f>
        <v>0</v>
      </c>
      <c r="X253" s="351">
        <f>IFERROR(IF(X249="",0,X249),"0")+IFERROR(IF(X250="",0,X250),"0")+IFERROR(IF(X251="",0,X251),"0")+IFERROR(IF(X252="",0,X252),"0")</f>
        <v>0</v>
      </c>
      <c r="Y253" s="352"/>
      <c r="Z253" s="352"/>
    </row>
    <row r="254" spans="1:53" hidden="1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0</v>
      </c>
      <c r="W254" s="351">
        <f>IFERROR(SUM(W249:W252),"0")</f>
        <v>0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hidden="1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idden="1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0</v>
      </c>
      <c r="W271" s="351">
        <f>IFERROR(W268/H268,"0")+IFERROR(W269/H269,"0")+IFERROR(W270/H270,"0")</f>
        <v>0</v>
      </c>
      <c r="X271" s="351">
        <f>IFERROR(IF(X268="",0,X268),"0")+IFERROR(IF(X269="",0,X269),"0")+IFERROR(IF(X270="",0,X270),"0")</f>
        <v>0</v>
      </c>
      <c r="Y271" s="352"/>
      <c r="Z271" s="352"/>
    </row>
    <row r="272" spans="1:53" hidden="1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0</v>
      </c>
      <c r="W272" s="351">
        <f>IFERROR(SUM(W268:W270),"0")</f>
        <v>0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hidden="1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hidden="1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hidden="1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2000</v>
      </c>
      <c r="W330" s="350">
        <f t="shared" si="17"/>
        <v>2010</v>
      </c>
      <c r="X330" s="36">
        <f>IFERROR(IF(W330=0,"",ROUNDUP(W330/H330,0)*0.02175),"")</f>
        <v>2.9144999999999999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2000</v>
      </c>
      <c r="W332" s="350">
        <f t="shared" si="17"/>
        <v>2010</v>
      </c>
      <c r="X332" s="36">
        <f>IFERROR(IF(W332=0,"",ROUNDUP(W332/H332,0)*0.02175),"")</f>
        <v>2.9144999999999999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266.66666666666669</v>
      </c>
      <c r="W337" s="351">
        <f>IFERROR(W329/H329,"0")+IFERROR(W330/H330,"0")+IFERROR(W331/H331,"0")+IFERROR(W332/H332,"0")+IFERROR(W333/H333,"0")+IFERROR(W334/H334,"0")+IFERROR(W335/H335,"0")+IFERROR(W336/H336,"0")</f>
        <v>268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5.8289999999999997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4000</v>
      </c>
      <c r="W338" s="351">
        <f>IFERROR(SUM(W329:W336),"0")</f>
        <v>4020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700</v>
      </c>
      <c r="W340" s="350">
        <f>IFERROR(IF(V340="",0,CEILING((V340/$H340),1)*$H340),"")</f>
        <v>705</v>
      </c>
      <c r="X340" s="36">
        <f>IFERROR(IF(W340=0,"",ROUNDUP(W340/H340,0)*0.02175),"")</f>
        <v>1.0222499999999999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46.666666666666664</v>
      </c>
      <c r="W343" s="351">
        <f>IFERROR(W340/H340,"0")+IFERROR(W341/H341,"0")+IFERROR(W342/H342,"0")</f>
        <v>47</v>
      </c>
      <c r="X343" s="351">
        <f>IFERROR(IF(X340="",0,X340),"0")+IFERROR(IF(X341="",0,X341),"0")+IFERROR(IF(X342="",0,X342),"0")</f>
        <v>1.0222499999999999</v>
      </c>
      <c r="Y343" s="352"/>
      <c r="Z343" s="352"/>
    </row>
    <row r="344" spans="1:53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700</v>
      </c>
      <c r="W344" s="351">
        <f>IFERROR(SUM(W340:W342),"0")</f>
        <v>705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hidden="1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hidden="1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hidden="1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hidden="1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hidden="1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hidden="1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hidden="1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idden="1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0</v>
      </c>
      <c r="W373" s="351">
        <f>IFERROR(W369/H369,"0")+IFERROR(W370/H370,"0")+IFERROR(W371/H371,"0")+IFERROR(W372/H372,"0")</f>
        <v>0</v>
      </c>
      <c r="X373" s="351">
        <f>IFERROR(IF(X369="",0,X369),"0")+IFERROR(IF(X370="",0,X370),"0")+IFERROR(IF(X371="",0,X371),"0")+IFERROR(IF(X372="",0,X372),"0")</f>
        <v>0</v>
      </c>
      <c r="Y373" s="352"/>
      <c r="Z373" s="352"/>
    </row>
    <row r="374" spans="1:53" hidden="1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0</v>
      </c>
      <c r="W374" s="351">
        <f>IFERROR(SUM(W369:W372),"0")</f>
        <v>0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hidden="1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idden="1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52"/>
      <c r="Z400" s="352"/>
    </row>
    <row r="401" spans="1:53" hidden="1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0</v>
      </c>
      <c r="W401" s="351">
        <f>IFERROR(SUM(W387:W399),"0")</f>
        <v>0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hidden="1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hidden="1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hidden="1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hidden="1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hidden="1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1000</v>
      </c>
      <c r="W448" s="350">
        <f t="shared" si="21"/>
        <v>1003.2</v>
      </c>
      <c r="X448" s="36">
        <f t="shared" si="22"/>
        <v>2.2724000000000002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189.39393939393938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190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2.2724000000000002</v>
      </c>
      <c r="Y464" s="352"/>
      <c r="Z464" s="352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1000</v>
      </c>
      <c r="W465" s="351">
        <f>IFERROR(SUM(W446:W463),"0")</f>
        <v>1003.2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500</v>
      </c>
      <c r="W467" s="350">
        <f>IFERROR(IF(V467="",0,CEILING((V467/$H467),1)*$H467),"")</f>
        <v>501.6</v>
      </c>
      <c r="X467" s="36">
        <f>IFERROR(IF(W467=0,"",ROUNDUP(W467/H467,0)*0.01196),"")</f>
        <v>1.1362000000000001</v>
      </c>
      <c r="Y467" s="56"/>
      <c r="Z467" s="57"/>
      <c r="AD467" s="58"/>
      <c r="BA467" s="315" t="s">
        <v>1</v>
      </c>
    </row>
    <row r="468" spans="1:53" ht="16.5" hidden="1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94.696969696969688</v>
      </c>
      <c r="W469" s="351">
        <f>IFERROR(W467/H467,"0")+IFERROR(W468/H468,"0")</f>
        <v>95</v>
      </c>
      <c r="X469" s="351">
        <f>IFERROR(IF(X467="",0,X467),"0")+IFERROR(IF(X468="",0,X468),"0")</f>
        <v>1.1362000000000001</v>
      </c>
      <c r="Y469" s="352"/>
      <c r="Z469" s="352"/>
    </row>
    <row r="470" spans="1:53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500</v>
      </c>
      <c r="W470" s="351">
        <f>IFERROR(SUM(W467:W468),"0")</f>
        <v>501.6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hidden="1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0</v>
      </c>
      <c r="W473" s="350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0</v>
      </c>
      <c r="W474" s="350">
        <f t="shared" si="24"/>
        <v>0</v>
      </c>
      <c r="X474" s="36" t="str">
        <f>IFERROR(IF(W474=0,"",ROUNDUP(W474/H474,0)*0.01196),"")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hidden="1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0</v>
      </c>
      <c r="W478" s="351">
        <f>IFERROR(W472/H472,"0")+IFERROR(W473/H473,"0")+IFERROR(W474/H474,"0")+IFERROR(W475/H475,"0")+IFERROR(W476/H476,"0")+IFERROR(W477/H477,"0")</f>
        <v>0</v>
      </c>
      <c r="X478" s="351">
        <f>IFERROR(IF(X472="",0,X472),"0")+IFERROR(IF(X473="",0,X473),"0")+IFERROR(IF(X474="",0,X474),"0")+IFERROR(IF(X475="",0,X475),"0")+IFERROR(IF(X476="",0,X476),"0")+IFERROR(IF(X477="",0,X477),"0")</f>
        <v>0</v>
      </c>
      <c r="Y478" s="352"/>
      <c r="Z478" s="352"/>
    </row>
    <row r="479" spans="1:53" hidden="1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0</v>
      </c>
      <c r="W479" s="351">
        <f>IFERROR(SUM(W472:W477),"0")</f>
        <v>0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hidden="1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idden="1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hidden="1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hidden="1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hidden="1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hidden="1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hidden="1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hidden="1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6200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6229.8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6452.6727272727267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6483.6000000000013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10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10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6702.6727272727267</v>
      </c>
      <c r="W519" s="351">
        <f>GrossWeightTotalR+PalletQtyTotalR*25</f>
        <v>6733.6000000000013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597.42424242424249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600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10.25985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6" s="46">
        <f>IFERROR(W129*1,"0")+IFERROR(W130*1,"0")+IFERROR(W131*1,"0")+IFERROR(W132*1,"0")</f>
        <v>0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0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0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4725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1504.8000000000002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0"/>
        <filter val="189,39"/>
        <filter val="2 000,00"/>
        <filter val="266,67"/>
        <filter val="4 000,00"/>
        <filter val="46,67"/>
        <filter val="500,00"/>
        <filter val="597,42"/>
        <filter val="6 200,00"/>
        <filter val="6 452,67"/>
        <filter val="6 702,67"/>
        <filter val="700,00"/>
        <filter val="94,70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2024-03-07T11:26:09Z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