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D18677-2078-4EDC-BEEE-66FCE2F53A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W482" i="1"/>
  <c r="X482" i="1" s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X446" i="1"/>
  <c r="X464" i="1" s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V424" i="1"/>
  <c r="V423" i="1"/>
  <c r="W422" i="1"/>
  <c r="X422" i="1" s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S526" i="1" s="1"/>
  <c r="N382" i="1"/>
  <c r="V378" i="1"/>
  <c r="V377" i="1"/>
  <c r="W376" i="1"/>
  <c r="W378" i="1" s="1"/>
  <c r="N376" i="1"/>
  <c r="V374" i="1"/>
  <c r="V373" i="1"/>
  <c r="X372" i="1"/>
  <c r="W372" i="1"/>
  <c r="N372" i="1"/>
  <c r="W371" i="1"/>
  <c r="X371" i="1" s="1"/>
  <c r="N371" i="1"/>
  <c r="W370" i="1"/>
  <c r="X370" i="1" s="1"/>
  <c r="N370" i="1"/>
  <c r="W369" i="1"/>
  <c r="W374" i="1" s="1"/>
  <c r="N369" i="1"/>
  <c r="V367" i="1"/>
  <c r="V366" i="1"/>
  <c r="W365" i="1"/>
  <c r="X365" i="1" s="1"/>
  <c r="N365" i="1"/>
  <c r="W364" i="1"/>
  <c r="X364" i="1" s="1"/>
  <c r="X366" i="1" s="1"/>
  <c r="N364" i="1"/>
  <c r="V362" i="1"/>
  <c r="V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W347" i="1"/>
  <c r="X347" i="1" s="1"/>
  <c r="N347" i="1"/>
  <c r="W346" i="1"/>
  <c r="W349" i="1" s="1"/>
  <c r="V344" i="1"/>
  <c r="V343" i="1"/>
  <c r="W342" i="1"/>
  <c r="X342" i="1" s="1"/>
  <c r="N342" i="1"/>
  <c r="W341" i="1"/>
  <c r="X341" i="1" s="1"/>
  <c r="N341" i="1"/>
  <c r="W340" i="1"/>
  <c r="W344" i="1" s="1"/>
  <c r="N340" i="1"/>
  <c r="V338" i="1"/>
  <c r="V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Q526" i="1" s="1"/>
  <c r="N329" i="1"/>
  <c r="V325" i="1"/>
  <c r="V324" i="1"/>
  <c r="W323" i="1"/>
  <c r="P526" i="1" s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X309" i="1" s="1"/>
  <c r="N309" i="1"/>
  <c r="X308" i="1"/>
  <c r="X310" i="1" s="1"/>
  <c r="W308" i="1"/>
  <c r="N308" i="1"/>
  <c r="V306" i="1"/>
  <c r="W305" i="1"/>
  <c r="V305" i="1"/>
  <c r="X304" i="1"/>
  <c r="X305" i="1" s="1"/>
  <c r="W304" i="1"/>
  <c r="W306" i="1" s="1"/>
  <c r="N304" i="1"/>
  <c r="V301" i="1"/>
  <c r="V300" i="1"/>
  <c r="W299" i="1"/>
  <c r="X299" i="1" s="1"/>
  <c r="N299" i="1"/>
  <c r="W298" i="1"/>
  <c r="W301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W266" i="1" s="1"/>
  <c r="N256" i="1"/>
  <c r="V254" i="1"/>
  <c r="V253" i="1"/>
  <c r="X252" i="1"/>
  <c r="W252" i="1"/>
  <c r="N252" i="1"/>
  <c r="W251" i="1"/>
  <c r="X251" i="1" s="1"/>
  <c r="N251" i="1"/>
  <c r="W250" i="1"/>
  <c r="X250" i="1" s="1"/>
  <c r="N250" i="1"/>
  <c r="W249" i="1"/>
  <c r="W254" i="1" s="1"/>
  <c r="N249" i="1"/>
  <c r="V247" i="1"/>
  <c r="V246" i="1"/>
  <c r="W245" i="1"/>
  <c r="W246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X56" i="1" s="1"/>
  <c r="N56" i="1"/>
  <c r="V53" i="1"/>
  <c r="V52" i="1"/>
  <c r="X51" i="1"/>
  <c r="W51" i="1"/>
  <c r="N51" i="1"/>
  <c r="W50" i="1"/>
  <c r="C526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400" i="1" l="1"/>
  <c r="V516" i="1"/>
  <c r="W33" i="1"/>
  <c r="W102" i="1"/>
  <c r="X133" i="1"/>
  <c r="W199" i="1"/>
  <c r="X271" i="1"/>
  <c r="X407" i="1"/>
  <c r="X478" i="1"/>
  <c r="X22" i="1"/>
  <c r="X23" i="1" s="1"/>
  <c r="X26" i="1"/>
  <c r="W34" i="1"/>
  <c r="W60" i="1"/>
  <c r="X94" i="1"/>
  <c r="X102" i="1" s="1"/>
  <c r="I526" i="1"/>
  <c r="X163" i="1"/>
  <c r="X165" i="1" s="1"/>
  <c r="W173" i="1"/>
  <c r="W193" i="1"/>
  <c r="X195" i="1"/>
  <c r="X199" i="1" s="1"/>
  <c r="M526" i="1"/>
  <c r="X256" i="1"/>
  <c r="W272" i="1"/>
  <c r="X280" i="1"/>
  <c r="X283" i="1" s="1"/>
  <c r="W310" i="1"/>
  <c r="X340" i="1"/>
  <c r="X343" i="1" s="1"/>
  <c r="X351" i="1"/>
  <c r="X352" i="1" s="1"/>
  <c r="W352" i="1"/>
  <c r="W366" i="1"/>
  <c r="X376" i="1"/>
  <c r="X377" i="1" s="1"/>
  <c r="W377" i="1"/>
  <c r="W384" i="1"/>
  <c r="W434" i="1"/>
  <c r="X84" i="1"/>
  <c r="H9" i="1"/>
  <c r="A10" i="1"/>
  <c r="W518" i="1"/>
  <c r="W517" i="1"/>
  <c r="B526" i="1"/>
  <c r="V520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6" i="1"/>
  <c r="X57" i="1"/>
  <c r="X60" i="1" s="1"/>
  <c r="W61" i="1"/>
  <c r="E526" i="1"/>
  <c r="W84" i="1"/>
  <c r="W85" i="1"/>
  <c r="W92" i="1"/>
  <c r="X87" i="1"/>
  <c r="X91" i="1" s="1"/>
  <c r="W91" i="1"/>
  <c r="W133" i="1"/>
  <c r="W134" i="1"/>
  <c r="G526" i="1"/>
  <c r="W141" i="1"/>
  <c r="X138" i="1"/>
  <c r="X141" i="1" s="1"/>
  <c r="X192" i="1"/>
  <c r="F9" i="1"/>
  <c r="J9" i="1"/>
  <c r="W52" i="1"/>
  <c r="W103" i="1"/>
  <c r="W115" i="1"/>
  <c r="X105" i="1"/>
  <c r="X115" i="1" s="1"/>
  <c r="W116" i="1"/>
  <c r="W126" i="1"/>
  <c r="X118" i="1"/>
  <c r="X125" i="1" s="1"/>
  <c r="W125" i="1"/>
  <c r="W142" i="1"/>
  <c r="H526" i="1"/>
  <c r="W154" i="1"/>
  <c r="X145" i="1"/>
  <c r="X154" i="1" s="1"/>
  <c r="W155" i="1"/>
  <c r="X265" i="1"/>
  <c r="X295" i="1"/>
  <c r="X361" i="1"/>
  <c r="W160" i="1"/>
  <c r="W166" i="1"/>
  <c r="W172" i="1"/>
  <c r="W192" i="1"/>
  <c r="W200" i="1"/>
  <c r="W224" i="1"/>
  <c r="W243" i="1"/>
  <c r="W247" i="1"/>
  <c r="W253" i="1"/>
  <c r="W265" i="1"/>
  <c r="W271" i="1"/>
  <c r="W277" i="1"/>
  <c r="W283" i="1"/>
  <c r="W296" i="1"/>
  <c r="W300" i="1"/>
  <c r="W311" i="1"/>
  <c r="W315" i="1"/>
  <c r="W319" i="1"/>
  <c r="W325" i="1"/>
  <c r="W337" i="1"/>
  <c r="W343" i="1"/>
  <c r="W348" i="1"/>
  <c r="W361" i="1"/>
  <c r="W367" i="1"/>
  <c r="W373" i="1"/>
  <c r="W400" i="1"/>
  <c r="W418" i="1"/>
  <c r="T526" i="1"/>
  <c r="W424" i="1"/>
  <c r="X421" i="1"/>
  <c r="X423" i="1" s="1"/>
  <c r="W433" i="1"/>
  <c r="W479" i="1"/>
  <c r="W484" i="1"/>
  <c r="X481" i="1"/>
  <c r="X483" i="1" s="1"/>
  <c r="W507" i="1"/>
  <c r="W514" i="1"/>
  <c r="X509" i="1"/>
  <c r="X514" i="1" s="1"/>
  <c r="W515" i="1"/>
  <c r="F526" i="1"/>
  <c r="J526" i="1"/>
  <c r="O526" i="1"/>
  <c r="X158" i="1"/>
  <c r="X160" i="1" s="1"/>
  <c r="W161" i="1"/>
  <c r="X168" i="1"/>
  <c r="X172" i="1" s="1"/>
  <c r="X217" i="1"/>
  <c r="X223" i="1" s="1"/>
  <c r="W223" i="1"/>
  <c r="X227" i="1"/>
  <c r="X242" i="1" s="1"/>
  <c r="W242" i="1"/>
  <c r="X245" i="1"/>
  <c r="X246" i="1" s="1"/>
  <c r="X249" i="1"/>
  <c r="X253" i="1" s="1"/>
  <c r="X274" i="1"/>
  <c r="X277" i="1" s="1"/>
  <c r="N526" i="1"/>
  <c r="W295" i="1"/>
  <c r="X298" i="1"/>
  <c r="X300" i="1" s="1"/>
  <c r="X313" i="1"/>
  <c r="X314" i="1" s="1"/>
  <c r="X317" i="1"/>
  <c r="X318" i="1" s="1"/>
  <c r="X323" i="1"/>
  <c r="X324" i="1" s="1"/>
  <c r="W324" i="1"/>
  <c r="X329" i="1"/>
  <c r="X337" i="1" s="1"/>
  <c r="W338" i="1"/>
  <c r="X346" i="1"/>
  <c r="X348" i="1" s="1"/>
  <c r="R526" i="1"/>
  <c r="W362" i="1"/>
  <c r="X369" i="1"/>
  <c r="X373" i="1" s="1"/>
  <c r="W385" i="1"/>
  <c r="X382" i="1"/>
  <c r="X384" i="1" s="1"/>
  <c r="W401" i="1"/>
  <c r="W407" i="1"/>
  <c r="W408" i="1"/>
  <c r="W411" i="1"/>
  <c r="X410" i="1"/>
  <c r="X411" i="1" s="1"/>
  <c r="W412" i="1"/>
  <c r="W417" i="1"/>
  <c r="X414" i="1"/>
  <c r="X417" i="1" s="1"/>
  <c r="W423" i="1"/>
  <c r="X433" i="1"/>
  <c r="W464" i="1"/>
  <c r="W465" i="1"/>
  <c r="W470" i="1"/>
  <c r="X467" i="1"/>
  <c r="X469" i="1" s="1"/>
  <c r="W478" i="1"/>
  <c r="W483" i="1"/>
  <c r="V526" i="1"/>
  <c r="W493" i="1"/>
  <c r="X488" i="1"/>
  <c r="X493" i="1" s="1"/>
  <c r="W494" i="1"/>
  <c r="W506" i="1"/>
  <c r="X502" i="1"/>
  <c r="X506" i="1" s="1"/>
  <c r="U526" i="1"/>
  <c r="W520" i="1" l="1"/>
  <c r="W519" i="1"/>
  <c r="X521" i="1"/>
  <c r="W516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<sst xmlns="http://schemas.openxmlformats.org/spreadsheetml/2006/main" count="2225" uniqueCount="742">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</sst>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330" sqref="Z33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45360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0.5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hidden="1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2"/>
      <c r="Z115" s="352"/>
    </row>
    <row r="116" spans="1:53" hidden="1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0</v>
      </c>
      <c r="W116" s="351">
        <f>IFERROR(SUM(W105:W114),"0")</f>
        <v>0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hidden="1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0</v>
      </c>
      <c r="W133" s="351">
        <f>IFERROR(W129/H129,"0")+IFERROR(W130/H130,"0")+IFERROR(W131/H131,"0")+IFERROR(W132/H132,"0")</f>
        <v>0</v>
      </c>
      <c r="X133" s="351">
        <f>IFERROR(IF(X129="",0,X129),"0")+IFERROR(IF(X130="",0,X130),"0")+IFERROR(IF(X131="",0,X131),"0")+IFERROR(IF(X132="",0,X132),"0")</f>
        <v>0</v>
      </c>
      <c r="Y133" s="352"/>
      <c r="Z133" s="352"/>
    </row>
    <row r="134" spans="1:53" hidden="1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0</v>
      </c>
      <c r="W134" s="351">
        <f>IFERROR(SUM(W129:W132),"0")</f>
        <v>0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hidden="1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0</v>
      </c>
      <c r="W168" s="35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0</v>
      </c>
      <c r="W172" s="351">
        <f>IFERROR(W168/H168,"0")+IFERROR(W169/H169,"0")+IFERROR(W170/H170,"0")+IFERROR(W171/H171,"0")</f>
        <v>0</v>
      </c>
      <c r="X172" s="351">
        <f>IFERROR(IF(X168="",0,X168),"0")+IFERROR(IF(X169="",0,X169),"0")+IFERROR(IF(X170="",0,X170),"0")+IFERROR(IF(X171="",0,X171),"0")</f>
        <v>0</v>
      </c>
      <c r="Y172" s="352"/>
      <c r="Z172" s="352"/>
    </row>
    <row r="173" spans="1:53" hidden="1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0</v>
      </c>
      <c r="W173" s="351">
        <f>IFERROR(SUM(W168:W171),"0")</f>
        <v>0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2"/>
      <c r="Z192" s="352"/>
    </row>
    <row r="193" spans="1:53" hidden="1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0</v>
      </c>
      <c r="W193" s="351">
        <f>IFERROR(SUM(W175:W191),"0")</f>
        <v>0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0</v>
      </c>
      <c r="W199" s="351">
        <f>IFERROR(W195/H195,"0")+IFERROR(W196/H196,"0")+IFERROR(W197/H197,"0")+IFERROR(W198/H198,"0")</f>
        <v>0</v>
      </c>
      <c r="X199" s="351">
        <f>IFERROR(IF(X195="",0,X195),"0")+IFERROR(IF(X196="",0,X196),"0")+IFERROR(IF(X197="",0,X197),"0")+IFERROR(IF(X198="",0,X198),"0")</f>
        <v>0</v>
      </c>
      <c r="Y199" s="352"/>
      <c r="Z199" s="352"/>
    </row>
    <row r="200" spans="1:53" hidden="1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0</v>
      </c>
      <c r="W200" s="351">
        <f>IFERROR(SUM(W195:W198),"0")</f>
        <v>0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hidden="1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idden="1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0</v>
      </c>
      <c r="W271" s="351">
        <f>IFERROR(W268/H268,"0")+IFERROR(W269/H269,"0")+IFERROR(W270/H270,"0")</f>
        <v>0</v>
      </c>
      <c r="X271" s="351">
        <f>IFERROR(IF(X268="",0,X268),"0")+IFERROR(IF(X269="",0,X269),"0")+IFERROR(IF(X270="",0,X270),"0")</f>
        <v>0</v>
      </c>
      <c r="Y271" s="352"/>
      <c r="Z271" s="352"/>
    </row>
    <row r="272" spans="1:53" hidden="1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0</v>
      </c>
      <c r="W272" s="351">
        <f>IFERROR(SUM(W268:W270),"0")</f>
        <v>0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hidden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hidden="1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hidden="1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1100</v>
      </c>
      <c r="W330" s="350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73.333333333333329</v>
      </c>
      <c r="W337" s="351">
        <f>IFERROR(W329/H329,"0")+IFERROR(W330/H330,"0")+IFERROR(W331/H331,"0")+IFERROR(W332/H332,"0")+IFERROR(W333/H333,"0")+IFERROR(W334/H334,"0")+IFERROR(W335/H335,"0")+IFERROR(W336/H336,"0")</f>
        <v>74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1.6094999999999999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1100</v>
      </c>
      <c r="W338" s="351">
        <f>IFERROR(SUM(W329:W336),"0")</f>
        <v>1110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1000</v>
      </c>
      <c r="W340" s="350">
        <f>IFERROR(IF(V340="",0,CEILING((V340/$H340),1)*$H340),"")</f>
        <v>1005</v>
      </c>
      <c r="X340" s="36">
        <f>IFERROR(IF(W340=0,"",ROUNDUP(W340/H340,0)*0.02175),"")</f>
        <v>1.4572499999999999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66.666666666666671</v>
      </c>
      <c r="W343" s="351">
        <f>IFERROR(W340/H340,"0")+IFERROR(W341/H341,"0")+IFERROR(W342/H342,"0")</f>
        <v>67</v>
      </c>
      <c r="X343" s="351">
        <f>IFERROR(IF(X340="",0,X340),"0")+IFERROR(IF(X341="",0,X341),"0")+IFERROR(IF(X342="",0,X342),"0")</f>
        <v>1.4572499999999999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1000</v>
      </c>
      <c r="W344" s="351">
        <f>IFERROR(SUM(W340:W342),"0")</f>
        <v>1005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hidden="1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hidden="1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hidden="1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hidden="1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idden="1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0</v>
      </c>
      <c r="W373" s="351">
        <f>IFERROR(W369/H369,"0")+IFERROR(W370/H370,"0")+IFERROR(W371/H371,"0")+IFERROR(W372/H372,"0")</f>
        <v>0</v>
      </c>
      <c r="X373" s="351">
        <f>IFERROR(IF(X369="",0,X369),"0")+IFERROR(IF(X370="",0,X370),"0")+IFERROR(IF(X371="",0,X371),"0")+IFERROR(IF(X372="",0,X372),"0")</f>
        <v>0</v>
      </c>
      <c r="Y373" s="352"/>
      <c r="Z373" s="352"/>
    </row>
    <row r="374" spans="1:53" hidden="1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0</v>
      </c>
      <c r="W374" s="351">
        <f>IFERROR(SUM(W369:W372),"0")</f>
        <v>0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idden="1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52"/>
      <c r="Z400" s="352"/>
    </row>
    <row r="401" spans="1:53" hidden="1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0</v>
      </c>
      <c r="W401" s="351">
        <f>IFERROR(SUM(W387:W399),"0")</f>
        <v>0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hidden="1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hidden="1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hidden="1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hidden="1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0</v>
      </c>
      <c r="W448" s="350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hidden="1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0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</v>
      </c>
      <c r="Y464" s="352"/>
      <c r="Z464" s="352"/>
    </row>
    <row r="465" spans="1:53" hidden="1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0</v>
      </c>
      <c r="W465" s="351">
        <f>IFERROR(SUM(W446:W463),"0")</f>
        <v>0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hidden="1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0</v>
      </c>
      <c r="W467" s="350">
        <f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0</v>
      </c>
      <c r="W469" s="351">
        <f>IFERROR(W467/H467,"0")+IFERROR(W468/H468,"0")</f>
        <v>0</v>
      </c>
      <c r="X469" s="351">
        <f>IFERROR(IF(X467="",0,X467),"0")+IFERROR(IF(X468="",0,X468),"0")</f>
        <v>0</v>
      </c>
      <c r="Y469" s="352"/>
      <c r="Z469" s="352"/>
    </row>
    <row r="470" spans="1:53" hidden="1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0</v>
      </c>
      <c r="W470" s="351">
        <f>IFERROR(SUM(W467:W468),"0")</f>
        <v>0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hidden="1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hidden="1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0</v>
      </c>
      <c r="W478" s="351">
        <f>IFERROR(W472/H472,"0")+IFERROR(W473/H473,"0")+IFERROR(W474/H474,"0")+IFERROR(W475/H475,"0")+IFERROR(W476/H476,"0")+IFERROR(W477/H477,"0")</f>
        <v>0</v>
      </c>
      <c r="X478" s="351">
        <f>IFERROR(IF(X472="",0,X472),"0")+IFERROR(IF(X473="",0,X473),"0")+IFERROR(IF(X474="",0,X474),"0")+IFERROR(IF(X475="",0,X475),"0")+IFERROR(IF(X476="",0,X476),"0")+IFERROR(IF(X477="",0,X477),"0")</f>
        <v>0</v>
      </c>
      <c r="Y478" s="352"/>
      <c r="Z478" s="352"/>
    </row>
    <row r="479" spans="1:53" hidden="1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0</v>
      </c>
      <c r="W479" s="351">
        <f>IFERROR(SUM(W472:W477),"0")</f>
        <v>0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hidden="1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hidden="1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hidden="1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2100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2115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2167.1999999999998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2182.6800000000003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3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3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2242.1999999999998</v>
      </c>
      <c r="W519" s="351">
        <f>GrossWeightTotalR+PalletQtyTotalR*25</f>
        <v>2257.6800000000003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140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141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3.0667499999999999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6" s="46">
        <f>IFERROR(W129*1,"0")+IFERROR(W130*1,"0")+IFERROR(W131*1,"0")+IFERROR(W132*1,"0")</f>
        <v>0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2115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0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40,00"/>
        <filter val="2 100,00"/>
        <filter val="2 167,20"/>
        <filter val="2 242,20"/>
        <filter val="3"/>
        <filter val="66,67"/>
        <filter val="73,33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