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63896937-57AA-40AE-8C5F-13CB598241D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AD8" i="1" s="1"/>
  <c r="Q9" i="1"/>
  <c r="AD9" i="1" s="1"/>
  <c r="Q10" i="1"/>
  <c r="AD10" i="1" s="1"/>
  <c r="Q13" i="1"/>
  <c r="Q16" i="1"/>
  <c r="Q17" i="1"/>
  <c r="AD17" i="1" s="1"/>
  <c r="Q18" i="1"/>
  <c r="Q22" i="1"/>
  <c r="AD22" i="1" s="1"/>
  <c r="Q23" i="1"/>
  <c r="AD23" i="1" s="1"/>
  <c r="Q24" i="1"/>
  <c r="AD24" i="1" s="1"/>
  <c r="Q25" i="1"/>
  <c r="AD25" i="1" s="1"/>
  <c r="Q26" i="1"/>
  <c r="Q31" i="1"/>
  <c r="AD31" i="1" s="1"/>
  <c r="Q37" i="1"/>
  <c r="AD37" i="1" s="1"/>
  <c r="Q38" i="1"/>
  <c r="AD38" i="1" s="1"/>
  <c r="Q40" i="1"/>
  <c r="AD40" i="1" s="1"/>
  <c r="Q47" i="1"/>
  <c r="Q48" i="1"/>
  <c r="AD48" i="1" s="1"/>
  <c r="Q49" i="1"/>
  <c r="AD49" i="1" s="1"/>
  <c r="Q50" i="1"/>
  <c r="AD50" i="1" s="1"/>
  <c r="Q55" i="1"/>
  <c r="Q58" i="1"/>
  <c r="AD58" i="1" s="1"/>
  <c r="Q59" i="1"/>
  <c r="AD59" i="1" s="1"/>
  <c r="Q62" i="1"/>
  <c r="AD62" i="1" s="1"/>
  <c r="Q65" i="1"/>
  <c r="Q66" i="1"/>
  <c r="AD66" i="1" s="1"/>
  <c r="Q67" i="1"/>
  <c r="AD67" i="1" s="1"/>
  <c r="Q68" i="1"/>
  <c r="AD68" i="1" s="1"/>
  <c r="Q70" i="1"/>
  <c r="AD70" i="1" s="1"/>
  <c r="Q73" i="1"/>
  <c r="AD73" i="1" s="1"/>
  <c r="Q74" i="1"/>
  <c r="Q75" i="1"/>
  <c r="AD75" i="1" s="1"/>
  <c r="Q76" i="1"/>
  <c r="AD76" i="1" s="1"/>
  <c r="Q78" i="1"/>
  <c r="AD78" i="1" s="1"/>
  <c r="Q81" i="1"/>
  <c r="Q82" i="1"/>
  <c r="AD82" i="1" s="1"/>
  <c r="Q83" i="1"/>
  <c r="AD83" i="1" s="1"/>
  <c r="Q84" i="1"/>
  <c r="AD84" i="1" s="1"/>
  <c r="Q85" i="1"/>
  <c r="Q89" i="1"/>
  <c r="AD89" i="1" s="1"/>
  <c r="Q91" i="1"/>
  <c r="AD91" i="1" s="1"/>
  <c r="Q92" i="1"/>
  <c r="AD92" i="1" s="1"/>
  <c r="Q93" i="1"/>
  <c r="AD93" i="1" s="1"/>
  <c r="Q94" i="1"/>
  <c r="Q95" i="1"/>
  <c r="AD95" i="1" s="1"/>
  <c r="Q96" i="1"/>
  <c r="AD96" i="1" s="1"/>
  <c r="Q97" i="1"/>
  <c r="AD97" i="1" s="1"/>
  <c r="Q98" i="1"/>
  <c r="Q123" i="1"/>
  <c r="AD123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23" i="1"/>
  <c r="AE6" i="1"/>
  <c r="AD13" i="1"/>
  <c r="AD15" i="1"/>
  <c r="AD16" i="1"/>
  <c r="AD18" i="1"/>
  <c r="AD20" i="1"/>
  <c r="AD26" i="1"/>
  <c r="AD27" i="1"/>
  <c r="AD28" i="1"/>
  <c r="AD36" i="1"/>
  <c r="AD47" i="1"/>
  <c r="AD55" i="1"/>
  <c r="AD65" i="1"/>
  <c r="AD69" i="1"/>
  <c r="AD72" i="1"/>
  <c r="AD74" i="1"/>
  <c r="AD81" i="1"/>
  <c r="AD85" i="1"/>
  <c r="AD90" i="1"/>
  <c r="AD94" i="1"/>
  <c r="AD98" i="1"/>
  <c r="AD33" i="1" l="1"/>
  <c r="AD30" i="1"/>
  <c r="I117" i="1"/>
  <c r="I118" i="1"/>
  <c r="I119" i="1"/>
  <c r="I120" i="1"/>
  <c r="I121" i="1"/>
  <c r="I122" i="1"/>
  <c r="I115" i="1"/>
  <c r="I116" i="1"/>
  <c r="I114" i="1" l="1"/>
  <c r="I113" i="1"/>
  <c r="I107" i="1"/>
  <c r="I108" i="1"/>
  <c r="I109" i="1"/>
  <c r="I110" i="1"/>
  <c r="I111" i="1"/>
  <c r="I112" i="1"/>
  <c r="I106" i="1"/>
  <c r="I105" i="1"/>
  <c r="I104" i="1"/>
  <c r="I103" i="1"/>
  <c r="I102" i="1"/>
  <c r="I100" i="1"/>
  <c r="I101" i="1"/>
  <c r="I99" i="1"/>
  <c r="I7" i="1" l="1"/>
  <c r="I8" i="1"/>
  <c r="I11" i="1"/>
  <c r="I12" i="1"/>
  <c r="I14" i="1"/>
  <c r="I15" i="1"/>
  <c r="I19" i="1"/>
  <c r="I20" i="1"/>
  <c r="I2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9" i="1"/>
  <c r="I71" i="1"/>
  <c r="I72" i="1"/>
  <c r="I73" i="1"/>
  <c r="I77" i="1"/>
  <c r="I78" i="1"/>
  <c r="I79" i="1"/>
  <c r="I80" i="1"/>
  <c r="I81" i="1"/>
  <c r="I86" i="1"/>
  <c r="I87" i="1"/>
  <c r="I88" i="1"/>
  <c r="I89" i="1"/>
  <c r="I90" i="1"/>
  <c r="I91" i="1"/>
  <c r="I6" i="1"/>
  <c r="L7" i="1" l="1"/>
  <c r="O7" i="1" s="1"/>
  <c r="U7" i="1" s="1"/>
  <c r="L8" i="1"/>
  <c r="O8" i="1" s="1"/>
  <c r="L9" i="1"/>
  <c r="O9" i="1" s="1"/>
  <c r="L10" i="1"/>
  <c r="O10" i="1" s="1"/>
  <c r="L11" i="1"/>
  <c r="O11" i="1" s="1"/>
  <c r="U11" i="1" s="1"/>
  <c r="L12" i="1"/>
  <c r="O12" i="1" s="1"/>
  <c r="L13" i="1"/>
  <c r="O13" i="1" s="1"/>
  <c r="L14" i="1"/>
  <c r="O14" i="1" s="1"/>
  <c r="U14" i="1" s="1"/>
  <c r="L15" i="1"/>
  <c r="O15" i="1" s="1"/>
  <c r="U15" i="1" s="1"/>
  <c r="L16" i="1"/>
  <c r="O16" i="1" s="1"/>
  <c r="L17" i="1"/>
  <c r="O17" i="1" s="1"/>
  <c r="L18" i="1"/>
  <c r="O18" i="1" s="1"/>
  <c r="L19" i="1"/>
  <c r="O19" i="1" s="1"/>
  <c r="L20" i="1"/>
  <c r="O20" i="1" s="1"/>
  <c r="U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U27" i="1" s="1"/>
  <c r="L28" i="1"/>
  <c r="O28" i="1" s="1"/>
  <c r="U28" i="1" s="1"/>
  <c r="L29" i="1"/>
  <c r="O29" i="1" s="1"/>
  <c r="P29" i="1" s="1"/>
  <c r="Q29" i="1" s="1"/>
  <c r="L30" i="1"/>
  <c r="O30" i="1" s="1"/>
  <c r="U30" i="1" s="1"/>
  <c r="L31" i="1"/>
  <c r="O31" i="1" s="1"/>
  <c r="L32" i="1"/>
  <c r="O32" i="1" s="1"/>
  <c r="L33" i="1"/>
  <c r="O33" i="1" s="1"/>
  <c r="U33" i="1" s="1"/>
  <c r="L34" i="1"/>
  <c r="O34" i="1" s="1"/>
  <c r="U34" i="1" s="1"/>
  <c r="L35" i="1"/>
  <c r="O35" i="1" s="1"/>
  <c r="P35" i="1" s="1"/>
  <c r="Q35" i="1" s="1"/>
  <c r="L36" i="1"/>
  <c r="O36" i="1" s="1"/>
  <c r="U36" i="1" s="1"/>
  <c r="L37" i="1"/>
  <c r="O37" i="1" s="1"/>
  <c r="L38" i="1"/>
  <c r="O38" i="1" s="1"/>
  <c r="L39" i="1"/>
  <c r="O39" i="1" s="1"/>
  <c r="U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U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U69" i="1" s="1"/>
  <c r="L70" i="1"/>
  <c r="O70" i="1" s="1"/>
  <c r="L71" i="1"/>
  <c r="O71" i="1" s="1"/>
  <c r="L72" i="1"/>
  <c r="O72" i="1" s="1"/>
  <c r="U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U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U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6" i="1"/>
  <c r="O6" i="1" s="1"/>
  <c r="U6" i="1" s="1"/>
  <c r="AD35" i="1" l="1"/>
  <c r="U35" i="1"/>
  <c r="AD29" i="1"/>
  <c r="U29" i="1"/>
  <c r="P77" i="1"/>
  <c r="Q77" i="1" s="1"/>
  <c r="P71" i="1"/>
  <c r="Q71" i="1" s="1"/>
  <c r="P88" i="1"/>
  <c r="Q88" i="1" s="1"/>
  <c r="P80" i="1"/>
  <c r="Q80" i="1" s="1"/>
  <c r="P60" i="1"/>
  <c r="Q60" i="1" s="1"/>
  <c r="P56" i="1"/>
  <c r="Q56" i="1" s="1"/>
  <c r="P54" i="1"/>
  <c r="Q54" i="1" s="1"/>
  <c r="P52" i="1"/>
  <c r="P44" i="1"/>
  <c r="P42" i="1"/>
  <c r="Q42" i="1" s="1"/>
  <c r="P34" i="1"/>
  <c r="AD34" i="1" s="1"/>
  <c r="P32" i="1"/>
  <c r="Q32" i="1" s="1"/>
  <c r="P14" i="1"/>
  <c r="AD14" i="1" s="1"/>
  <c r="P12" i="1"/>
  <c r="Q12" i="1" s="1"/>
  <c r="P87" i="1"/>
  <c r="Q87" i="1" s="1"/>
  <c r="P79" i="1"/>
  <c r="Q79" i="1" s="1"/>
  <c r="P63" i="1"/>
  <c r="Q63" i="1" s="1"/>
  <c r="P61" i="1"/>
  <c r="Q61" i="1" s="1"/>
  <c r="P57" i="1"/>
  <c r="Q57" i="1" s="1"/>
  <c r="P53" i="1"/>
  <c r="P51" i="1"/>
  <c r="P45" i="1"/>
  <c r="Q45" i="1" s="1"/>
  <c r="P41" i="1"/>
  <c r="Q41" i="1" s="1"/>
  <c r="P39" i="1"/>
  <c r="AD39" i="1" s="1"/>
  <c r="P21" i="1"/>
  <c r="Q21" i="1" s="1"/>
  <c r="P19" i="1"/>
  <c r="Q19" i="1" s="1"/>
  <c r="P11" i="1"/>
  <c r="AD11" i="1" s="1"/>
  <c r="P7" i="1"/>
  <c r="AD7" i="1" s="1"/>
  <c r="P86" i="1"/>
  <c r="Q86" i="1" s="1"/>
  <c r="P64" i="1"/>
  <c r="Q64" i="1" s="1"/>
  <c r="P6" i="1"/>
  <c r="AD6" i="1" s="1"/>
  <c r="P46" i="1"/>
  <c r="P43" i="1"/>
  <c r="V96" i="1"/>
  <c r="U96" i="1"/>
  <c r="V92" i="1"/>
  <c r="U92" i="1"/>
  <c r="V6" i="1"/>
  <c r="V97" i="1"/>
  <c r="U97" i="1"/>
  <c r="V95" i="1"/>
  <c r="U95" i="1"/>
  <c r="U93" i="1"/>
  <c r="V93" i="1"/>
  <c r="U91" i="1"/>
  <c r="V91" i="1"/>
  <c r="U89" i="1"/>
  <c r="V89" i="1"/>
  <c r="V87" i="1"/>
  <c r="U85" i="1"/>
  <c r="V85" i="1"/>
  <c r="U83" i="1"/>
  <c r="V83" i="1"/>
  <c r="V81" i="1"/>
  <c r="V79" i="1"/>
  <c r="V77" i="1"/>
  <c r="U75" i="1"/>
  <c r="V75" i="1"/>
  <c r="U73" i="1"/>
  <c r="V73" i="1"/>
  <c r="V71" i="1"/>
  <c r="V69" i="1"/>
  <c r="U67" i="1"/>
  <c r="V67" i="1"/>
  <c r="U65" i="1"/>
  <c r="V65" i="1"/>
  <c r="V63" i="1"/>
  <c r="V61" i="1"/>
  <c r="U59" i="1"/>
  <c r="V59" i="1"/>
  <c r="V57" i="1"/>
  <c r="V55" i="1"/>
  <c r="V53" i="1"/>
  <c r="V51" i="1"/>
  <c r="U49" i="1"/>
  <c r="V49" i="1"/>
  <c r="U47" i="1"/>
  <c r="V47" i="1"/>
  <c r="V45" i="1"/>
  <c r="V43" i="1"/>
  <c r="V41" i="1"/>
  <c r="V39" i="1"/>
  <c r="U37" i="1"/>
  <c r="V37" i="1"/>
  <c r="V35" i="1"/>
  <c r="V33" i="1"/>
  <c r="U31" i="1"/>
  <c r="V31" i="1"/>
  <c r="V29" i="1"/>
  <c r="V27" i="1"/>
  <c r="U25" i="1"/>
  <c r="V25" i="1"/>
  <c r="U23" i="1"/>
  <c r="V23" i="1"/>
  <c r="V21" i="1"/>
  <c r="V19" i="1"/>
  <c r="U17" i="1"/>
  <c r="V17" i="1"/>
  <c r="V15" i="1"/>
  <c r="U13" i="1"/>
  <c r="V13" i="1"/>
  <c r="V11" i="1"/>
  <c r="U9" i="1"/>
  <c r="V9" i="1"/>
  <c r="V7" i="1"/>
  <c r="V98" i="1"/>
  <c r="U98" i="1"/>
  <c r="V94" i="1"/>
  <c r="U94" i="1"/>
  <c r="V90" i="1"/>
  <c r="V88" i="1"/>
  <c r="V86" i="1"/>
  <c r="U84" i="1"/>
  <c r="V84" i="1"/>
  <c r="U82" i="1"/>
  <c r="V82" i="1"/>
  <c r="V80" i="1"/>
  <c r="U78" i="1"/>
  <c r="V78" i="1"/>
  <c r="U76" i="1"/>
  <c r="V76" i="1"/>
  <c r="U74" i="1"/>
  <c r="V74" i="1"/>
  <c r="V72" i="1"/>
  <c r="U70" i="1"/>
  <c r="V70" i="1"/>
  <c r="U68" i="1"/>
  <c r="V68" i="1"/>
  <c r="U66" i="1"/>
  <c r="V66" i="1"/>
  <c r="V64" i="1"/>
  <c r="U62" i="1"/>
  <c r="V62" i="1"/>
  <c r="V60" i="1"/>
  <c r="U58" i="1"/>
  <c r="V58" i="1"/>
  <c r="V56" i="1"/>
  <c r="V54" i="1"/>
  <c r="V52" i="1"/>
  <c r="U50" i="1"/>
  <c r="V50" i="1"/>
  <c r="U48" i="1"/>
  <c r="V48" i="1"/>
  <c r="V46" i="1"/>
  <c r="V44" i="1"/>
  <c r="V42" i="1"/>
  <c r="U40" i="1"/>
  <c r="V40" i="1"/>
  <c r="U38" i="1"/>
  <c r="V38" i="1"/>
  <c r="V36" i="1"/>
  <c r="V34" i="1"/>
  <c r="V32" i="1"/>
  <c r="V30" i="1"/>
  <c r="V28" i="1"/>
  <c r="U26" i="1"/>
  <c r="V26" i="1"/>
  <c r="U24" i="1"/>
  <c r="V24" i="1"/>
  <c r="U22" i="1"/>
  <c r="V22" i="1"/>
  <c r="V20" i="1"/>
  <c r="U18" i="1"/>
  <c r="V18" i="1"/>
  <c r="U16" i="1"/>
  <c r="V16" i="1"/>
  <c r="V14" i="1"/>
  <c r="V12" i="1"/>
  <c r="U10" i="1"/>
  <c r="V10" i="1"/>
  <c r="U8" i="1"/>
  <c r="V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46" i="1" l="1"/>
  <c r="U46" i="1"/>
  <c r="AD64" i="1"/>
  <c r="U64" i="1"/>
  <c r="AD19" i="1"/>
  <c r="U19" i="1"/>
  <c r="AD45" i="1"/>
  <c r="U45" i="1"/>
  <c r="AD53" i="1"/>
  <c r="U53" i="1"/>
  <c r="AD61" i="1"/>
  <c r="U61" i="1"/>
  <c r="AD79" i="1"/>
  <c r="U79" i="1"/>
  <c r="AD12" i="1"/>
  <c r="U12" i="1"/>
  <c r="AD32" i="1"/>
  <c r="U32" i="1"/>
  <c r="AD42" i="1"/>
  <c r="U42" i="1"/>
  <c r="AD52" i="1"/>
  <c r="U52" i="1"/>
  <c r="AD56" i="1"/>
  <c r="U56" i="1"/>
  <c r="AD80" i="1"/>
  <c r="U80" i="1"/>
  <c r="AD71" i="1"/>
  <c r="U71" i="1"/>
  <c r="AD43" i="1"/>
  <c r="U43" i="1"/>
  <c r="AD86" i="1"/>
  <c r="U86" i="1"/>
  <c r="AD21" i="1"/>
  <c r="U21" i="1"/>
  <c r="AD41" i="1"/>
  <c r="U41" i="1"/>
  <c r="AD51" i="1"/>
  <c r="U51" i="1"/>
  <c r="AD57" i="1"/>
  <c r="U57" i="1"/>
  <c r="AD63" i="1"/>
  <c r="U63" i="1"/>
  <c r="AD87" i="1"/>
  <c r="U87" i="1"/>
  <c r="AD44" i="1"/>
  <c r="U44" i="1"/>
  <c r="AD54" i="1"/>
  <c r="U54" i="1"/>
  <c r="AD60" i="1"/>
  <c r="U60" i="1"/>
  <c r="AD88" i="1"/>
  <c r="U88" i="1"/>
  <c r="AD77" i="1"/>
  <c r="U77" i="1"/>
  <c r="K5" i="1"/>
  <c r="AE99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D122" i="1"/>
  <c r="AD120" i="1"/>
  <c r="AD118" i="1"/>
  <c r="AD116" i="1"/>
  <c r="AD114" i="1"/>
  <c r="AD112" i="1"/>
  <c r="Q110" i="1"/>
  <c r="AD110" i="1" s="1"/>
  <c r="Q108" i="1"/>
  <c r="AD108" i="1" s="1"/>
  <c r="AD106" i="1"/>
  <c r="Q104" i="1"/>
  <c r="AD104" i="1" s="1"/>
  <c r="AD102" i="1"/>
  <c r="Q100" i="1"/>
  <c r="AD100" i="1" s="1"/>
  <c r="AE121" i="1"/>
  <c r="AE119" i="1"/>
  <c r="AE117" i="1"/>
  <c r="AE115" i="1"/>
  <c r="AE113" i="1"/>
  <c r="AE111" i="1"/>
  <c r="AE109" i="1"/>
  <c r="AE107" i="1"/>
  <c r="AE105" i="1"/>
  <c r="AE103" i="1"/>
  <c r="AE101" i="1"/>
  <c r="R5" i="1"/>
  <c r="AD121" i="1"/>
  <c r="AD119" i="1"/>
  <c r="Q117" i="1"/>
  <c r="AD117" i="1" s="1"/>
  <c r="Q115" i="1"/>
  <c r="AD115" i="1" s="1"/>
  <c r="AD113" i="1"/>
  <c r="AD111" i="1"/>
  <c r="AD109" i="1"/>
  <c r="AD107" i="1"/>
  <c r="AD105" i="1"/>
  <c r="AD103" i="1"/>
  <c r="Q101" i="1"/>
  <c r="AD101" i="1" s="1"/>
  <c r="AD99" i="1"/>
  <c r="AD5" i="1" l="1"/>
  <c r="AE5" i="1"/>
  <c r="Q5" i="1"/>
</calcChain>
</file>

<file path=xl/sharedStrings.xml><?xml version="1.0" encoding="utf-8"?>
<sst xmlns="http://schemas.openxmlformats.org/spreadsheetml/2006/main" count="354" uniqueCount="160">
  <si>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</si>
  <si>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</si>
  <si>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</si>
  <si>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</si>
  <si>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</si>
  <si>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</si>
  <si>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</si>
  <si>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</si>
  <si>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</si>
  <si>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</si>
  <si>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</si>
  <si>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</si>
  <si>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</si>
  <si>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</si>
  <si>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</si>
  <si>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</si>
  <si>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</si>
  <si>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</si>
  <si>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</si>
  <si>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</si>
  <si>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</si>
  <si>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</si>
  <si>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</si>
  <si>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</si>
  <si>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06,03,</t>
  </si>
  <si>
    <t>29,02,</t>
  </si>
  <si>
    <t>28,02,</t>
  </si>
  <si>
    <t>23,02,</t>
  </si>
  <si>
    <t>21,02,</t>
  </si>
  <si>
    <t>15,02,</t>
  </si>
  <si>
    <t>14,02,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</si>
  <si>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</si>
  <si>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</si>
  <si>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</si>
  <si>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</si>
  <si>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</si>
  <si>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</si>
  <si>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</si>
  <si>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</si>
  <si>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</si>
  <si>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</si>
  <si>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</si>
  <si>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</si>
  <si>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</si>
  <si>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</si>
  <si>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</si>
  <si>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</si>
  <si>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</si>
  <si>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</si>
  <si>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</si>
  <si>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</si>
  <si>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</si>
  <si>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</si>
  <si>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</si>
  <si>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</si>
  <si>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</si>
  <si>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</si>
  <si>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</si>
  <si>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</si>
  <si>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</si>
  <si>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</si>
  <si>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</si>
  <si>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</si>
  <si>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</si>
  <si>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</si>
  <si>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</si>
  <si>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</si>
  <si>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</si>
  <si>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</si>
  <si>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</si>
  <si>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</si>
  <si>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</si>
  <si>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</si>
  <si>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</si>
  <si>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</si>
  <si>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</si>
  <si>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</si>
  <si>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</si>
  <si>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</si>
  <si>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</si>
  <si>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</si>
  <si>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</si>
  <si>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</si>
  <si>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</si>
  <si>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</si>
  <si>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</si>
  <si>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</si>
  <si>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</si>
  <si>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</si>
  <si>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</si>
  <si>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</si>
  <si>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</si>
  <si>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</si>
  <si>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</si>
  <si>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</si>
  <si>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</si>
  <si>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</si>
  <si>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</si>
  <si>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</si>
  <si>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</si>
  <si>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</si>
  <si>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</si>
  <si>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</si>
  <si>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</si>
  <si>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</si>
  <si>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</si>
  <si>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</si>
  <si>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</si>
  <si>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</si>
  <si>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</si>
  <si>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</si>
  <si>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</si>
  <si>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</si>
  <si>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</si>
  <si>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</si>
  <si>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</si>
  <si>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</si>
  <si>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</si>
  <si>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</si>
  <si>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</si>
  <si>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</si>
  <si>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</si>
  <si>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</si>
  <si>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</si>
  <si>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</si>
  <si>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</si>
  <si>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</si>
  <si>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</si>
  <si>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не в матрице</t>
  </si>
  <si>
    <t>247  Сардельки Нежные, ВЕС.  ПОКОМ</t>
  </si>
  <si>
    <t>018  Сосиски Рубленые, Вязанка вискофан  ВЕС.ПОКОМ</t>
  </si>
  <si>
    <t>363 Сардельки Филейские Вязанка ТМ Вязанка в обол NDX  ПОКОМ</t>
  </si>
  <si>
    <t>322 Сосиски Сочинки с сыром ТМ Стародворье в оболочке  ПОКОМ</t>
  </si>
  <si>
    <t>263  Шпикачки Стародворские, ВЕС.  ПОКОМ</t>
  </si>
  <si>
    <t>367 Вареные колбасы Молокуша Вязанка Фикс.вес 0,45 п/а Вязанка  ПОКОМ</t>
  </si>
  <si>
    <t>316 Колбаса варенокоиз мяса птицы Сервелат Пражский ТМ Зареченские ТС Зареченские  ПОКОМ</t>
  </si>
  <si>
    <t>417 П/к колбасы «Сочинка рубленая с сочным окороком» Весовой фиброуз ТМ «Стародворье»  Поком</t>
  </si>
  <si>
    <t>391 Вареные колбасы «Докторская ГОСТ» Фикс.вес 0,37 п/а ТМ «Вязанка»  Поком</t>
  </si>
  <si>
    <t>259  Сосиски Сливочные Дугушка, ВЕС.   ПОКОМ</t>
  </si>
  <si>
    <t>251  Сосиски Баварские, ВЕС.  ПОКОМ</t>
  </si>
  <si>
    <t>395 Ветчины «Дугушка» Фикс.вес 0,6 П/а ТМ «Дугушка»  Поком</t>
  </si>
  <si>
    <t>317 Колбаса Сервелат Рижский ТМ Зареченские ТС Зареченские  фиброуз в вакуумной у  ПОКОМ</t>
  </si>
  <si>
    <t>268  Сосиски Филейбургские с филе сочного окорока, ВЕС, ТМ Баварушка  ПОКОМ</t>
  </si>
  <si>
    <t>244  Колбаса Сервелат Кремлевский, ВЕС. ПОКОМ</t>
  </si>
  <si>
    <t>392 Вареные колбасы «Докторская ГОСТ» Фикс.вес 0,6 Вектор ТМ «Дугушка»  Поком</t>
  </si>
  <si>
    <t>339  Колбаса вареная Филейская ТМ Вязанка ТС Классическая, 0,40 кг.  ПОКОМ</t>
  </si>
  <si>
    <t>321 Сосиски Сочинки по-баварски с сыром ТМ Стародворье в оболочке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</si>
  <si>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</si>
  <si>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</si>
  <si>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079  Колбаса Сервелат Кремлевский,  0.35 кг, ПОКОМ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</si>
  <si>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</si>
  <si>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</si>
  <si>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</si>
  <si>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нужно увеличить продажи</t>
  </si>
  <si>
    <t>нет потребности в данном СКЮ</t>
  </si>
  <si>
    <t>Сардельки Стародворские Вязанка Весовые Family Pack NDX мгс Вязанка</t>
  </si>
  <si>
    <t>задача Фомин</t>
  </si>
  <si>
    <t>заказ</t>
  </si>
  <si>
    <t>09,03,(1)</t>
  </si>
  <si>
    <t>09,03,(2)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</si>
</sst>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49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2;&#1090;&#1088;&#1080;&#1094;&#1072;%20&#1055;&#1086;&#1082;&#1086;&#1084;%20&#1050;&#1048;%2089%20&#1089;&#1082;&#1102;%20&#1086;&#1090;%2004,03,24&#105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"/>
    </sheetNames>
    <sheetDataSet>
      <sheetData sheetId="0">
        <row r="2">
          <cell r="C2" t="str">
            <v>Параметры:</v>
          </cell>
          <cell r="D2"/>
        </row>
        <row r="3">
          <cell r="C3" t="str">
            <v>Отбор:</v>
          </cell>
          <cell r="D3"/>
        </row>
        <row r="5">
          <cell r="C5" t="str">
            <v>Номенклатура.Производитель</v>
          </cell>
          <cell r="D5"/>
        </row>
        <row r="6">
          <cell r="C6" t="str">
            <v>219  Колбаса Докторская Особая ТМ Особый рецепт, ВЕС  ПОКОМ</v>
          </cell>
          <cell r="D6" t="str">
            <v>в матрице</v>
          </cell>
        </row>
        <row r="7">
          <cell r="C7" t="str">
            <v>230  Колбаса Молочная Особая ТМ Особый рецепт, п/а, ВЕС. ПОКОМ</v>
          </cell>
          <cell r="D7" t="str">
            <v>в матрице</v>
          </cell>
        </row>
        <row r="8">
          <cell r="C8" t="str">
            <v>201  Ветчина Нежная ТМ Особый рецепт, (2,5кг), ПОКОМ</v>
          </cell>
          <cell r="D8" t="str">
            <v>в матрице</v>
          </cell>
        </row>
        <row r="9">
          <cell r="C9" t="str">
            <v>235  Колбаса Особая ТМ Особый рецепт, ВЕС, ТМ Стародворье ПОКОМ</v>
          </cell>
          <cell r="D9" t="str">
            <v>в матрице</v>
          </cell>
        </row>
        <row r="10">
          <cell r="C10" t="str">
            <v>255  Сосиски Молочные для завтрака ТМ Особый рецепт, п/а МГС, ВЕС, ТМ Стародворье  ПОКОМ</v>
          </cell>
          <cell r="D10" t="str">
            <v>в матрице</v>
          </cell>
        </row>
        <row r="11">
          <cell r="C11" t="str">
            <v>217  Колбаса Докторская Дугушка, ВЕС, НЕ ГОСТ, ТМ Стародворье ПОКОМ</v>
          </cell>
          <cell r="D11" t="str">
            <v>в матрице</v>
          </cell>
        </row>
        <row r="12">
          <cell r="C12" t="str">
            <v>229  Колбаса Молочная Дугушка, в/у, ВЕС, ТМ Стародворье   ПОКОМ</v>
          </cell>
          <cell r="D12" t="str">
            <v>в матрице</v>
          </cell>
        </row>
        <row r="13">
          <cell r="C13" t="str">
            <v>200  Ветчина Дугушка ТМ Стародворье, вектор в/у    ПОКОМ</v>
          </cell>
          <cell r="D13" t="str">
            <v>в матрице</v>
          </cell>
        </row>
        <row r="14">
          <cell r="C14" t="str">
            <v>242  Колбаса Сервелат ЗАПЕЧ.Дугушка ТМ Стародворье, вектор, в/к     ПОКОМ</v>
          </cell>
          <cell r="D14" t="str">
            <v>в матрице</v>
          </cell>
        </row>
        <row r="15">
          <cell r="C15" t="str">
            <v>318 Сосиски Датские ТМ Зареченские колбасы ТС Зареченские п полиамид в модифициров  ПОКОМ</v>
          </cell>
          <cell r="D15" t="str">
            <v>в матрице</v>
          </cell>
        </row>
        <row r="16">
          <cell r="C16" t="str">
            <v>017  Сосиски Вязанка Сливочные, Вязанка амицел ВЕС.ПОКОМ</v>
          </cell>
          <cell r="D16" t="str">
            <v>в матрице</v>
          </cell>
        </row>
        <row r="17">
          <cell r="C17" t="str">
            <v>236  Колбаса Рубленая ЗАПЕЧ. Дугушка ТМ Стародворье, вектор, в/к    ПОКОМ</v>
          </cell>
          <cell r="D17" t="str">
            <v>в матрице</v>
          </cell>
        </row>
        <row r="18">
          <cell r="C18" t="str">
            <v>239  Колбаса Салями запеч Дугушка, оболочка вектор, ВЕС, ТМ Стародворье  ПОКОМ</v>
          </cell>
          <cell r="D18" t="str">
            <v>в матрице</v>
          </cell>
        </row>
        <row r="19">
          <cell r="C19" t="str">
            <v>273  Сосиски Сочинки с сочной грудинкой, МГС 0.4кг,   ПОКОМ</v>
          </cell>
          <cell r="D19" t="str">
            <v>в матрице</v>
          </cell>
        </row>
        <row r="20">
          <cell r="C20" t="str">
            <v>005  Колбаса Докторская ГОСТ, Вязанка вектор,ВЕС. ПОКОМ</v>
          </cell>
          <cell r="D20" t="str">
            <v>в матрице</v>
          </cell>
        </row>
        <row r="21">
          <cell r="C21" t="str">
            <v>369 Колбаса Сливушка ТМ Вязанка в оболочке полиамид вес.  ПОКОМ</v>
          </cell>
          <cell r="D21" t="str">
            <v>в матрице</v>
          </cell>
        </row>
        <row r="22">
          <cell r="C22" t="str">
            <v>302  Сосиски Сочинки по-баварски,  0.4кг, ТМ Стародворье  ПОКОМ</v>
          </cell>
          <cell r="D22" t="str">
            <v>в матрице</v>
          </cell>
        </row>
        <row r="23">
          <cell r="C23" t="str">
            <v>250  Сардельки стародворские с говядиной в обол. NDX, ВЕС. ПОКОМ</v>
          </cell>
          <cell r="D23" t="str">
            <v>в матрице</v>
          </cell>
        </row>
        <row r="24">
          <cell r="C24" t="str">
            <v>313 Колбаса вареная Молокуша ТМ Вязанка в оболочке полиамид. ВЕС  ПОКОМ</v>
          </cell>
          <cell r="D24" t="str">
            <v>в матрице</v>
          </cell>
        </row>
        <row r="25">
          <cell r="C25" t="str">
            <v>283  Сосиски Сочинки, ВЕС, ТМ Стародворье ПОКОМ</v>
          </cell>
          <cell r="D25" t="str">
            <v>в матрице</v>
          </cell>
        </row>
        <row r="26">
          <cell r="C26" t="str">
            <v>320  Сосиски Сочинки с сочным окороком 0,4 кг ТМ Стародворье  ПОКОМ</v>
          </cell>
          <cell r="D26" t="str">
            <v>в матрице</v>
          </cell>
        </row>
        <row r="27">
          <cell r="C27" t="str">
            <v>016  Сосиски Вязанка Молочные, Вязанка вискофан  ВЕС.ПОКОМ</v>
          </cell>
          <cell r="D27" t="str">
            <v>в матрице</v>
          </cell>
        </row>
        <row r="28">
          <cell r="C28" t="str">
            <v>248  Сардельки Сочные ТМ Особый рецепт,   ПОКОМ</v>
          </cell>
          <cell r="D28" t="str">
            <v>в матрице</v>
          </cell>
        </row>
        <row r="29">
          <cell r="C29" t="str">
            <v>371  Сосиски Сочинки Молочные 0,4 кг ТМ Стародворье  ПОКОМ</v>
          </cell>
          <cell r="D29" t="str">
            <v>в матрице</v>
          </cell>
        </row>
        <row r="30">
          <cell r="C30" t="str">
            <v>265  Колбаса Балыкбургская, ВЕС, ТМ Баварушка  ПОКОМ</v>
          </cell>
          <cell r="D30" t="str">
            <v>в матрице</v>
          </cell>
        </row>
        <row r="31">
          <cell r="C31" t="str">
            <v>383 Колбаса Сочинка по-европейски с сочной грудиной ТМ Стародворье в оболочке фиброуз в ва  Поком</v>
          </cell>
          <cell r="D31" t="str">
            <v>в матрице</v>
          </cell>
        </row>
        <row r="32">
          <cell r="C32" t="str">
            <v>312  Ветчина Филейская ТМ Вязанка ТС Столичная ВЕС  ПОКОМ</v>
          </cell>
          <cell r="D32" t="str">
            <v>в матрице</v>
          </cell>
        </row>
        <row r="33">
          <cell r="C33" t="str">
            <v>301  Сосиски Сочинки по-баварски с сыром,  0.4кг, ТМ Стародворье  ПОКОМ</v>
          </cell>
          <cell r="D33" t="str">
            <v>в матрице</v>
          </cell>
        </row>
        <row r="34">
          <cell r="C34" t="str">
            <v>384  Колбаса Сочинка по-фински с сочным окороком ТМ Стародворье в оболочке фиброуз в ва  Поком</v>
          </cell>
          <cell r="D34" t="str">
            <v>в матрице</v>
          </cell>
        </row>
        <row r="35">
          <cell r="C35" t="str">
            <v>309  Сосиски Сочинки с сыром 0,4 кг ТМ Стародворье  ПОКОМ</v>
          </cell>
          <cell r="D35" t="str">
            <v>в матрице</v>
          </cell>
        </row>
        <row r="36">
          <cell r="C36" t="str">
            <v>266  Колбаса Филейбургская с сочным окороком, ВЕС, ТМ Баварушка  ПОКОМ</v>
          </cell>
          <cell r="D36" t="str">
            <v>в матрице</v>
          </cell>
        </row>
        <row r="37">
          <cell r="C37" t="str">
            <v>314 Колбаса вареная Филейская ТМ Вязанка ТС Классическая в оболочке полиамид.  ПОКОМ</v>
          </cell>
          <cell r="D37" t="str">
            <v>в матрице</v>
          </cell>
        </row>
        <row r="38">
          <cell r="C38" t="str">
            <v>372  Сосиски Сочинки Сливочные 0,4 кг ТМ Стародворье  ПОКОМ</v>
          </cell>
          <cell r="D38" t="str">
            <v>в матрице</v>
          </cell>
        </row>
        <row r="39">
          <cell r="C39" t="str">
            <v>247  Сардельки Нежные, ВЕС.  ПОКОМ</v>
          </cell>
          <cell r="D39" t="str">
            <v>в матрице</v>
          </cell>
        </row>
        <row r="40">
          <cell r="C40" t="str">
            <v>032  Сосиски Вязанка Сливочные, Вязанка амицел МГС, 0.45кг, ПОКОМ</v>
          </cell>
          <cell r="D40" t="str">
            <v>в матрице</v>
          </cell>
        </row>
        <row r="41">
          <cell r="C41" t="str">
            <v>225  Колбаса Дугушка со шпиком, ВЕС, ТМ Стародворье   ПОКОМ</v>
          </cell>
          <cell r="D41" t="str">
            <v>в матрице</v>
          </cell>
        </row>
        <row r="42">
          <cell r="C42" t="str">
            <v>257  Сосиски Молочные оригинальные ТМ Особый рецепт, ВЕС.   ПОКОМ</v>
          </cell>
          <cell r="D42" t="str">
            <v>в матрице</v>
          </cell>
        </row>
        <row r="43">
          <cell r="C43" t="str">
            <v>018  Сосиски Рубленые, Вязанка вискофан  ВЕС.ПОКОМ</v>
          </cell>
          <cell r="D43" t="str">
            <v>в матрице</v>
          </cell>
        </row>
        <row r="44">
          <cell r="C44" t="str">
            <v>363 Сардельки Филейские Вязанка ТМ Вязанка в обол NDX  ПОКОМ</v>
          </cell>
          <cell r="D44" t="str">
            <v>в матрице</v>
          </cell>
        </row>
        <row r="45">
          <cell r="C45" t="str">
            <v>030  Сосиски Вязанка Молочные, Вязанка вискофан МГС, 0.45кг, ПОКОМ</v>
          </cell>
          <cell r="D45" t="str">
            <v>в матрице</v>
          </cell>
        </row>
        <row r="46">
          <cell r="C46" t="str">
            <v>322 Сосиски Сочинки с сыром ТМ Стародворье в оболочке  ПОКОМ</v>
          </cell>
          <cell r="D46" t="str">
            <v>в матрице</v>
          </cell>
        </row>
        <row r="47">
          <cell r="C47" t="str">
            <v>243  Колбаса Сервелат Зернистый, ВЕС.  ПОКОМ</v>
          </cell>
          <cell r="D47" t="str">
            <v>в матрице</v>
          </cell>
        </row>
        <row r="48">
          <cell r="C48" t="str">
            <v>352  Сардельки Сочинки с сыром 0,4 кг ТМ Стародворье   ПОКОМ</v>
          </cell>
          <cell r="D48" t="str">
            <v>в матрице</v>
          </cell>
        </row>
        <row r="49">
          <cell r="C49" t="str">
            <v>297  Колбаса Мясорубская с рубленой грудинкой ВЕС ТМ Стародворье  ПОКОМ</v>
          </cell>
          <cell r="D49" t="str">
            <v>в матрице</v>
          </cell>
        </row>
        <row r="50">
          <cell r="C50" t="str">
            <v>370 Ветчина Сливушка с индейкой ТМ Вязанка в оболочке полиамид.</v>
          </cell>
          <cell r="D50" t="str">
            <v>в матрице</v>
          </cell>
        </row>
        <row r="51">
          <cell r="C51" t="str">
            <v>263  Шпикачки Стародворские, ВЕС.  ПОКОМ</v>
          </cell>
          <cell r="D51" t="str">
            <v>в матрице</v>
          </cell>
        </row>
        <row r="52">
          <cell r="C52" t="str">
            <v>367 Вареные колбасы Молокуша Вязанка Фикс.вес 0,45 п/а Вязанка  ПОКОМ</v>
          </cell>
          <cell r="D52" t="str">
            <v>в матрице</v>
          </cell>
        </row>
        <row r="53">
          <cell r="C53" t="str">
            <v>267  Колбаса Салями Филейбургская зернистая, оболочка фиброуз, ВЕС, ТМ Баварушка  ПОКОМ</v>
          </cell>
          <cell r="D53" t="str">
            <v>в матрице</v>
          </cell>
        </row>
        <row r="54">
          <cell r="C54" t="str">
            <v>381  Сардельки Сочинки 0,4кг ТМ Стародворье  ПОКОМ</v>
          </cell>
          <cell r="D54" t="str">
            <v>в матрице</v>
          </cell>
        </row>
        <row r="55">
          <cell r="C55" t="str">
            <v>358 Колбаса Сервелат Мясорубский ТМ Стародворье с мелкорубленным окороком в вак упак  ПОКОМ</v>
          </cell>
          <cell r="D55" t="str">
            <v>в матрице</v>
          </cell>
        </row>
        <row r="56">
          <cell r="C56" t="str">
            <v>316 Колбаса варенокоиз мяса птицы Сервелат Пражский ТМ Зареченские ТС Зареченские  ПОКОМ</v>
          </cell>
          <cell r="D56" t="str">
            <v>в матрице</v>
          </cell>
        </row>
        <row r="57">
          <cell r="C57" t="str">
            <v>350 Сосиски Молокуши миникушай ТМ Вязанка в оболочке амицел в модифиц газовой среде 0,45 кг  Поком</v>
          </cell>
          <cell r="D57" t="str">
            <v>в матрице</v>
          </cell>
        </row>
        <row r="58">
          <cell r="C58" t="str">
            <v>325 Колбаса Сервелат Мясорубский ТМ Стародворье с мелкорубленным окороком 0,35 кг  ПОКОМ</v>
          </cell>
          <cell r="D58" t="str">
            <v>в матрице</v>
          </cell>
        </row>
        <row r="59">
          <cell r="C59" t="str">
            <v>296  Колбаса Мясорубская с рубленой грудинкой 0,35кг срез ТМ Стародворье  ПОКОМ</v>
          </cell>
          <cell r="D59" t="str">
            <v>в матрице</v>
          </cell>
        </row>
        <row r="60">
          <cell r="C60" t="str">
            <v>417 П/к колбасы «Сочинка рубленая с сочным окороком» Весовой фиброуз ТМ «Стародворье»  Поком</v>
          </cell>
          <cell r="D60" t="str">
            <v>в матрице</v>
          </cell>
        </row>
        <row r="61">
          <cell r="C61" t="str">
            <v>391 Вареные колбасы «Докторская ГОСТ» Фикс.вес 0,37 п/а ТМ «Вязанка»  Поком</v>
          </cell>
          <cell r="D61" t="str">
            <v>в матрице</v>
          </cell>
        </row>
        <row r="62">
          <cell r="C62" t="str">
            <v>259  Сосиски Сливочные Дугушка, ВЕС.   ПОКОМ</v>
          </cell>
          <cell r="D62" t="str">
            <v>в матрице</v>
          </cell>
        </row>
        <row r="63">
          <cell r="C63" t="str">
            <v>251  Сосиски Баварские, ВЕС.  ПОКОМ</v>
          </cell>
          <cell r="D63" t="str">
            <v>в матрице</v>
          </cell>
        </row>
        <row r="64">
          <cell r="C64" t="str">
            <v>395 Ветчины «Дугушка» Фикс.вес 0,6 П/а ТМ «Дугушка»  Поком</v>
          </cell>
          <cell r="D64" t="str">
            <v>в матрице</v>
          </cell>
        </row>
        <row r="65">
          <cell r="C65" t="str">
            <v>317 Колбаса Сервелат Рижский ТМ Зареченские ТС Зареченские  фиброуз в вакуумной у  ПОКОМ</v>
          </cell>
          <cell r="D65" t="str">
            <v>в матрице</v>
          </cell>
        </row>
        <row r="66">
          <cell r="C66" t="str">
            <v>268  Сосиски Филейбургские с филе сочного окорока, ВЕС, ТМ Баварушка  ПОКОМ</v>
          </cell>
          <cell r="D66" t="str">
            <v>в матрице</v>
          </cell>
        </row>
        <row r="67">
          <cell r="C67" t="str">
            <v>470 Колбаса Любительская ТМ Вязанка в оболочке полиамид.Мясной продукт категории А.  Поком</v>
          </cell>
          <cell r="D67" t="str">
            <v>в матрице</v>
          </cell>
        </row>
        <row r="68">
          <cell r="C68" t="str">
            <v>244  Колбаса Сервелат Кремлевский, ВЕС. ПОКОМ</v>
          </cell>
          <cell r="D68" t="str">
            <v>в матрице</v>
          </cell>
        </row>
        <row r="69">
          <cell r="C69" t="str">
            <v>392 Вареные колбасы «Докторская ГОСТ» Фикс.вес 0,6 Вектор ТМ «Дугушка»  Поком</v>
          </cell>
          <cell r="D69" t="str">
            <v>в матрице</v>
          </cell>
        </row>
        <row r="70">
          <cell r="C70" t="str">
            <v>215  Колбаса Докторская ГОСТ Дугушка, ВЕС, ТМ Стародворье ПОКОМ</v>
          </cell>
          <cell r="D70" t="str">
            <v>в матрице</v>
          </cell>
        </row>
        <row r="71">
          <cell r="C71" t="str">
            <v>118  Колбаса Сервелат Филейбургский с филе сочного окорока, в/у 0,35 кг срез, БАВАРУШКА ПОКОМ</v>
          </cell>
          <cell r="D71" t="str">
            <v>в матрице</v>
          </cell>
        </row>
        <row r="72">
          <cell r="C72" t="str">
            <v>276  Колбаса Сливушка ТМ Вязанка в оболочке полиамид 0,45 кг  ПОКОМ</v>
          </cell>
          <cell r="D72" t="str">
            <v>в матрице</v>
          </cell>
        </row>
        <row r="73">
          <cell r="C73" t="str">
            <v>339  Колбаса вареная Филейская ТМ Вязанка ТС Классическая, 0,40 кг.  ПОКОМ</v>
          </cell>
          <cell r="D73" t="str">
            <v>в матрице</v>
          </cell>
        </row>
        <row r="74">
          <cell r="C74" t="str">
            <v>321 Сосиски Сочинки по-баварски с сыром ТМ Стародворье в оболочке  ПОКОМ</v>
          </cell>
          <cell r="D74" t="str">
            <v>в матрице</v>
          </cell>
        </row>
        <row r="75">
          <cell r="C75" t="str">
            <v>355 Сос Молочные для завтрака ОР полиамид мгс 0,4 кг НД СК  ПОКОМ</v>
          </cell>
          <cell r="D75" t="str">
            <v>в матрице</v>
          </cell>
        </row>
        <row r="76">
          <cell r="C76" t="str">
            <v>062  Колбаса Кракушка пряная с сальцем, 0.3кг в/у п/к, БАВАРУШКА ПОКОМ</v>
          </cell>
          <cell r="D76" t="str">
            <v>в матрице</v>
          </cell>
        </row>
        <row r="77">
          <cell r="C77" t="str">
            <v>451 Сосиски «Баварские» Фикс.вес 0,35 П/а ТМ «Стародворье»  Поком</v>
          </cell>
          <cell r="D77" t="str">
            <v>в матрице</v>
          </cell>
        </row>
        <row r="78">
          <cell r="C78" t="str">
            <v>083  Колбаса Швейцарская 0,17 кг., ШТ., сырокопченая   ПОКОМ</v>
          </cell>
          <cell r="D78" t="str">
            <v>в матрице</v>
          </cell>
        </row>
        <row r="79">
          <cell r="C79" t="str">
            <v>117  Колбаса Сервелат Филейбургский с ароматными пряностями, в/у 0,35 кг срез, БАВАРУШКА ПОКОМ</v>
          </cell>
          <cell r="D79" t="str">
            <v>в матрице</v>
          </cell>
        </row>
        <row r="80">
          <cell r="C80" t="str">
            <v>446 Сосиски Баварские с сыром 0,35 кг. ТМ Стародворье в оболочке айпил в модифи газовой среде  Поком</v>
          </cell>
          <cell r="D80" t="str">
            <v>в матрице</v>
          </cell>
        </row>
        <row r="81">
          <cell r="C81" t="str">
            <v>373 Ветчины «Филейская» Фикс.вес 0,45 Вектор ТМ «Вязанка»  Поком</v>
          </cell>
          <cell r="D81" t="str">
            <v>в матрице</v>
          </cell>
        </row>
        <row r="82">
          <cell r="C82" t="str">
            <v>393 Ветчины Сливушка с индейкой Вязанка Фикс.вес 0,4 П/а Вязанка  Поком</v>
          </cell>
          <cell r="D82" t="str">
            <v>в матрице</v>
          </cell>
        </row>
        <row r="83">
          <cell r="C83" t="str">
            <v>396 Сардельки «Филейские» Фикс.вес 0,4 NDX мгс ТМ «Вязанка»</v>
          </cell>
          <cell r="D83" t="str">
            <v>в матрице</v>
          </cell>
        </row>
        <row r="84">
          <cell r="C84" t="str">
            <v>442 Сосиски Вязанка 450г Молокуши Молочные газ/ср  Поком</v>
          </cell>
          <cell r="D84" t="str">
            <v>дубль</v>
          </cell>
        </row>
        <row r="85">
          <cell r="C85" t="str">
            <v>443 Сосиски Вязанка 450г Сливушки Сливочные газ/ср  Поком</v>
          </cell>
          <cell r="D85" t="str">
            <v>дубль</v>
          </cell>
        </row>
        <row r="86">
          <cell r="C86" t="str">
            <v>444 Сосиски Вязанка Молокуши вес  Поком</v>
          </cell>
          <cell r="D86" t="str">
            <v>дубль</v>
          </cell>
        </row>
        <row r="87">
          <cell r="C87" t="str">
            <v>047  Кол Баварская, белков.обол. в термоусад. пакете 0.17 кг, ТМ Стародворье  ПОКОМ</v>
          </cell>
          <cell r="D87" t="str">
            <v>в матрице</v>
          </cell>
        </row>
        <row r="88">
          <cell r="C88" t="str">
            <v>055  Колбаса вареная Филейбургская, 0,45 кг, БАВАРУШКА ПОКОМ</v>
          </cell>
          <cell r="D88" t="str">
            <v>в матрице</v>
          </cell>
        </row>
        <row r="89">
          <cell r="C89" t="str">
            <v>064  Колбаса Молочная Дугушка, вектор 0,4 кг, ТМ Стародворье  ПОКОМ</v>
          </cell>
          <cell r="D89" t="str">
            <v>в матрице</v>
          </cell>
        </row>
        <row r="90">
          <cell r="C90" t="str">
            <v>079  Колбаса Сервелат Кремлевский,  0.35 кг, ПОКОМ</v>
          </cell>
          <cell r="D90" t="str">
            <v>в матрице</v>
          </cell>
        </row>
        <row r="91">
          <cell r="C91" t="str">
            <v>376  Сардельки Сочинки с сочным окороком ТМ Стародворье полиамид мгс ф/в 0,4 кг СК3</v>
          </cell>
          <cell r="D91" t="str">
            <v>дубль</v>
          </cell>
        </row>
        <row r="92">
          <cell r="C92" t="str">
            <v>394 Ветчина Сочинка с сочным окороком ТМ Стародворье полиамид ф/в 0,35 кг  Поком</v>
          </cell>
          <cell r="D92" t="str">
            <v>в матрице</v>
          </cell>
        </row>
        <row r="93">
          <cell r="C93" t="str">
            <v>397 Сосиски Сливочные по-стародворски Бордо Фикс.вес 0,45 П/а мгс Стародворье  Поком</v>
          </cell>
          <cell r="D93" t="str">
            <v>в матрице</v>
          </cell>
        </row>
        <row r="94">
          <cell r="C94" t="str">
            <v>398 Сосиски Молочные Дугушки Дугушка Весовые П/а мгс Дугушка  Поком</v>
          </cell>
          <cell r="D94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ySplit="5" topLeftCell="A6" activePane="bottomLeft" state="frozen"/>
      <selection pane="bottomLeft" activeCell="AC8" sqref="AC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9" customWidth="1"/>
    <col min="8" max="8" width="5.28515625" customWidth="1"/>
    <col min="9" max="9" width="12.42578125" customWidth="1"/>
    <col min="10" max="19" width="7" customWidth="1"/>
    <col min="20" max="20" width="22.85546875" customWidth="1"/>
    <col min="21" max="22" width="5.140625" customWidth="1"/>
    <col min="23" max="28" width="6.7109375" customWidth="1"/>
    <col min="29" max="29" width="25" customWidth="1"/>
    <col min="30" max="31" width="8.14062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3" t="s">
        <v>157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 t="s">
        <v>159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158</v>
      </c>
      <c r="AE4" s="1" t="s">
        <v>159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41587.174000000006</v>
      </c>
      <c r="F5" s="4">
        <f>SUM(F6:F496)</f>
        <v>42311.794999999984</v>
      </c>
      <c r="G5" s="7"/>
      <c r="H5" s="1"/>
      <c r="I5" s="1"/>
      <c r="J5" s="4">
        <f t="shared" ref="J5:S5" si="0">SUM(J6:J496)</f>
        <v>41040.108000000007</v>
      </c>
      <c r="K5" s="4">
        <f t="shared" si="0"/>
        <v>547.06599999999946</v>
      </c>
      <c r="L5" s="4">
        <f t="shared" si="0"/>
        <v>36764.160000000011</v>
      </c>
      <c r="M5" s="4">
        <f t="shared" si="0"/>
        <v>4823.0140000000001</v>
      </c>
      <c r="N5" s="4">
        <f t="shared" si="0"/>
        <v>8306.2996400000011</v>
      </c>
      <c r="O5" s="4">
        <f t="shared" si="0"/>
        <v>7352.8320000000003</v>
      </c>
      <c r="P5" s="4">
        <f t="shared" si="0"/>
        <v>26338.855400000004</v>
      </c>
      <c r="Q5" s="4">
        <f t="shared" si="0"/>
        <v>20108.680400000001</v>
      </c>
      <c r="R5" s="4">
        <f t="shared" si="0"/>
        <v>6200</v>
      </c>
      <c r="S5" s="4">
        <f t="shared" si="0"/>
        <v>26256</v>
      </c>
      <c r="T5" s="1"/>
      <c r="U5" s="1"/>
      <c r="V5" s="1"/>
      <c r="W5" s="4">
        <f t="shared" ref="W5:AB5" si="1">SUM(W6:W496)</f>
        <v>6474.5442000000003</v>
      </c>
      <c r="X5" s="4">
        <f t="shared" si="1"/>
        <v>6907.3874000000005</v>
      </c>
      <c r="Y5" s="4">
        <f t="shared" si="1"/>
        <v>7339.2541999999985</v>
      </c>
      <c r="Z5" s="4">
        <f t="shared" si="1"/>
        <v>7513.4876000000049</v>
      </c>
      <c r="AA5" s="4">
        <f t="shared" si="1"/>
        <v>6797.3196000000016</v>
      </c>
      <c r="AB5" s="4">
        <f t="shared" si="1"/>
        <v>6554.9155999999994</v>
      </c>
      <c r="AC5" s="1"/>
      <c r="AD5" s="4">
        <f>SUM(AD6:AD496)</f>
        <v>17456.353329999998</v>
      </c>
      <c r="AE5" s="4">
        <f>SUM(AE6:AE496)</f>
        <v>6200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335.983</v>
      </c>
      <c r="D6" s="1">
        <v>53.66</v>
      </c>
      <c r="E6" s="1">
        <v>104.184</v>
      </c>
      <c r="F6" s="1"/>
      <c r="G6" s="7">
        <v>1</v>
      </c>
      <c r="H6" s="1">
        <v>50</v>
      </c>
      <c r="I6" s="1" t="str">
        <f>VLOOKUP(A6,[1]КИ!$C:$D,2,0)</f>
        <v>в матрице</v>
      </c>
      <c r="J6" s="1">
        <v>163.44999999999999</v>
      </c>
      <c r="K6" s="1">
        <f t="shared" ref="K6:K37" si="2">E6-J6</f>
        <v>-59.265999999999991</v>
      </c>
      <c r="L6" s="1">
        <f>E6-M6</f>
        <v>104.184</v>
      </c>
      <c r="M6" s="1"/>
      <c r="N6" s="1"/>
      <c r="O6" s="1">
        <f>L6/5</f>
        <v>20.8368</v>
      </c>
      <c r="P6" s="5">
        <f>7*O6-N6-F6</f>
        <v>145.85759999999999</v>
      </c>
      <c r="Q6" s="5">
        <v>300</v>
      </c>
      <c r="R6" s="5"/>
      <c r="S6" s="5">
        <v>300</v>
      </c>
      <c r="T6" s="1"/>
      <c r="U6" s="1">
        <f>(F6+N6+Q6+R6)/O6</f>
        <v>14.397604238654688</v>
      </c>
      <c r="V6" s="1">
        <f>(F6+N6)/O6</f>
        <v>0</v>
      </c>
      <c r="W6" s="1">
        <v>25.275600000000001</v>
      </c>
      <c r="X6" s="1">
        <v>32.201599999999999</v>
      </c>
      <c r="Y6" s="1">
        <v>38.094799999999999</v>
      </c>
      <c r="Z6" s="1">
        <v>42.64</v>
      </c>
      <c r="AA6" s="1">
        <v>43.359200000000001</v>
      </c>
      <c r="AB6" s="1">
        <v>37.647599999999997</v>
      </c>
      <c r="AC6" s="1"/>
      <c r="AD6" s="1">
        <f>Q6*G6</f>
        <v>300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258.089</v>
      </c>
      <c r="D7" s="1">
        <v>69.671999999999997</v>
      </c>
      <c r="E7" s="1">
        <v>146.613</v>
      </c>
      <c r="F7" s="1">
        <v>146.49100000000001</v>
      </c>
      <c r="G7" s="7">
        <v>1</v>
      </c>
      <c r="H7" s="1">
        <v>45</v>
      </c>
      <c r="I7" s="1" t="str">
        <f>VLOOKUP(A7,[1]КИ!$C:$D,2,0)</f>
        <v>в матрице</v>
      </c>
      <c r="J7" s="1">
        <v>137.19999999999999</v>
      </c>
      <c r="K7" s="1">
        <f t="shared" si="2"/>
        <v>9.4130000000000109</v>
      </c>
      <c r="L7" s="1">
        <f t="shared" ref="L7:L70" si="3">E7-M7</f>
        <v>146.613</v>
      </c>
      <c r="M7" s="1"/>
      <c r="N7" s="1">
        <v>14.350599999999989</v>
      </c>
      <c r="O7" s="1">
        <f t="shared" ref="O7:O70" si="4">L7/5</f>
        <v>29.322600000000001</v>
      </c>
      <c r="P7" s="5">
        <f>10*O7-N7-F7</f>
        <v>132.3844</v>
      </c>
      <c r="Q7" s="5">
        <v>250</v>
      </c>
      <c r="R7" s="5"/>
      <c r="S7" s="5">
        <v>250</v>
      </c>
      <c r="T7" s="1"/>
      <c r="U7" s="1">
        <f>(F7+N7+Q7+R7)/O7</f>
        <v>14.011090421722493</v>
      </c>
      <c r="V7" s="1">
        <f t="shared" ref="V7:V70" si="5">(F7+N7)/O7</f>
        <v>5.4852434640857224</v>
      </c>
      <c r="W7" s="1">
        <v>23.309200000000001</v>
      </c>
      <c r="X7" s="1">
        <v>26.439800000000002</v>
      </c>
      <c r="Y7" s="1">
        <v>29.200199999999999</v>
      </c>
      <c r="Z7" s="1">
        <v>30.724399999999999</v>
      </c>
      <c r="AA7" s="1">
        <v>25.610800000000001</v>
      </c>
      <c r="AB7" s="1">
        <v>25.234400000000001</v>
      </c>
      <c r="AC7" s="1"/>
      <c r="AD7" s="1">
        <f t="shared" ref="AD7:AD70" si="6">Q7*G7</f>
        <v>250</v>
      </c>
      <c r="AE7" s="1">
        <f t="shared" ref="AE7:AE70" si="7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449.97</v>
      </c>
      <c r="D8" s="1">
        <v>505.35599999999999</v>
      </c>
      <c r="E8" s="1">
        <v>294.036</v>
      </c>
      <c r="F8" s="1">
        <v>570.56700000000001</v>
      </c>
      <c r="G8" s="7">
        <v>1</v>
      </c>
      <c r="H8" s="1">
        <v>45</v>
      </c>
      <c r="I8" s="1" t="str">
        <f>VLOOKUP(A8,[1]КИ!$C:$D,2,0)</f>
        <v>в матрице</v>
      </c>
      <c r="J8" s="1">
        <v>279.5</v>
      </c>
      <c r="K8" s="1">
        <f t="shared" si="2"/>
        <v>14.536000000000001</v>
      </c>
      <c r="L8" s="1">
        <f t="shared" si="3"/>
        <v>294.036</v>
      </c>
      <c r="M8" s="1"/>
      <c r="N8" s="1">
        <v>92.616800000000012</v>
      </c>
      <c r="O8" s="1">
        <f t="shared" si="4"/>
        <v>58.807200000000002</v>
      </c>
      <c r="P8" s="5"/>
      <c r="Q8" s="5">
        <f t="shared" ref="Q8:Q70" si="8">P8-R8</f>
        <v>0</v>
      </c>
      <c r="R8" s="5"/>
      <c r="S8" s="5"/>
      <c r="T8" s="1"/>
      <c r="U8" s="1">
        <f t="shared" ref="U8:U70" si="9">(F8+N8+P8)/O8</f>
        <v>11.277255166034092</v>
      </c>
      <c r="V8" s="1">
        <f t="shared" si="5"/>
        <v>11.277255166034092</v>
      </c>
      <c r="W8" s="1">
        <v>75.600400000000008</v>
      </c>
      <c r="X8" s="1">
        <v>78.7346</v>
      </c>
      <c r="Y8" s="1">
        <v>71.674000000000007</v>
      </c>
      <c r="Z8" s="1">
        <v>67.197400000000002</v>
      </c>
      <c r="AA8" s="1">
        <v>71.141800000000003</v>
      </c>
      <c r="AB8" s="1">
        <v>77.512799999999999</v>
      </c>
      <c r="AC8" s="1"/>
      <c r="AD8" s="1">
        <f t="shared" si="6"/>
        <v>0</v>
      </c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35</v>
      </c>
      <c r="B9" s="13" t="s">
        <v>36</v>
      </c>
      <c r="C9" s="13">
        <v>197</v>
      </c>
      <c r="D9" s="13"/>
      <c r="E9" s="13">
        <v>70</v>
      </c>
      <c r="F9" s="13">
        <v>113</v>
      </c>
      <c r="G9" s="14">
        <v>0</v>
      </c>
      <c r="H9" s="13">
        <v>50</v>
      </c>
      <c r="I9" s="15" t="s">
        <v>128</v>
      </c>
      <c r="J9" s="13">
        <v>71</v>
      </c>
      <c r="K9" s="13">
        <f t="shared" si="2"/>
        <v>-1</v>
      </c>
      <c r="L9" s="13">
        <f t="shared" si="3"/>
        <v>70</v>
      </c>
      <c r="M9" s="13"/>
      <c r="N9" s="13">
        <v>26.600000000000019</v>
      </c>
      <c r="O9" s="13">
        <f t="shared" si="4"/>
        <v>14</v>
      </c>
      <c r="P9" s="16"/>
      <c r="Q9" s="16">
        <f t="shared" si="8"/>
        <v>0</v>
      </c>
      <c r="R9" s="16"/>
      <c r="S9" s="16"/>
      <c r="T9" s="13"/>
      <c r="U9" s="13">
        <f t="shared" si="9"/>
        <v>9.9714285714285733</v>
      </c>
      <c r="V9" s="13">
        <f t="shared" si="5"/>
        <v>9.9714285714285733</v>
      </c>
      <c r="W9" s="13">
        <v>15.8</v>
      </c>
      <c r="X9" s="13">
        <v>14.4</v>
      </c>
      <c r="Y9" s="13">
        <v>12.8</v>
      </c>
      <c r="Z9" s="13">
        <v>22.4</v>
      </c>
      <c r="AA9" s="13">
        <v>20.8</v>
      </c>
      <c r="AB9" s="13">
        <v>18</v>
      </c>
      <c r="AC9" s="13"/>
      <c r="AD9" s="13">
        <f t="shared" si="6"/>
        <v>0</v>
      </c>
      <c r="AE9" s="13">
        <f t="shared" si="7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37</v>
      </c>
      <c r="B10" s="13" t="s">
        <v>36</v>
      </c>
      <c r="C10" s="13">
        <v>114</v>
      </c>
      <c r="D10" s="13">
        <v>144</v>
      </c>
      <c r="E10" s="13">
        <v>144</v>
      </c>
      <c r="F10" s="13"/>
      <c r="G10" s="14">
        <v>0</v>
      </c>
      <c r="H10" s="13" t="e">
        <v>#N/A</v>
      </c>
      <c r="I10" s="15" t="s">
        <v>128</v>
      </c>
      <c r="J10" s="13">
        <v>144</v>
      </c>
      <c r="K10" s="13">
        <f t="shared" si="2"/>
        <v>0</v>
      </c>
      <c r="L10" s="13">
        <f t="shared" si="3"/>
        <v>0</v>
      </c>
      <c r="M10" s="13">
        <v>144</v>
      </c>
      <c r="N10" s="13"/>
      <c r="O10" s="13">
        <f t="shared" si="4"/>
        <v>0</v>
      </c>
      <c r="P10" s="16"/>
      <c r="Q10" s="16">
        <f t="shared" si="8"/>
        <v>0</v>
      </c>
      <c r="R10" s="16"/>
      <c r="S10" s="16"/>
      <c r="T10" s="13"/>
      <c r="U10" s="13" t="e">
        <f t="shared" si="9"/>
        <v>#DIV/0!</v>
      </c>
      <c r="V10" s="13" t="e">
        <f t="shared" si="5"/>
        <v>#DIV/0!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/>
      <c r="AD10" s="13">
        <f t="shared" si="6"/>
        <v>0</v>
      </c>
      <c r="AE10" s="13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710</v>
      </c>
      <c r="D11" s="1">
        <v>193</v>
      </c>
      <c r="E11" s="1">
        <v>498</v>
      </c>
      <c r="F11" s="1">
        <v>325</v>
      </c>
      <c r="G11" s="7">
        <v>0.45</v>
      </c>
      <c r="H11" s="1">
        <v>45</v>
      </c>
      <c r="I11" s="1" t="str">
        <f>VLOOKUP(A11,[1]КИ!$C:$D,2,0)</f>
        <v>в матрице</v>
      </c>
      <c r="J11" s="1">
        <v>494</v>
      </c>
      <c r="K11" s="1">
        <f t="shared" si="2"/>
        <v>4</v>
      </c>
      <c r="L11" s="1">
        <f t="shared" si="3"/>
        <v>498</v>
      </c>
      <c r="M11" s="1"/>
      <c r="N11" s="1">
        <v>279.60000000000008</v>
      </c>
      <c r="O11" s="1">
        <f t="shared" si="4"/>
        <v>99.6</v>
      </c>
      <c r="P11" s="5">
        <f t="shared" ref="P11:P12" si="10">10*O11-N11-F11</f>
        <v>391.39999999999986</v>
      </c>
      <c r="Q11" s="5">
        <v>400</v>
      </c>
      <c r="R11" s="5"/>
      <c r="S11" s="5">
        <v>400</v>
      </c>
      <c r="T11" s="1"/>
      <c r="U11" s="1">
        <f t="shared" ref="U11:U12" si="11">(F11+N11+Q11+R11)/O11</f>
        <v>10.086345381526106</v>
      </c>
      <c r="V11" s="1">
        <f t="shared" si="5"/>
        <v>6.0702811244979937</v>
      </c>
      <c r="W11" s="1">
        <v>82.4</v>
      </c>
      <c r="X11" s="1">
        <v>74.2</v>
      </c>
      <c r="Y11" s="1">
        <v>89.2</v>
      </c>
      <c r="Z11" s="1">
        <v>90.2</v>
      </c>
      <c r="AA11" s="1">
        <v>95.8</v>
      </c>
      <c r="AB11" s="1">
        <v>84.8</v>
      </c>
      <c r="AC11" s="1" t="s">
        <v>39</v>
      </c>
      <c r="AD11" s="1">
        <f t="shared" si="6"/>
        <v>180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991</v>
      </c>
      <c r="D12" s="1">
        <v>265</v>
      </c>
      <c r="E12" s="1">
        <v>662</v>
      </c>
      <c r="F12" s="1">
        <v>476</v>
      </c>
      <c r="G12" s="7">
        <v>0.45</v>
      </c>
      <c r="H12" s="1">
        <v>45</v>
      </c>
      <c r="I12" s="1" t="str">
        <f>VLOOKUP(A12,[1]КИ!$C:$D,2,0)</f>
        <v>в матрице</v>
      </c>
      <c r="J12" s="1">
        <v>675</v>
      </c>
      <c r="K12" s="1">
        <f t="shared" si="2"/>
        <v>-13</v>
      </c>
      <c r="L12" s="1">
        <f t="shared" si="3"/>
        <v>662</v>
      </c>
      <c r="M12" s="1"/>
      <c r="N12" s="1">
        <v>367.57260000000008</v>
      </c>
      <c r="O12" s="1">
        <f t="shared" si="4"/>
        <v>132.4</v>
      </c>
      <c r="P12" s="5">
        <f t="shared" si="10"/>
        <v>480.42739999999992</v>
      </c>
      <c r="Q12" s="5">
        <f t="shared" si="8"/>
        <v>480.42739999999992</v>
      </c>
      <c r="R12" s="5"/>
      <c r="S12" s="5">
        <v>480</v>
      </c>
      <c r="T12" s="1"/>
      <c r="U12" s="1">
        <f t="shared" si="11"/>
        <v>10</v>
      </c>
      <c r="V12" s="1">
        <f t="shared" si="5"/>
        <v>6.3713942598187314</v>
      </c>
      <c r="W12" s="1">
        <v>108.7278</v>
      </c>
      <c r="X12" s="1">
        <v>99.8</v>
      </c>
      <c r="Y12" s="1">
        <v>118.8</v>
      </c>
      <c r="Z12" s="1">
        <v>113</v>
      </c>
      <c r="AA12" s="1">
        <v>138.6</v>
      </c>
      <c r="AB12" s="1">
        <v>132</v>
      </c>
      <c r="AC12" s="1"/>
      <c r="AD12" s="1">
        <f t="shared" si="6"/>
        <v>216.19232999999997</v>
      </c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41</v>
      </c>
      <c r="B13" s="13" t="s">
        <v>36</v>
      </c>
      <c r="C13" s="13">
        <v>90</v>
      </c>
      <c r="D13" s="13"/>
      <c r="E13" s="13"/>
      <c r="F13" s="13"/>
      <c r="G13" s="14">
        <v>0</v>
      </c>
      <c r="H13" s="13" t="e">
        <v>#N/A</v>
      </c>
      <c r="I13" s="15" t="s">
        <v>128</v>
      </c>
      <c r="J13" s="13"/>
      <c r="K13" s="13">
        <f t="shared" si="2"/>
        <v>0</v>
      </c>
      <c r="L13" s="13">
        <f t="shared" si="3"/>
        <v>0</v>
      </c>
      <c r="M13" s="13"/>
      <c r="N13" s="13"/>
      <c r="O13" s="13">
        <f t="shared" si="4"/>
        <v>0</v>
      </c>
      <c r="P13" s="16"/>
      <c r="Q13" s="16">
        <f t="shared" si="8"/>
        <v>0</v>
      </c>
      <c r="R13" s="16"/>
      <c r="S13" s="16"/>
      <c r="T13" s="13"/>
      <c r="U13" s="13" t="e">
        <f t="shared" si="9"/>
        <v>#DIV/0!</v>
      </c>
      <c r="V13" s="13" t="e">
        <f t="shared" si="5"/>
        <v>#DIV/0!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/>
      <c r="AD13" s="13">
        <f t="shared" si="6"/>
        <v>0</v>
      </c>
      <c r="AE13" s="13">
        <f t="shared" si="7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472</v>
      </c>
      <c r="D14" s="1">
        <v>30</v>
      </c>
      <c r="E14" s="1">
        <v>53</v>
      </c>
      <c r="F14" s="1">
        <v>32</v>
      </c>
      <c r="G14" s="7">
        <v>0.17</v>
      </c>
      <c r="H14" s="1">
        <v>180</v>
      </c>
      <c r="I14" s="1" t="str">
        <f>VLOOKUP(A14,[1]КИ!$C:$D,2,0)</f>
        <v>в матрице</v>
      </c>
      <c r="J14" s="1">
        <v>63</v>
      </c>
      <c r="K14" s="1">
        <f t="shared" si="2"/>
        <v>-10</v>
      </c>
      <c r="L14" s="1">
        <f t="shared" si="3"/>
        <v>53</v>
      </c>
      <c r="M14" s="1"/>
      <c r="N14" s="1">
        <v>16</v>
      </c>
      <c r="O14" s="1">
        <f t="shared" si="4"/>
        <v>10.6</v>
      </c>
      <c r="P14" s="5">
        <f>10*O14-N14-F14</f>
        <v>58</v>
      </c>
      <c r="Q14" s="5">
        <v>60</v>
      </c>
      <c r="R14" s="5"/>
      <c r="S14" s="5">
        <v>60</v>
      </c>
      <c r="T14" s="1"/>
      <c r="U14" s="1">
        <f t="shared" ref="U14:U15" si="12">(F14+N14+Q14+R14)/O14</f>
        <v>10.188679245283019</v>
      </c>
      <c r="V14" s="1">
        <f t="shared" si="5"/>
        <v>4.5283018867924527</v>
      </c>
      <c r="W14" s="1">
        <v>7</v>
      </c>
      <c r="X14" s="1">
        <v>6.6</v>
      </c>
      <c r="Y14" s="1">
        <v>5.2</v>
      </c>
      <c r="Z14" s="1">
        <v>7</v>
      </c>
      <c r="AA14" s="1">
        <v>5.4</v>
      </c>
      <c r="AB14" s="1">
        <v>5.2</v>
      </c>
      <c r="AC14" s="1"/>
      <c r="AD14" s="1">
        <f t="shared" si="6"/>
        <v>10.200000000000001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96</v>
      </c>
      <c r="D15" s="1"/>
      <c r="E15" s="1"/>
      <c r="F15" s="1"/>
      <c r="G15" s="7">
        <v>0</v>
      </c>
      <c r="H15" s="1" t="e">
        <v>#N/A</v>
      </c>
      <c r="I15" s="1" t="str">
        <f>VLOOKUP(A15,[1]КИ!$C:$D,2,0)</f>
        <v>в матрице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f t="shared" si="4"/>
        <v>0</v>
      </c>
      <c r="P15" s="5">
        <v>30</v>
      </c>
      <c r="Q15" s="5">
        <v>0</v>
      </c>
      <c r="R15" s="5"/>
      <c r="S15" s="5">
        <v>0</v>
      </c>
      <c r="T15" s="1" t="s">
        <v>154</v>
      </c>
      <c r="U15" s="1" t="e">
        <f t="shared" si="12"/>
        <v>#DIV/0!</v>
      </c>
      <c r="V15" s="1" t="e">
        <f t="shared" si="5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 t="s">
        <v>154</v>
      </c>
      <c r="AD15" s="1">
        <f t="shared" si="6"/>
        <v>0</v>
      </c>
      <c r="AE15" s="1">
        <f t="shared" si="7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44</v>
      </c>
      <c r="B16" s="13" t="s">
        <v>36</v>
      </c>
      <c r="C16" s="13">
        <v>15</v>
      </c>
      <c r="D16" s="13">
        <v>1</v>
      </c>
      <c r="E16" s="13">
        <v>6</v>
      </c>
      <c r="F16" s="13">
        <v>4</v>
      </c>
      <c r="G16" s="14">
        <v>0</v>
      </c>
      <c r="H16" s="13">
        <v>60</v>
      </c>
      <c r="I16" s="15" t="s">
        <v>128</v>
      </c>
      <c r="J16" s="13">
        <v>6</v>
      </c>
      <c r="K16" s="13">
        <f t="shared" si="2"/>
        <v>0</v>
      </c>
      <c r="L16" s="13">
        <f t="shared" si="3"/>
        <v>6</v>
      </c>
      <c r="M16" s="13"/>
      <c r="N16" s="13"/>
      <c r="O16" s="13">
        <f t="shared" si="4"/>
        <v>1.2</v>
      </c>
      <c r="P16" s="16"/>
      <c r="Q16" s="16">
        <f t="shared" si="8"/>
        <v>0</v>
      </c>
      <c r="R16" s="16"/>
      <c r="S16" s="16"/>
      <c r="T16" s="13"/>
      <c r="U16" s="13">
        <f t="shared" si="9"/>
        <v>3.3333333333333335</v>
      </c>
      <c r="V16" s="13">
        <f t="shared" si="5"/>
        <v>3.3333333333333335</v>
      </c>
      <c r="W16" s="13">
        <v>3</v>
      </c>
      <c r="X16" s="13">
        <v>3.6</v>
      </c>
      <c r="Y16" s="13">
        <v>1.8</v>
      </c>
      <c r="Z16" s="13">
        <v>2.6</v>
      </c>
      <c r="AA16" s="13">
        <v>7</v>
      </c>
      <c r="AB16" s="13">
        <v>6</v>
      </c>
      <c r="AC16" s="13"/>
      <c r="AD16" s="13">
        <f t="shared" si="6"/>
        <v>0</v>
      </c>
      <c r="AE16" s="13">
        <f t="shared" si="7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45</v>
      </c>
      <c r="B17" s="13" t="s">
        <v>36</v>
      </c>
      <c r="C17" s="13">
        <v>250</v>
      </c>
      <c r="D17" s="13"/>
      <c r="E17" s="13"/>
      <c r="F17" s="13"/>
      <c r="G17" s="14">
        <v>0</v>
      </c>
      <c r="H17" s="13" t="e">
        <v>#N/A</v>
      </c>
      <c r="I17" s="15" t="s">
        <v>128</v>
      </c>
      <c r="J17" s="13"/>
      <c r="K17" s="13">
        <f t="shared" si="2"/>
        <v>0</v>
      </c>
      <c r="L17" s="13">
        <f t="shared" si="3"/>
        <v>0</v>
      </c>
      <c r="M17" s="13"/>
      <c r="N17" s="13"/>
      <c r="O17" s="13">
        <f t="shared" si="4"/>
        <v>0</v>
      </c>
      <c r="P17" s="16"/>
      <c r="Q17" s="16">
        <f t="shared" si="8"/>
        <v>0</v>
      </c>
      <c r="R17" s="16"/>
      <c r="S17" s="16"/>
      <c r="T17" s="13"/>
      <c r="U17" s="13" t="e">
        <f t="shared" si="9"/>
        <v>#DIV/0!</v>
      </c>
      <c r="V17" s="13" t="e">
        <f t="shared" si="5"/>
        <v>#DIV/0!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/>
      <c r="AD17" s="13">
        <f t="shared" si="6"/>
        <v>0</v>
      </c>
      <c r="AE17" s="13">
        <f t="shared" si="7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3" t="s">
        <v>46</v>
      </c>
      <c r="B18" s="13" t="s">
        <v>36</v>
      </c>
      <c r="C18" s="13">
        <v>150</v>
      </c>
      <c r="D18" s="13"/>
      <c r="E18" s="13"/>
      <c r="F18" s="13"/>
      <c r="G18" s="14">
        <v>0</v>
      </c>
      <c r="H18" s="13" t="e">
        <v>#N/A</v>
      </c>
      <c r="I18" s="15" t="s">
        <v>128</v>
      </c>
      <c r="J18" s="13"/>
      <c r="K18" s="13">
        <f t="shared" si="2"/>
        <v>0</v>
      </c>
      <c r="L18" s="13">
        <f t="shared" si="3"/>
        <v>0</v>
      </c>
      <c r="M18" s="13"/>
      <c r="N18" s="13"/>
      <c r="O18" s="13">
        <f t="shared" si="4"/>
        <v>0</v>
      </c>
      <c r="P18" s="16"/>
      <c r="Q18" s="16">
        <f t="shared" si="8"/>
        <v>0</v>
      </c>
      <c r="R18" s="16"/>
      <c r="S18" s="16"/>
      <c r="T18" s="13"/>
      <c r="U18" s="13" t="e">
        <f t="shared" si="9"/>
        <v>#DIV/0!</v>
      </c>
      <c r="V18" s="13" t="e">
        <f t="shared" si="5"/>
        <v>#DIV/0!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/>
      <c r="AD18" s="13">
        <f t="shared" si="6"/>
        <v>0</v>
      </c>
      <c r="AE18" s="13">
        <f t="shared" si="7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122</v>
      </c>
      <c r="D19" s="1">
        <v>12</v>
      </c>
      <c r="E19" s="1">
        <v>29</v>
      </c>
      <c r="F19" s="1">
        <v>33</v>
      </c>
      <c r="G19" s="7">
        <v>0.3</v>
      </c>
      <c r="H19" s="1">
        <v>40</v>
      </c>
      <c r="I19" s="1" t="str">
        <f>VLOOKUP(A19,[1]КИ!$C:$D,2,0)</f>
        <v>в матрице</v>
      </c>
      <c r="J19" s="1">
        <v>32</v>
      </c>
      <c r="K19" s="1">
        <f t="shared" si="2"/>
        <v>-3</v>
      </c>
      <c r="L19" s="1">
        <f t="shared" si="3"/>
        <v>29</v>
      </c>
      <c r="M19" s="1"/>
      <c r="N19" s="1"/>
      <c r="O19" s="1">
        <f t="shared" si="4"/>
        <v>5.8</v>
      </c>
      <c r="P19" s="5">
        <f>10*O19-N19-F19</f>
        <v>25</v>
      </c>
      <c r="Q19" s="5">
        <f t="shared" si="8"/>
        <v>25</v>
      </c>
      <c r="R19" s="5"/>
      <c r="S19" s="5">
        <v>25</v>
      </c>
      <c r="T19" s="1"/>
      <c r="U19" s="1">
        <f t="shared" ref="U19:U21" si="13">(F19+N19+Q19+R19)/O19</f>
        <v>10</v>
      </c>
      <c r="V19" s="1">
        <f t="shared" si="5"/>
        <v>5.6896551724137936</v>
      </c>
      <c r="W19" s="1">
        <v>4.8</v>
      </c>
      <c r="X19" s="1">
        <v>3.4</v>
      </c>
      <c r="Y19" s="1">
        <v>6.8</v>
      </c>
      <c r="Z19" s="1">
        <v>10</v>
      </c>
      <c r="AA19" s="1">
        <v>4</v>
      </c>
      <c r="AB19" s="1">
        <v>3.2</v>
      </c>
      <c r="AC19" s="1"/>
      <c r="AD19" s="1">
        <f t="shared" si="6"/>
        <v>7.5</v>
      </c>
      <c r="AE19" s="1">
        <f t="shared" si="7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510</v>
      </c>
      <c r="D20" s="1">
        <v>654</v>
      </c>
      <c r="E20" s="1">
        <v>654</v>
      </c>
      <c r="F20" s="1"/>
      <c r="G20" s="7">
        <v>0</v>
      </c>
      <c r="H20" s="1" t="e">
        <v>#N/A</v>
      </c>
      <c r="I20" s="1" t="str">
        <f>VLOOKUP(A20,[1]КИ!$C:$D,2,0)</f>
        <v>в матрице</v>
      </c>
      <c r="J20" s="1">
        <v>654</v>
      </c>
      <c r="K20" s="1">
        <f t="shared" si="2"/>
        <v>0</v>
      </c>
      <c r="L20" s="1">
        <f t="shared" si="3"/>
        <v>0</v>
      </c>
      <c r="M20" s="1">
        <v>654</v>
      </c>
      <c r="N20" s="1"/>
      <c r="O20" s="1">
        <f t="shared" si="4"/>
        <v>0</v>
      </c>
      <c r="P20" s="5">
        <v>30</v>
      </c>
      <c r="Q20" s="5">
        <v>0</v>
      </c>
      <c r="R20" s="5"/>
      <c r="S20" s="5">
        <v>0</v>
      </c>
      <c r="T20" s="1" t="s">
        <v>154</v>
      </c>
      <c r="U20" s="1" t="e">
        <f t="shared" si="13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154</v>
      </c>
      <c r="AD20" s="1">
        <f t="shared" si="6"/>
        <v>0</v>
      </c>
      <c r="AE20" s="1">
        <f t="shared" si="7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>
        <v>157</v>
      </c>
      <c r="D21" s="1">
        <v>61</v>
      </c>
      <c r="E21" s="1">
        <v>137</v>
      </c>
      <c r="F21" s="1">
        <v>58</v>
      </c>
      <c r="G21" s="7">
        <v>0.17</v>
      </c>
      <c r="H21" s="1">
        <v>180</v>
      </c>
      <c r="I21" s="1" t="str">
        <f>VLOOKUP(A21,[1]КИ!$C:$D,2,0)</f>
        <v>в матрице</v>
      </c>
      <c r="J21" s="1">
        <v>169</v>
      </c>
      <c r="K21" s="1">
        <f t="shared" si="2"/>
        <v>-32</v>
      </c>
      <c r="L21" s="1">
        <f t="shared" si="3"/>
        <v>137</v>
      </c>
      <c r="M21" s="1"/>
      <c r="N21" s="1">
        <v>55.600000000000023</v>
      </c>
      <c r="O21" s="1">
        <f t="shared" si="4"/>
        <v>27.4</v>
      </c>
      <c r="P21" s="5">
        <f>10*O21-N21-F21</f>
        <v>160.39999999999998</v>
      </c>
      <c r="Q21" s="5">
        <f t="shared" si="8"/>
        <v>160.39999999999998</v>
      </c>
      <c r="R21" s="5"/>
      <c r="S21" s="5">
        <v>160</v>
      </c>
      <c r="T21" s="1"/>
      <c r="U21" s="1">
        <f t="shared" si="13"/>
        <v>10</v>
      </c>
      <c r="V21" s="1">
        <f t="shared" si="5"/>
        <v>4.1459854014598552</v>
      </c>
      <c r="W21" s="1">
        <v>19.8</v>
      </c>
      <c r="X21" s="1">
        <v>20.8</v>
      </c>
      <c r="Y21" s="1">
        <v>11.2</v>
      </c>
      <c r="Z21" s="1">
        <v>13.8</v>
      </c>
      <c r="AA21" s="1">
        <v>20.399999999999999</v>
      </c>
      <c r="AB21" s="1">
        <v>20.6</v>
      </c>
      <c r="AC21" s="1"/>
      <c r="AD21" s="1">
        <f t="shared" si="6"/>
        <v>27.267999999999997</v>
      </c>
      <c r="AE21" s="1">
        <f t="shared" si="7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3" t="s">
        <v>50</v>
      </c>
      <c r="B22" s="13" t="s">
        <v>36</v>
      </c>
      <c r="C22" s="13">
        <v>96</v>
      </c>
      <c r="D22" s="13">
        <v>168</v>
      </c>
      <c r="E22" s="13">
        <v>168</v>
      </c>
      <c r="F22" s="13"/>
      <c r="G22" s="14">
        <v>0</v>
      </c>
      <c r="H22" s="13" t="e">
        <v>#N/A</v>
      </c>
      <c r="I22" s="15" t="s">
        <v>128</v>
      </c>
      <c r="J22" s="13">
        <v>168</v>
      </c>
      <c r="K22" s="13">
        <f t="shared" si="2"/>
        <v>0</v>
      </c>
      <c r="L22" s="13">
        <f t="shared" si="3"/>
        <v>0</v>
      </c>
      <c r="M22" s="13">
        <v>168</v>
      </c>
      <c r="N22" s="13"/>
      <c r="O22" s="13">
        <f t="shared" si="4"/>
        <v>0</v>
      </c>
      <c r="P22" s="16"/>
      <c r="Q22" s="16">
        <f t="shared" si="8"/>
        <v>0</v>
      </c>
      <c r="R22" s="16"/>
      <c r="S22" s="16"/>
      <c r="T22" s="13"/>
      <c r="U22" s="13" t="e">
        <f t="shared" si="9"/>
        <v>#DIV/0!</v>
      </c>
      <c r="V22" s="13" t="e">
        <f t="shared" si="5"/>
        <v>#DIV/0!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/>
      <c r="AD22" s="13">
        <f t="shared" si="6"/>
        <v>0</v>
      </c>
      <c r="AE22" s="13">
        <f t="shared" si="7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51</v>
      </c>
      <c r="B23" s="13" t="s">
        <v>36</v>
      </c>
      <c r="C23" s="13">
        <v>164</v>
      </c>
      <c r="D23" s="13">
        <v>44</v>
      </c>
      <c r="E23" s="13">
        <v>44</v>
      </c>
      <c r="F23" s="13"/>
      <c r="G23" s="14">
        <v>0</v>
      </c>
      <c r="H23" s="13" t="e">
        <v>#N/A</v>
      </c>
      <c r="I23" s="15" t="s">
        <v>128</v>
      </c>
      <c r="J23" s="13">
        <v>44</v>
      </c>
      <c r="K23" s="13">
        <f t="shared" si="2"/>
        <v>0</v>
      </c>
      <c r="L23" s="13">
        <f t="shared" si="3"/>
        <v>0</v>
      </c>
      <c r="M23" s="13">
        <v>44</v>
      </c>
      <c r="N23" s="13"/>
      <c r="O23" s="13">
        <f t="shared" si="4"/>
        <v>0</v>
      </c>
      <c r="P23" s="16"/>
      <c r="Q23" s="16">
        <f t="shared" si="8"/>
        <v>0</v>
      </c>
      <c r="R23" s="16"/>
      <c r="S23" s="16"/>
      <c r="T23" s="13"/>
      <c r="U23" s="13" t="e">
        <f t="shared" si="9"/>
        <v>#DIV/0!</v>
      </c>
      <c r="V23" s="13" t="e">
        <f t="shared" si="5"/>
        <v>#DIV/0!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/>
      <c r="AD23" s="13">
        <f t="shared" si="6"/>
        <v>0</v>
      </c>
      <c r="AE23" s="13">
        <f t="shared" si="7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3" t="s">
        <v>52</v>
      </c>
      <c r="B24" s="13" t="s">
        <v>36</v>
      </c>
      <c r="C24" s="13">
        <v>60</v>
      </c>
      <c r="D24" s="13"/>
      <c r="E24" s="13"/>
      <c r="F24" s="13"/>
      <c r="G24" s="14">
        <v>0</v>
      </c>
      <c r="H24" s="13" t="e">
        <v>#N/A</v>
      </c>
      <c r="I24" s="15" t="s">
        <v>128</v>
      </c>
      <c r="J24" s="13"/>
      <c r="K24" s="13">
        <f t="shared" si="2"/>
        <v>0</v>
      </c>
      <c r="L24" s="13">
        <f t="shared" si="3"/>
        <v>0</v>
      </c>
      <c r="M24" s="13"/>
      <c r="N24" s="13"/>
      <c r="O24" s="13">
        <f t="shared" si="4"/>
        <v>0</v>
      </c>
      <c r="P24" s="16"/>
      <c r="Q24" s="16">
        <f t="shared" si="8"/>
        <v>0</v>
      </c>
      <c r="R24" s="16"/>
      <c r="S24" s="16"/>
      <c r="T24" s="13"/>
      <c r="U24" s="13" t="e">
        <f t="shared" si="9"/>
        <v>#DIV/0!</v>
      </c>
      <c r="V24" s="13" t="e">
        <f t="shared" si="5"/>
        <v>#DIV/0!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/>
      <c r="AD24" s="13">
        <f t="shared" si="6"/>
        <v>0</v>
      </c>
      <c r="AE24" s="13">
        <f t="shared" si="7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53</v>
      </c>
      <c r="B25" s="13" t="s">
        <v>36</v>
      </c>
      <c r="C25" s="13">
        <v>136</v>
      </c>
      <c r="D25" s="13"/>
      <c r="E25" s="13"/>
      <c r="F25" s="13"/>
      <c r="G25" s="14">
        <v>0</v>
      </c>
      <c r="H25" s="13" t="e">
        <v>#N/A</v>
      </c>
      <c r="I25" s="15" t="s">
        <v>128</v>
      </c>
      <c r="J25" s="13"/>
      <c r="K25" s="13">
        <f t="shared" si="2"/>
        <v>0</v>
      </c>
      <c r="L25" s="13">
        <f t="shared" si="3"/>
        <v>0</v>
      </c>
      <c r="M25" s="13"/>
      <c r="N25" s="13"/>
      <c r="O25" s="13">
        <f t="shared" si="4"/>
        <v>0</v>
      </c>
      <c r="P25" s="16"/>
      <c r="Q25" s="16">
        <f t="shared" si="8"/>
        <v>0</v>
      </c>
      <c r="R25" s="16"/>
      <c r="S25" s="16"/>
      <c r="T25" s="13"/>
      <c r="U25" s="13" t="e">
        <f t="shared" si="9"/>
        <v>#DIV/0!</v>
      </c>
      <c r="V25" s="13" t="e">
        <f t="shared" si="5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/>
      <c r="AD25" s="13">
        <f t="shared" si="6"/>
        <v>0</v>
      </c>
      <c r="AE25" s="13">
        <f t="shared" si="7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54</v>
      </c>
      <c r="B26" s="13" t="s">
        <v>36</v>
      </c>
      <c r="C26" s="13">
        <v>102</v>
      </c>
      <c r="D26" s="13"/>
      <c r="E26" s="13">
        <v>6</v>
      </c>
      <c r="F26" s="13"/>
      <c r="G26" s="14">
        <v>0</v>
      </c>
      <c r="H26" s="13">
        <v>45</v>
      </c>
      <c r="I26" s="15" t="s">
        <v>128</v>
      </c>
      <c r="J26" s="13">
        <v>8</v>
      </c>
      <c r="K26" s="13">
        <f t="shared" si="2"/>
        <v>-2</v>
      </c>
      <c r="L26" s="13">
        <f t="shared" si="3"/>
        <v>6</v>
      </c>
      <c r="M26" s="13"/>
      <c r="N26" s="13"/>
      <c r="O26" s="13">
        <f t="shared" si="4"/>
        <v>1.2</v>
      </c>
      <c r="P26" s="16"/>
      <c r="Q26" s="16">
        <f t="shared" si="8"/>
        <v>0</v>
      </c>
      <c r="R26" s="16"/>
      <c r="S26" s="16"/>
      <c r="T26" s="13"/>
      <c r="U26" s="13">
        <f t="shared" si="9"/>
        <v>0</v>
      </c>
      <c r="V26" s="13">
        <f t="shared" si="5"/>
        <v>0</v>
      </c>
      <c r="W26" s="13">
        <v>0.6</v>
      </c>
      <c r="X26" s="13">
        <v>-0.2</v>
      </c>
      <c r="Y26" s="13">
        <v>0.2</v>
      </c>
      <c r="Z26" s="13">
        <v>0.2</v>
      </c>
      <c r="AA26" s="13">
        <v>0</v>
      </c>
      <c r="AB26" s="13">
        <v>0.2</v>
      </c>
      <c r="AC26" s="13"/>
      <c r="AD26" s="13">
        <f t="shared" si="6"/>
        <v>0</v>
      </c>
      <c r="AE26" s="13">
        <f t="shared" si="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36</v>
      </c>
      <c r="C27" s="1">
        <v>138</v>
      </c>
      <c r="D27" s="1"/>
      <c r="E27" s="1"/>
      <c r="F27" s="1"/>
      <c r="G27" s="7">
        <v>0</v>
      </c>
      <c r="H27" s="1" t="e">
        <v>#N/A</v>
      </c>
      <c r="I27" s="1" t="str">
        <f>VLOOKUP(A27,[1]КИ!$C:$D,2,0)</f>
        <v>в матрице</v>
      </c>
      <c r="J27" s="1"/>
      <c r="K27" s="1">
        <f t="shared" si="2"/>
        <v>0</v>
      </c>
      <c r="L27" s="1">
        <f t="shared" si="3"/>
        <v>0</v>
      </c>
      <c r="M27" s="1"/>
      <c r="N27" s="1"/>
      <c r="O27" s="1">
        <f t="shared" si="4"/>
        <v>0</v>
      </c>
      <c r="P27" s="5">
        <v>30</v>
      </c>
      <c r="Q27" s="5">
        <v>0</v>
      </c>
      <c r="R27" s="5"/>
      <c r="S27" s="5">
        <v>0</v>
      </c>
      <c r="T27" s="1" t="s">
        <v>154</v>
      </c>
      <c r="U27" s="1" t="e">
        <f t="shared" ref="U27:U30" si="14">(F27+N27+Q27+R27)/O27</f>
        <v>#DIV/0!</v>
      </c>
      <c r="V27" s="1" t="e">
        <f t="shared" si="5"/>
        <v>#DIV/0!</v>
      </c>
      <c r="W27" s="1">
        <v>0.2</v>
      </c>
      <c r="X27" s="1">
        <v>0.2</v>
      </c>
      <c r="Y27" s="1">
        <v>0</v>
      </c>
      <c r="Z27" s="1">
        <v>0</v>
      </c>
      <c r="AA27" s="1">
        <v>0</v>
      </c>
      <c r="AB27" s="1">
        <v>0</v>
      </c>
      <c r="AC27" s="1" t="s">
        <v>154</v>
      </c>
      <c r="AD27" s="1">
        <f t="shared" si="6"/>
        <v>0</v>
      </c>
      <c r="AE27" s="1">
        <f t="shared" si="7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36</v>
      </c>
      <c r="C28" s="1">
        <v>348</v>
      </c>
      <c r="D28" s="1">
        <v>258</v>
      </c>
      <c r="E28" s="1">
        <v>258</v>
      </c>
      <c r="F28" s="1"/>
      <c r="G28" s="7">
        <v>0</v>
      </c>
      <c r="H28" s="1" t="e">
        <v>#N/A</v>
      </c>
      <c r="I28" s="1" t="str">
        <f>VLOOKUP(A28,[1]КИ!$C:$D,2,0)</f>
        <v>в матрице</v>
      </c>
      <c r="J28" s="1">
        <v>258</v>
      </c>
      <c r="K28" s="1">
        <f t="shared" si="2"/>
        <v>0</v>
      </c>
      <c r="L28" s="1">
        <f t="shared" si="3"/>
        <v>0</v>
      </c>
      <c r="M28" s="1">
        <v>258</v>
      </c>
      <c r="N28" s="1"/>
      <c r="O28" s="1">
        <f t="shared" si="4"/>
        <v>0</v>
      </c>
      <c r="P28" s="5">
        <v>30</v>
      </c>
      <c r="Q28" s="5">
        <v>0</v>
      </c>
      <c r="R28" s="5"/>
      <c r="S28" s="5">
        <v>0</v>
      </c>
      <c r="T28" s="1" t="s">
        <v>154</v>
      </c>
      <c r="U28" s="1" t="e">
        <f t="shared" si="14"/>
        <v>#DIV/0!</v>
      </c>
      <c r="V28" s="1" t="e">
        <f t="shared" si="5"/>
        <v>#DIV/0!</v>
      </c>
      <c r="W28" s="1">
        <v>0.2</v>
      </c>
      <c r="X28" s="1">
        <v>0.2</v>
      </c>
      <c r="Y28" s="1">
        <v>0</v>
      </c>
      <c r="Z28" s="1">
        <v>0</v>
      </c>
      <c r="AA28" s="1">
        <v>0</v>
      </c>
      <c r="AB28" s="1">
        <v>0</v>
      </c>
      <c r="AC28" s="1" t="s">
        <v>154</v>
      </c>
      <c r="AD28" s="1">
        <f t="shared" si="6"/>
        <v>0</v>
      </c>
      <c r="AE28" s="1">
        <f t="shared" si="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32</v>
      </c>
      <c r="C29" s="1">
        <v>2230.4960000000001</v>
      </c>
      <c r="D29" s="1">
        <v>1852.9110000000001</v>
      </c>
      <c r="E29" s="1">
        <v>2248.75</v>
      </c>
      <c r="F29" s="1">
        <v>1450.66</v>
      </c>
      <c r="G29" s="7">
        <v>1</v>
      </c>
      <c r="H29" s="1">
        <v>55</v>
      </c>
      <c r="I29" s="1" t="str">
        <f>VLOOKUP(A29,[1]КИ!$C:$D,2,0)</f>
        <v>в матрице</v>
      </c>
      <c r="J29" s="1">
        <v>2128.7150000000001</v>
      </c>
      <c r="K29" s="1">
        <f t="shared" si="2"/>
        <v>120.03499999999985</v>
      </c>
      <c r="L29" s="1">
        <f t="shared" si="3"/>
        <v>2248.75</v>
      </c>
      <c r="M29" s="1"/>
      <c r="N29" s="1">
        <v>1254.0383999999999</v>
      </c>
      <c r="O29" s="1">
        <f t="shared" si="4"/>
        <v>449.75</v>
      </c>
      <c r="P29" s="5">
        <f t="shared" ref="P29" si="15">10*O29-N29-F29</f>
        <v>1792.8016</v>
      </c>
      <c r="Q29" s="5">
        <f t="shared" si="8"/>
        <v>1292.8016</v>
      </c>
      <c r="R29" s="5">
        <v>500</v>
      </c>
      <c r="S29" s="5">
        <v>1793</v>
      </c>
      <c r="T29" s="1"/>
      <c r="U29" s="1">
        <f t="shared" si="14"/>
        <v>10</v>
      </c>
      <c r="V29" s="1">
        <f t="shared" si="5"/>
        <v>6.0137818788215682</v>
      </c>
      <c r="W29" s="1">
        <v>372.02519999999998</v>
      </c>
      <c r="X29" s="1">
        <v>380.46640000000002</v>
      </c>
      <c r="Y29" s="1">
        <v>376.45600000000002</v>
      </c>
      <c r="Z29" s="1">
        <v>343.85919999999999</v>
      </c>
      <c r="AA29" s="1">
        <v>327.07</v>
      </c>
      <c r="AB29" s="1">
        <v>301.90039999999999</v>
      </c>
      <c r="AC29" s="1"/>
      <c r="AD29" s="1">
        <f t="shared" si="6"/>
        <v>1292.8016</v>
      </c>
      <c r="AE29" s="1">
        <f t="shared" si="7"/>
        <v>500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32</v>
      </c>
      <c r="C30" s="1">
        <v>3113.9810000000002</v>
      </c>
      <c r="D30" s="1">
        <v>5541.2820000000002</v>
      </c>
      <c r="E30" s="1">
        <v>3630.0859999999998</v>
      </c>
      <c r="F30" s="1">
        <v>4757.8010000000004</v>
      </c>
      <c r="G30" s="7">
        <v>1</v>
      </c>
      <c r="H30" s="1">
        <v>50</v>
      </c>
      <c r="I30" s="1" t="str">
        <f>VLOOKUP(A30,[1]КИ!$C:$D,2,0)</f>
        <v>в матрице</v>
      </c>
      <c r="J30" s="1">
        <v>3669.5459999999998</v>
      </c>
      <c r="K30" s="1">
        <f t="shared" si="2"/>
        <v>-39.460000000000036</v>
      </c>
      <c r="L30" s="1">
        <f t="shared" si="3"/>
        <v>3630.0859999999998</v>
      </c>
      <c r="M30" s="1"/>
      <c r="N30" s="1">
        <v>1198.544400000002</v>
      </c>
      <c r="O30" s="1">
        <f t="shared" si="4"/>
        <v>726.0172</v>
      </c>
      <c r="P30" s="5">
        <v>1700</v>
      </c>
      <c r="Q30" s="5">
        <v>950</v>
      </c>
      <c r="R30" s="5">
        <v>700</v>
      </c>
      <c r="S30" s="5">
        <v>1667</v>
      </c>
      <c r="T30" s="1"/>
      <c r="U30" s="1">
        <f t="shared" si="14"/>
        <v>10.476811568651545</v>
      </c>
      <c r="V30" s="1">
        <f t="shared" si="5"/>
        <v>8.2041381388760506</v>
      </c>
      <c r="W30" s="1">
        <v>698.22700000000009</v>
      </c>
      <c r="X30" s="1">
        <v>728.86440000000005</v>
      </c>
      <c r="Y30" s="1">
        <v>764.32320000000004</v>
      </c>
      <c r="Z30" s="1">
        <v>812.95640000000003</v>
      </c>
      <c r="AA30" s="1">
        <v>616.65240000000006</v>
      </c>
      <c r="AB30" s="1">
        <v>649.18619999999999</v>
      </c>
      <c r="AC30" s="1"/>
      <c r="AD30" s="1">
        <f t="shared" si="6"/>
        <v>950</v>
      </c>
      <c r="AE30" s="1">
        <f t="shared" si="7"/>
        <v>700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32</v>
      </c>
      <c r="C31" s="1">
        <v>62.454999999999998</v>
      </c>
      <c r="D31" s="1">
        <v>276.06700000000001</v>
      </c>
      <c r="E31" s="1">
        <v>34.319000000000003</v>
      </c>
      <c r="F31" s="1">
        <v>296.25299999999999</v>
      </c>
      <c r="G31" s="7">
        <v>1</v>
      </c>
      <c r="H31" s="1">
        <v>55</v>
      </c>
      <c r="I31" s="1" t="str">
        <f>VLOOKUP(A31,[1]КИ!$C:$D,2,0)</f>
        <v>в матрице</v>
      </c>
      <c r="J31" s="1">
        <v>31.75</v>
      </c>
      <c r="K31" s="1">
        <f t="shared" si="2"/>
        <v>2.5690000000000026</v>
      </c>
      <c r="L31" s="1">
        <f t="shared" si="3"/>
        <v>34.319000000000003</v>
      </c>
      <c r="M31" s="1"/>
      <c r="N31" s="1">
        <v>27.791999999999991</v>
      </c>
      <c r="O31" s="1">
        <f t="shared" si="4"/>
        <v>6.8638000000000003</v>
      </c>
      <c r="P31" s="5"/>
      <c r="Q31" s="5">
        <f t="shared" si="8"/>
        <v>0</v>
      </c>
      <c r="R31" s="5"/>
      <c r="S31" s="5"/>
      <c r="T31" s="1"/>
      <c r="U31" s="1">
        <f t="shared" si="9"/>
        <v>47.210728750837717</v>
      </c>
      <c r="V31" s="1">
        <f t="shared" si="5"/>
        <v>47.210728750837717</v>
      </c>
      <c r="W31" s="1">
        <v>9.3244000000000007</v>
      </c>
      <c r="X31" s="1">
        <v>10.384</v>
      </c>
      <c r="Y31" s="1">
        <v>9.8398000000000003</v>
      </c>
      <c r="Z31" s="1">
        <v>7.9244000000000003</v>
      </c>
      <c r="AA31" s="1">
        <v>7.2460000000000004</v>
      </c>
      <c r="AB31" s="1">
        <v>7.6087999999999996</v>
      </c>
      <c r="AC31" s="17" t="s">
        <v>153</v>
      </c>
      <c r="AD31" s="1">
        <f t="shared" si="6"/>
        <v>0</v>
      </c>
      <c r="AE31" s="1">
        <f t="shared" si="7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32</v>
      </c>
      <c r="C32" s="1">
        <v>2486.4389999999999</v>
      </c>
      <c r="D32" s="1">
        <v>2705.6819999999998</v>
      </c>
      <c r="E32" s="1">
        <v>2989.3</v>
      </c>
      <c r="F32" s="1">
        <v>1714.172</v>
      </c>
      <c r="G32" s="7">
        <v>1</v>
      </c>
      <c r="H32" s="1">
        <v>55</v>
      </c>
      <c r="I32" s="1" t="str">
        <f>VLOOKUP(A32,[1]КИ!$C:$D,2,0)</f>
        <v>в матрице</v>
      </c>
      <c r="J32" s="1">
        <v>2816.9</v>
      </c>
      <c r="K32" s="1">
        <f t="shared" si="2"/>
        <v>172.40000000000009</v>
      </c>
      <c r="L32" s="1">
        <f t="shared" si="3"/>
        <v>2989.3</v>
      </c>
      <c r="M32" s="1"/>
      <c r="N32" s="1">
        <v>1696.636400000001</v>
      </c>
      <c r="O32" s="1">
        <f t="shared" si="4"/>
        <v>597.86</v>
      </c>
      <c r="P32" s="5">
        <f t="shared" ref="P32:P35" si="16">10*O32-N32-F32</f>
        <v>2567.7915999999991</v>
      </c>
      <c r="Q32" s="5">
        <f t="shared" si="8"/>
        <v>1567.7915999999991</v>
      </c>
      <c r="R32" s="5">
        <v>1000</v>
      </c>
      <c r="S32" s="5">
        <v>2563</v>
      </c>
      <c r="T32" s="1"/>
      <c r="U32" s="1">
        <f t="shared" ref="U32:U36" si="17">(F32+N32+Q32+R32)/O32</f>
        <v>10</v>
      </c>
      <c r="V32" s="1">
        <f t="shared" si="5"/>
        <v>5.7050286020138508</v>
      </c>
      <c r="W32" s="1">
        <v>490.19420000000002</v>
      </c>
      <c r="X32" s="1">
        <v>499.31859999999989</v>
      </c>
      <c r="Y32" s="1">
        <v>472.85539999999997</v>
      </c>
      <c r="Z32" s="1">
        <v>435.66239999999999</v>
      </c>
      <c r="AA32" s="1">
        <v>374.31479999999999</v>
      </c>
      <c r="AB32" s="1">
        <v>371.23899999999998</v>
      </c>
      <c r="AC32" s="1"/>
      <c r="AD32" s="1">
        <f t="shared" si="6"/>
        <v>1567.7915999999991</v>
      </c>
      <c r="AE32" s="1">
        <f t="shared" si="7"/>
        <v>1000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4955.9319999999998</v>
      </c>
      <c r="D33" s="1">
        <v>6579.1750000000002</v>
      </c>
      <c r="E33" s="1">
        <v>4882.1099999999997</v>
      </c>
      <c r="F33" s="1">
        <v>6321.0010000000002</v>
      </c>
      <c r="G33" s="7">
        <v>1</v>
      </c>
      <c r="H33" s="1">
        <v>60</v>
      </c>
      <c r="I33" s="1" t="str">
        <f>VLOOKUP(A33,[1]КИ!$C:$D,2,0)</f>
        <v>в матрице</v>
      </c>
      <c r="J33" s="1">
        <v>4785.37</v>
      </c>
      <c r="K33" s="1">
        <f t="shared" si="2"/>
        <v>96.739999999999782</v>
      </c>
      <c r="L33" s="1">
        <f t="shared" si="3"/>
        <v>4882.1099999999997</v>
      </c>
      <c r="M33" s="1"/>
      <c r="N33" s="1"/>
      <c r="O33" s="1">
        <f t="shared" si="4"/>
        <v>976.42199999999991</v>
      </c>
      <c r="P33" s="5">
        <v>4000</v>
      </c>
      <c r="Q33" s="5">
        <v>1950</v>
      </c>
      <c r="R33" s="5">
        <v>2000</v>
      </c>
      <c r="S33" s="5">
        <v>3931</v>
      </c>
      <c r="T33" s="1"/>
      <c r="U33" s="1">
        <f t="shared" si="17"/>
        <v>10.519018416217579</v>
      </c>
      <c r="V33" s="1">
        <f t="shared" si="5"/>
        <v>6.4736363990159997</v>
      </c>
      <c r="W33" s="1">
        <v>772.53520000000003</v>
      </c>
      <c r="X33" s="1">
        <v>850.2120000000001</v>
      </c>
      <c r="Y33" s="1">
        <v>1043.1199999999999</v>
      </c>
      <c r="Z33" s="1">
        <v>1097.5404000000001</v>
      </c>
      <c r="AA33" s="1">
        <v>942.52019999999993</v>
      </c>
      <c r="AB33" s="1">
        <v>832.54259999999999</v>
      </c>
      <c r="AC33" s="1"/>
      <c r="AD33" s="1">
        <f t="shared" si="6"/>
        <v>1950</v>
      </c>
      <c r="AE33" s="1">
        <f t="shared" si="7"/>
        <v>2000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279.11900000000003</v>
      </c>
      <c r="D34" s="1">
        <v>305.5</v>
      </c>
      <c r="E34" s="1">
        <v>184.41399999999999</v>
      </c>
      <c r="F34" s="1">
        <v>346.56400000000002</v>
      </c>
      <c r="G34" s="7">
        <v>0</v>
      </c>
      <c r="H34" s="1">
        <v>50</v>
      </c>
      <c r="I34" s="1" t="str">
        <f>VLOOKUP(A34,[1]КИ!$C:$D,2,0)</f>
        <v>в матрице</v>
      </c>
      <c r="J34" s="1">
        <v>194.6</v>
      </c>
      <c r="K34" s="1">
        <f t="shared" si="2"/>
        <v>-10.186000000000007</v>
      </c>
      <c r="L34" s="1">
        <f t="shared" si="3"/>
        <v>184.41399999999999</v>
      </c>
      <c r="M34" s="1"/>
      <c r="N34" s="1"/>
      <c r="O34" s="1">
        <f t="shared" si="4"/>
        <v>36.882799999999996</v>
      </c>
      <c r="P34" s="5">
        <f t="shared" si="16"/>
        <v>22.263999999999953</v>
      </c>
      <c r="Q34" s="5">
        <v>0</v>
      </c>
      <c r="R34" s="5"/>
      <c r="S34" s="5">
        <v>0</v>
      </c>
      <c r="T34" s="1" t="s">
        <v>154</v>
      </c>
      <c r="U34" s="1">
        <f t="shared" si="17"/>
        <v>9.3963581940633585</v>
      </c>
      <c r="V34" s="1">
        <f t="shared" si="5"/>
        <v>9.3963581940633585</v>
      </c>
      <c r="W34" s="1">
        <v>34.3628</v>
      </c>
      <c r="X34" s="1">
        <v>47.448999999999998</v>
      </c>
      <c r="Y34" s="1">
        <v>43.930599999999998</v>
      </c>
      <c r="Z34" s="1">
        <v>42.336799999999997</v>
      </c>
      <c r="AA34" s="1">
        <v>37.802</v>
      </c>
      <c r="AB34" s="1">
        <v>30.2422</v>
      </c>
      <c r="AC34" s="1" t="s">
        <v>154</v>
      </c>
      <c r="AD34" s="1">
        <f t="shared" si="6"/>
        <v>0</v>
      </c>
      <c r="AE34" s="1">
        <f t="shared" si="7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2984.768</v>
      </c>
      <c r="D35" s="1">
        <v>2205.5500000000002</v>
      </c>
      <c r="E35" s="1">
        <v>2518.3780000000002</v>
      </c>
      <c r="F35" s="1">
        <v>2232.3739999999998</v>
      </c>
      <c r="G35" s="7">
        <v>1</v>
      </c>
      <c r="H35" s="1">
        <v>55</v>
      </c>
      <c r="I35" s="1" t="str">
        <f>VLOOKUP(A35,[1]КИ!$C:$D,2,0)</f>
        <v>в матрице</v>
      </c>
      <c r="J35" s="1">
        <v>2364.2950000000001</v>
      </c>
      <c r="K35" s="1">
        <f t="shared" si="2"/>
        <v>154.08300000000008</v>
      </c>
      <c r="L35" s="1">
        <f t="shared" si="3"/>
        <v>2518.3780000000002</v>
      </c>
      <c r="M35" s="1"/>
      <c r="N35" s="1">
        <v>640.06259999999975</v>
      </c>
      <c r="O35" s="1">
        <f t="shared" si="4"/>
        <v>503.67560000000003</v>
      </c>
      <c r="P35" s="5">
        <f t="shared" si="16"/>
        <v>2164.3194000000003</v>
      </c>
      <c r="Q35" s="5">
        <f t="shared" si="8"/>
        <v>2164.3194000000003</v>
      </c>
      <c r="R35" s="5"/>
      <c r="S35" s="5">
        <v>2164</v>
      </c>
      <c r="T35" s="1"/>
      <c r="U35" s="1">
        <f t="shared" si="17"/>
        <v>9.9999999999999982</v>
      </c>
      <c r="V35" s="1">
        <f t="shared" si="5"/>
        <v>5.7029496763392933</v>
      </c>
      <c r="W35" s="1">
        <v>409.7278</v>
      </c>
      <c r="X35" s="1">
        <v>405.73059999999998</v>
      </c>
      <c r="Y35" s="1">
        <v>409.6764</v>
      </c>
      <c r="Z35" s="1">
        <v>402.99959999999999</v>
      </c>
      <c r="AA35" s="1">
        <v>368.9366</v>
      </c>
      <c r="AB35" s="1">
        <v>338.447</v>
      </c>
      <c r="AC35" s="1"/>
      <c r="AD35" s="1">
        <f t="shared" si="6"/>
        <v>2164.3194000000003</v>
      </c>
      <c r="AE35" s="1">
        <f t="shared" si="7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4207.6639999999998</v>
      </c>
      <c r="D36" s="1">
        <v>2970.12</v>
      </c>
      <c r="E36" s="1">
        <v>3505.5630000000001</v>
      </c>
      <c r="F36" s="1">
        <v>3350.9209999999998</v>
      </c>
      <c r="G36" s="7">
        <v>1</v>
      </c>
      <c r="H36" s="1">
        <v>60</v>
      </c>
      <c r="I36" s="1" t="str">
        <f>VLOOKUP(A36,[1]КИ!$C:$D,2,0)</f>
        <v>в матрице</v>
      </c>
      <c r="J36" s="1">
        <v>3470.26</v>
      </c>
      <c r="K36" s="1">
        <f t="shared" si="2"/>
        <v>35.302999999999884</v>
      </c>
      <c r="L36" s="1">
        <f t="shared" si="3"/>
        <v>3505.5630000000001</v>
      </c>
      <c r="M36" s="1"/>
      <c r="N36" s="1"/>
      <c r="O36" s="1">
        <f t="shared" si="4"/>
        <v>701.11260000000004</v>
      </c>
      <c r="P36" s="5">
        <v>4050</v>
      </c>
      <c r="Q36" s="5">
        <v>2000</v>
      </c>
      <c r="R36" s="5">
        <v>2000</v>
      </c>
      <c r="S36" s="5">
        <v>4011</v>
      </c>
      <c r="T36" s="1"/>
      <c r="U36" s="1">
        <f t="shared" si="17"/>
        <v>10.484651110249622</v>
      </c>
      <c r="V36" s="1">
        <f t="shared" si="5"/>
        <v>4.7794334319480205</v>
      </c>
      <c r="W36" s="1">
        <v>529.31580000000008</v>
      </c>
      <c r="X36" s="1">
        <v>616.58299999999997</v>
      </c>
      <c r="Y36" s="1">
        <v>681.49219999999991</v>
      </c>
      <c r="Z36" s="1">
        <v>866.35220000000004</v>
      </c>
      <c r="AA36" s="1">
        <v>618.72239999999999</v>
      </c>
      <c r="AB36" s="1">
        <v>684.38300000000004</v>
      </c>
      <c r="AC36" s="1"/>
      <c r="AD36" s="1">
        <f t="shared" si="6"/>
        <v>2000</v>
      </c>
      <c r="AE36" s="1">
        <f t="shared" si="7"/>
        <v>2000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3383.8679999999999</v>
      </c>
      <c r="D37" s="1">
        <v>1110.93</v>
      </c>
      <c r="E37" s="1">
        <v>1178.826</v>
      </c>
      <c r="F37" s="1">
        <v>2404.5949999999998</v>
      </c>
      <c r="G37" s="7">
        <v>1</v>
      </c>
      <c r="H37" s="1">
        <v>60</v>
      </c>
      <c r="I37" s="1" t="str">
        <f>VLOOKUP(A37,[1]КИ!$C:$D,2,0)</f>
        <v>в матрице</v>
      </c>
      <c r="J37" s="1">
        <v>1155.51</v>
      </c>
      <c r="K37" s="1">
        <f t="shared" si="2"/>
        <v>23.316000000000031</v>
      </c>
      <c r="L37" s="1">
        <f t="shared" si="3"/>
        <v>1178.826</v>
      </c>
      <c r="M37" s="1"/>
      <c r="N37" s="1">
        <v>538.53963999999951</v>
      </c>
      <c r="O37" s="1">
        <f t="shared" si="4"/>
        <v>235.76519999999999</v>
      </c>
      <c r="P37" s="5"/>
      <c r="Q37" s="5">
        <f t="shared" si="8"/>
        <v>0</v>
      </c>
      <c r="R37" s="5"/>
      <c r="S37" s="5"/>
      <c r="T37" s="1"/>
      <c r="U37" s="1">
        <f t="shared" si="9"/>
        <v>12.483329346315738</v>
      </c>
      <c r="V37" s="1">
        <f t="shared" si="5"/>
        <v>12.483329346315738</v>
      </c>
      <c r="W37" s="1">
        <v>369.3612</v>
      </c>
      <c r="X37" s="1">
        <v>360.81099999999998</v>
      </c>
      <c r="Y37" s="1">
        <v>383.37439999999998</v>
      </c>
      <c r="Z37" s="1">
        <v>407.19600000000003</v>
      </c>
      <c r="AA37" s="1">
        <v>332.7432</v>
      </c>
      <c r="AB37" s="1">
        <v>329.928</v>
      </c>
      <c r="AC37" s="1"/>
      <c r="AD37" s="1">
        <f t="shared" si="6"/>
        <v>0</v>
      </c>
      <c r="AE37" s="1">
        <f t="shared" si="7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547.04300000000001</v>
      </c>
      <c r="D38" s="1">
        <v>599.98699999999997</v>
      </c>
      <c r="E38" s="1">
        <v>358.786</v>
      </c>
      <c r="F38" s="1">
        <v>730.14400000000001</v>
      </c>
      <c r="G38" s="7">
        <v>1</v>
      </c>
      <c r="H38" s="1">
        <v>60</v>
      </c>
      <c r="I38" s="1" t="str">
        <f>VLOOKUP(A38,[1]КИ!$C:$D,2,0)</f>
        <v>в матрице</v>
      </c>
      <c r="J38" s="1">
        <v>342.75</v>
      </c>
      <c r="K38" s="1">
        <f t="shared" ref="K38:K69" si="18">E38-J38</f>
        <v>16.036000000000001</v>
      </c>
      <c r="L38" s="1">
        <f t="shared" si="3"/>
        <v>358.786</v>
      </c>
      <c r="M38" s="1"/>
      <c r="N38" s="1"/>
      <c r="O38" s="1">
        <f t="shared" si="4"/>
        <v>71.757199999999997</v>
      </c>
      <c r="P38" s="5"/>
      <c r="Q38" s="5">
        <f t="shared" si="8"/>
        <v>0</v>
      </c>
      <c r="R38" s="5"/>
      <c r="S38" s="5"/>
      <c r="T38" s="1"/>
      <c r="U38" s="1">
        <f t="shared" si="9"/>
        <v>10.175201930956058</v>
      </c>
      <c r="V38" s="1">
        <f t="shared" si="5"/>
        <v>10.175201930956058</v>
      </c>
      <c r="W38" s="1">
        <v>59.507399999999997</v>
      </c>
      <c r="X38" s="1">
        <v>88.510599999999997</v>
      </c>
      <c r="Y38" s="1">
        <v>96.317999999999998</v>
      </c>
      <c r="Z38" s="1">
        <v>83.657000000000011</v>
      </c>
      <c r="AA38" s="1">
        <v>80.046599999999998</v>
      </c>
      <c r="AB38" s="1">
        <v>72.493799999999993</v>
      </c>
      <c r="AC38" s="1"/>
      <c r="AD38" s="1">
        <f t="shared" si="6"/>
        <v>0</v>
      </c>
      <c r="AE38" s="1">
        <f t="shared" si="7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>
        <v>1088.104</v>
      </c>
      <c r="D39" s="1">
        <v>1557.231</v>
      </c>
      <c r="E39" s="1">
        <v>1065.356</v>
      </c>
      <c r="F39" s="1">
        <v>1298.221</v>
      </c>
      <c r="G39" s="7">
        <v>1</v>
      </c>
      <c r="H39" s="1">
        <v>60</v>
      </c>
      <c r="I39" s="1" t="str">
        <f>VLOOKUP(A39,[1]КИ!$C:$D,2,0)</f>
        <v>в матрице</v>
      </c>
      <c r="J39" s="1">
        <v>1006.38</v>
      </c>
      <c r="K39" s="1">
        <f t="shared" si="18"/>
        <v>58.975999999999999</v>
      </c>
      <c r="L39" s="1">
        <f t="shared" si="3"/>
        <v>1065.356</v>
      </c>
      <c r="M39" s="1"/>
      <c r="N39" s="1">
        <v>267.24680000000001</v>
      </c>
      <c r="O39" s="1">
        <f t="shared" si="4"/>
        <v>213.0712</v>
      </c>
      <c r="P39" s="5">
        <f t="shared" ref="P39" si="19">10*O39-N39-F39</f>
        <v>565.24420000000009</v>
      </c>
      <c r="Q39" s="5">
        <v>1000</v>
      </c>
      <c r="R39" s="5"/>
      <c r="S39" s="5">
        <v>1000</v>
      </c>
      <c r="T39" s="1"/>
      <c r="U39" s="1">
        <f>(F39+N39+Q39+R39)/O39</f>
        <v>12.04042498469995</v>
      </c>
      <c r="V39" s="1">
        <f t="shared" si="5"/>
        <v>7.3471581330559923</v>
      </c>
      <c r="W39" s="1">
        <v>203.38579999999999</v>
      </c>
      <c r="X39" s="1">
        <v>216.15979999999999</v>
      </c>
      <c r="Y39" s="1">
        <v>187.84960000000001</v>
      </c>
      <c r="Z39" s="1">
        <v>171.2722</v>
      </c>
      <c r="AA39" s="1">
        <v>170.9298</v>
      </c>
      <c r="AB39" s="1">
        <v>152.75800000000001</v>
      </c>
      <c r="AC39" s="1"/>
      <c r="AD39" s="1">
        <f t="shared" si="6"/>
        <v>1000</v>
      </c>
      <c r="AE39" s="1">
        <f t="shared" si="7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68</v>
      </c>
      <c r="B40" s="13" t="s">
        <v>32</v>
      </c>
      <c r="C40" s="13">
        <v>53.875</v>
      </c>
      <c r="D40" s="13">
        <v>2.29</v>
      </c>
      <c r="E40" s="13">
        <v>18.486999999999998</v>
      </c>
      <c r="F40" s="13">
        <v>29.887</v>
      </c>
      <c r="G40" s="14">
        <v>0</v>
      </c>
      <c r="H40" s="13">
        <v>180</v>
      </c>
      <c r="I40" s="15" t="s">
        <v>128</v>
      </c>
      <c r="J40" s="13">
        <v>16.98</v>
      </c>
      <c r="K40" s="13">
        <f t="shared" si="18"/>
        <v>1.5069999999999979</v>
      </c>
      <c r="L40" s="13">
        <f t="shared" si="3"/>
        <v>18.486999999999998</v>
      </c>
      <c r="M40" s="13"/>
      <c r="N40" s="13"/>
      <c r="O40" s="13">
        <f t="shared" si="4"/>
        <v>3.6973999999999996</v>
      </c>
      <c r="P40" s="16"/>
      <c r="Q40" s="16">
        <f t="shared" si="8"/>
        <v>0</v>
      </c>
      <c r="R40" s="16"/>
      <c r="S40" s="16"/>
      <c r="T40" s="13"/>
      <c r="U40" s="13">
        <f t="shared" si="9"/>
        <v>8.083247687564235</v>
      </c>
      <c r="V40" s="13">
        <f t="shared" si="5"/>
        <v>8.083247687564235</v>
      </c>
      <c r="W40" s="13">
        <v>3.46</v>
      </c>
      <c r="X40" s="13">
        <v>2.6225999999999998</v>
      </c>
      <c r="Y40" s="13">
        <v>2.4883999999999999</v>
      </c>
      <c r="Z40" s="13">
        <v>4.7770000000000001</v>
      </c>
      <c r="AA40" s="13">
        <v>3.0672000000000001</v>
      </c>
      <c r="AB40" s="13">
        <v>2.2545999999999999</v>
      </c>
      <c r="AC40" s="13"/>
      <c r="AD40" s="13">
        <f t="shared" si="6"/>
        <v>0</v>
      </c>
      <c r="AE40" s="13">
        <f t="shared" si="7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32</v>
      </c>
      <c r="C41" s="1">
        <v>1570.8879999999999</v>
      </c>
      <c r="D41" s="1">
        <v>3114.3910000000001</v>
      </c>
      <c r="E41" s="1">
        <v>1993.296</v>
      </c>
      <c r="F41" s="1">
        <v>2339.779</v>
      </c>
      <c r="G41" s="7">
        <v>1</v>
      </c>
      <c r="H41" s="1">
        <v>60</v>
      </c>
      <c r="I41" s="1" t="str">
        <f>VLOOKUP(A41,[1]КИ!$C:$D,2,0)</f>
        <v>в матрице</v>
      </c>
      <c r="J41" s="1">
        <v>1871.425</v>
      </c>
      <c r="K41" s="1">
        <f t="shared" si="18"/>
        <v>121.87100000000009</v>
      </c>
      <c r="L41" s="1">
        <f t="shared" si="3"/>
        <v>1993.296</v>
      </c>
      <c r="M41" s="1"/>
      <c r="N41" s="1">
        <v>447.52039999999982</v>
      </c>
      <c r="O41" s="1">
        <f t="shared" si="4"/>
        <v>398.6592</v>
      </c>
      <c r="P41" s="5">
        <f t="shared" ref="P41:P42" si="20">10*O41-N41-F41</f>
        <v>1199.2926000000002</v>
      </c>
      <c r="Q41" s="5">
        <f t="shared" si="8"/>
        <v>1199.2926000000002</v>
      </c>
      <c r="R41" s="5"/>
      <c r="S41" s="5">
        <v>1199</v>
      </c>
      <c r="T41" s="1"/>
      <c r="U41" s="1">
        <f t="shared" ref="U41:U46" si="21">(F41+N41+Q41+R41)/O41</f>
        <v>10</v>
      </c>
      <c r="V41" s="1">
        <f t="shared" si="5"/>
        <v>6.9916846268692652</v>
      </c>
      <c r="W41" s="1">
        <v>340.68119999999999</v>
      </c>
      <c r="X41" s="1">
        <v>364.96559999999999</v>
      </c>
      <c r="Y41" s="1">
        <v>320.02600000000001</v>
      </c>
      <c r="Z41" s="1">
        <v>291.06799999999998</v>
      </c>
      <c r="AA41" s="1">
        <v>298.32960000000003</v>
      </c>
      <c r="AB41" s="1">
        <v>284.66180000000003</v>
      </c>
      <c r="AC41" s="1"/>
      <c r="AD41" s="1">
        <f t="shared" si="6"/>
        <v>1199.2926000000002</v>
      </c>
      <c r="AE41" s="1">
        <f t="shared" si="7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104.169</v>
      </c>
      <c r="D42" s="1">
        <v>18.201000000000001</v>
      </c>
      <c r="E42" s="1">
        <v>69.988</v>
      </c>
      <c r="F42" s="1">
        <v>32.761000000000003</v>
      </c>
      <c r="G42" s="7">
        <v>1</v>
      </c>
      <c r="H42" s="1">
        <v>35</v>
      </c>
      <c r="I42" s="1" t="str">
        <f>VLOOKUP(A42,[1]КИ!$C:$D,2,0)</f>
        <v>в матрице</v>
      </c>
      <c r="J42" s="1">
        <v>71.91</v>
      </c>
      <c r="K42" s="1">
        <f t="shared" si="18"/>
        <v>-1.921999999999997</v>
      </c>
      <c r="L42" s="1">
        <f t="shared" si="3"/>
        <v>69.988</v>
      </c>
      <c r="M42" s="1"/>
      <c r="N42" s="1">
        <v>49.520200000000003</v>
      </c>
      <c r="O42" s="1">
        <f t="shared" si="4"/>
        <v>13.9976</v>
      </c>
      <c r="P42" s="5">
        <f t="shared" si="20"/>
        <v>57.694799999999994</v>
      </c>
      <c r="Q42" s="5">
        <f t="shared" si="8"/>
        <v>57.694799999999994</v>
      </c>
      <c r="R42" s="5"/>
      <c r="S42" s="5">
        <v>58</v>
      </c>
      <c r="T42" s="1"/>
      <c r="U42" s="1">
        <f t="shared" si="21"/>
        <v>10</v>
      </c>
      <c r="V42" s="1">
        <f t="shared" si="5"/>
        <v>5.8782362690746996</v>
      </c>
      <c r="W42" s="1">
        <v>12.196199999999999</v>
      </c>
      <c r="X42" s="1">
        <v>10.0802</v>
      </c>
      <c r="Y42" s="1">
        <v>11.7248</v>
      </c>
      <c r="Z42" s="1">
        <v>15.768000000000001</v>
      </c>
      <c r="AA42" s="1">
        <v>10.7622</v>
      </c>
      <c r="AB42" s="1">
        <v>6.4939999999999998</v>
      </c>
      <c r="AC42" s="1"/>
      <c r="AD42" s="1">
        <f t="shared" si="6"/>
        <v>57.694799999999994</v>
      </c>
      <c r="AE42" s="1">
        <f t="shared" si="7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32</v>
      </c>
      <c r="C43" s="1">
        <v>269.495</v>
      </c>
      <c r="D43" s="1">
        <v>338.35</v>
      </c>
      <c r="E43" s="1">
        <v>403.05500000000001</v>
      </c>
      <c r="F43" s="1"/>
      <c r="G43" s="7">
        <v>0</v>
      </c>
      <c r="H43" s="1">
        <v>30</v>
      </c>
      <c r="I43" s="1" t="str">
        <f>VLOOKUP(A43,[1]КИ!$C:$D,2,0)</f>
        <v>в матрице</v>
      </c>
      <c r="J43" s="1">
        <v>409.11399999999998</v>
      </c>
      <c r="K43" s="1">
        <f t="shared" si="18"/>
        <v>-6.0589999999999691</v>
      </c>
      <c r="L43" s="1">
        <f t="shared" si="3"/>
        <v>70.040999999999997</v>
      </c>
      <c r="M43" s="1">
        <v>333.01400000000001</v>
      </c>
      <c r="N43" s="1"/>
      <c r="O43" s="1">
        <f t="shared" si="4"/>
        <v>14.008199999999999</v>
      </c>
      <c r="P43" s="5">
        <f>7*O43-N43-F43</f>
        <v>98.057399999999987</v>
      </c>
      <c r="Q43" s="5">
        <v>0</v>
      </c>
      <c r="R43" s="5"/>
      <c r="S43" s="5">
        <v>0</v>
      </c>
      <c r="T43" s="1" t="s">
        <v>154</v>
      </c>
      <c r="U43" s="1">
        <f t="shared" si="21"/>
        <v>0</v>
      </c>
      <c r="V43" s="1">
        <f t="shared" si="5"/>
        <v>0</v>
      </c>
      <c r="W43" s="1">
        <v>18.34500000000001</v>
      </c>
      <c r="X43" s="1">
        <v>18.42720000000001</v>
      </c>
      <c r="Y43" s="1">
        <v>25.136199999999999</v>
      </c>
      <c r="Z43" s="1">
        <v>23.191400000000002</v>
      </c>
      <c r="AA43" s="1">
        <v>24.497800000000009</v>
      </c>
      <c r="AB43" s="1">
        <v>24.0594</v>
      </c>
      <c r="AC43" s="1" t="s">
        <v>154</v>
      </c>
      <c r="AD43" s="1">
        <f t="shared" si="6"/>
        <v>0</v>
      </c>
      <c r="AE43" s="1">
        <f t="shared" si="7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32</v>
      </c>
      <c r="C44" s="1">
        <v>629.25699999999995</v>
      </c>
      <c r="D44" s="1">
        <v>186.994</v>
      </c>
      <c r="E44" s="1">
        <v>377.63299999999998</v>
      </c>
      <c r="F44" s="1">
        <v>323.84899999999999</v>
      </c>
      <c r="G44" s="7">
        <v>1</v>
      </c>
      <c r="H44" s="1">
        <v>30</v>
      </c>
      <c r="I44" s="1" t="str">
        <f>VLOOKUP(A44,[1]КИ!$C:$D,2,0)</f>
        <v>в матрице</v>
      </c>
      <c r="J44" s="1">
        <v>426.24099999999999</v>
      </c>
      <c r="K44" s="1">
        <f t="shared" si="18"/>
        <v>-48.608000000000004</v>
      </c>
      <c r="L44" s="1">
        <f t="shared" si="3"/>
        <v>377.63299999999998</v>
      </c>
      <c r="M44" s="1"/>
      <c r="N44" s="1">
        <v>104.3978000000001</v>
      </c>
      <c r="O44" s="1">
        <f t="shared" si="4"/>
        <v>75.526600000000002</v>
      </c>
      <c r="P44" s="5">
        <f t="shared" ref="P44:P45" si="22">10*O44-N44-F44</f>
        <v>327.01920000000001</v>
      </c>
      <c r="Q44" s="5">
        <v>450</v>
      </c>
      <c r="R44" s="5"/>
      <c r="S44" s="5">
        <v>450</v>
      </c>
      <c r="T44" s="1"/>
      <c r="U44" s="1">
        <f t="shared" si="21"/>
        <v>11.628311085101144</v>
      </c>
      <c r="V44" s="1">
        <f t="shared" si="5"/>
        <v>5.670145352763134</v>
      </c>
      <c r="W44" s="1">
        <v>69.815399999999997</v>
      </c>
      <c r="X44" s="1">
        <v>73.104399999999998</v>
      </c>
      <c r="Y44" s="1">
        <v>85.914599999999993</v>
      </c>
      <c r="Z44" s="1">
        <v>91.534400000000005</v>
      </c>
      <c r="AA44" s="1">
        <v>77.482799999999997</v>
      </c>
      <c r="AB44" s="1">
        <v>66.059200000000004</v>
      </c>
      <c r="AC44" s="1"/>
      <c r="AD44" s="1">
        <f t="shared" si="6"/>
        <v>450</v>
      </c>
      <c r="AE44" s="1">
        <f t="shared" si="7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32</v>
      </c>
      <c r="C45" s="1">
        <v>5960.357</v>
      </c>
      <c r="D45" s="1">
        <v>3806.6370000000002</v>
      </c>
      <c r="E45" s="1">
        <v>3712.5929999999998</v>
      </c>
      <c r="F45" s="1">
        <v>5317.6</v>
      </c>
      <c r="G45" s="7">
        <v>1</v>
      </c>
      <c r="H45" s="1">
        <v>40</v>
      </c>
      <c r="I45" s="1" t="str">
        <f>VLOOKUP(A45,[1]КИ!$C:$D,2,0)</f>
        <v>в матрице</v>
      </c>
      <c r="J45" s="1">
        <v>3683</v>
      </c>
      <c r="K45" s="1">
        <f t="shared" si="18"/>
        <v>29.592999999999847</v>
      </c>
      <c r="L45" s="1">
        <f t="shared" si="3"/>
        <v>3712.5929999999998</v>
      </c>
      <c r="M45" s="1"/>
      <c r="N45" s="1">
        <v>401.58119999999963</v>
      </c>
      <c r="O45" s="1">
        <f t="shared" si="4"/>
        <v>742.51859999999999</v>
      </c>
      <c r="P45" s="5">
        <f t="shared" si="22"/>
        <v>1706.0047999999997</v>
      </c>
      <c r="Q45" s="5">
        <f t="shared" si="8"/>
        <v>1706.0047999999997</v>
      </c>
      <c r="R45" s="5"/>
      <c r="S45" s="5">
        <v>1706</v>
      </c>
      <c r="T45" s="1"/>
      <c r="U45" s="1">
        <f t="shared" si="21"/>
        <v>10</v>
      </c>
      <c r="V45" s="1">
        <f t="shared" si="5"/>
        <v>7.7024079935505991</v>
      </c>
      <c r="W45" s="1">
        <v>730.68259999999998</v>
      </c>
      <c r="X45" s="1">
        <v>749.04319999999996</v>
      </c>
      <c r="Y45" s="1">
        <v>803.61120000000005</v>
      </c>
      <c r="Z45" s="1">
        <v>833.61779999999999</v>
      </c>
      <c r="AA45" s="1">
        <v>921.95259999999996</v>
      </c>
      <c r="AB45" s="1">
        <v>907.27340000000004</v>
      </c>
      <c r="AC45" s="1"/>
      <c r="AD45" s="1">
        <f t="shared" si="6"/>
        <v>1706.0047999999997</v>
      </c>
      <c r="AE45" s="1">
        <f t="shared" si="7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14.692</v>
      </c>
      <c r="D46" s="1"/>
      <c r="E46" s="1">
        <v>5.3479999999999999</v>
      </c>
      <c r="F46" s="1"/>
      <c r="G46" s="7">
        <v>0</v>
      </c>
      <c r="H46" s="1">
        <v>35</v>
      </c>
      <c r="I46" s="1" t="str">
        <f>VLOOKUP(A46,[1]КИ!$C:$D,2,0)</f>
        <v>в матрице</v>
      </c>
      <c r="J46" s="1">
        <v>14.3</v>
      </c>
      <c r="K46" s="1">
        <f t="shared" si="18"/>
        <v>-8.9520000000000017</v>
      </c>
      <c r="L46" s="1">
        <f t="shared" si="3"/>
        <v>5.3479999999999999</v>
      </c>
      <c r="M46" s="1"/>
      <c r="N46" s="1"/>
      <c r="O46" s="1">
        <f t="shared" si="4"/>
        <v>1.0695999999999999</v>
      </c>
      <c r="P46" s="5">
        <f>7*O46-N46-F46</f>
        <v>7.4871999999999996</v>
      </c>
      <c r="Q46" s="5">
        <v>0</v>
      </c>
      <c r="R46" s="5"/>
      <c r="S46" s="5">
        <v>0</v>
      </c>
      <c r="T46" s="1" t="s">
        <v>154</v>
      </c>
      <c r="U46" s="1">
        <f t="shared" si="21"/>
        <v>0</v>
      </c>
      <c r="V46" s="1">
        <f t="shared" si="5"/>
        <v>0</v>
      </c>
      <c r="W46" s="1">
        <v>2.1257999999999999</v>
      </c>
      <c r="X46" s="1">
        <v>1.5780000000000001</v>
      </c>
      <c r="Y46" s="1">
        <v>1.5804</v>
      </c>
      <c r="Z46" s="1">
        <v>1.6177999999999999</v>
      </c>
      <c r="AA46" s="1">
        <v>0.8173999999999999</v>
      </c>
      <c r="AB46" s="1">
        <v>0.54160000000000008</v>
      </c>
      <c r="AC46" s="1" t="s">
        <v>154</v>
      </c>
      <c r="AD46" s="1">
        <f t="shared" si="6"/>
        <v>0</v>
      </c>
      <c r="AE46" s="1">
        <f t="shared" si="7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30.082999999999998</v>
      </c>
      <c r="D47" s="1">
        <v>12.920999999999999</v>
      </c>
      <c r="E47" s="1">
        <v>29.423999999999999</v>
      </c>
      <c r="F47" s="1">
        <v>12.868</v>
      </c>
      <c r="G47" s="7">
        <v>1</v>
      </c>
      <c r="H47" s="1">
        <v>45</v>
      </c>
      <c r="I47" s="1" t="str">
        <f>VLOOKUP(A47,[1]КИ!$C:$D,2,0)</f>
        <v>в матрице</v>
      </c>
      <c r="J47" s="1">
        <v>35.4</v>
      </c>
      <c r="K47" s="1">
        <f t="shared" si="18"/>
        <v>-5.9759999999999991</v>
      </c>
      <c r="L47" s="1">
        <f t="shared" si="3"/>
        <v>29.423999999999999</v>
      </c>
      <c r="M47" s="1"/>
      <c r="N47" s="1">
        <v>53.80899999999999</v>
      </c>
      <c r="O47" s="1">
        <f t="shared" si="4"/>
        <v>5.8848000000000003</v>
      </c>
      <c r="P47" s="5"/>
      <c r="Q47" s="5">
        <f t="shared" si="8"/>
        <v>0</v>
      </c>
      <c r="R47" s="5"/>
      <c r="S47" s="5"/>
      <c r="T47" s="1"/>
      <c r="U47" s="1">
        <f t="shared" si="9"/>
        <v>11.330376563349645</v>
      </c>
      <c r="V47" s="1">
        <f t="shared" si="5"/>
        <v>11.330376563349645</v>
      </c>
      <c r="W47" s="1">
        <v>6.4819999999999993</v>
      </c>
      <c r="X47" s="1">
        <v>3.26</v>
      </c>
      <c r="Y47" s="1">
        <v>2.8784000000000001</v>
      </c>
      <c r="Z47" s="1">
        <v>4.7244000000000002</v>
      </c>
      <c r="AA47" s="1">
        <v>2.7225999999999999</v>
      </c>
      <c r="AB47" s="1">
        <v>2.8664000000000001</v>
      </c>
      <c r="AC47" s="1"/>
      <c r="AD47" s="1">
        <f t="shared" si="6"/>
        <v>0</v>
      </c>
      <c r="AE47" s="1">
        <f t="shared" si="7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76.078000000000003</v>
      </c>
      <c r="D48" s="1">
        <v>144.82900000000001</v>
      </c>
      <c r="E48" s="1">
        <v>64.302000000000007</v>
      </c>
      <c r="F48" s="1">
        <v>120.554</v>
      </c>
      <c r="G48" s="7">
        <v>1</v>
      </c>
      <c r="H48" s="1">
        <v>45</v>
      </c>
      <c r="I48" s="1" t="str">
        <f>VLOOKUP(A48,[1]КИ!$C:$D,2,0)</f>
        <v>в матрице</v>
      </c>
      <c r="J48" s="1">
        <v>73.8</v>
      </c>
      <c r="K48" s="1">
        <f t="shared" si="18"/>
        <v>-9.4979999999999905</v>
      </c>
      <c r="L48" s="1">
        <f t="shared" si="3"/>
        <v>64.302000000000007</v>
      </c>
      <c r="M48" s="1"/>
      <c r="N48" s="1">
        <v>43.806999999999917</v>
      </c>
      <c r="O48" s="1">
        <f t="shared" si="4"/>
        <v>12.860400000000002</v>
      </c>
      <c r="P48" s="5"/>
      <c r="Q48" s="5">
        <f t="shared" si="8"/>
        <v>0</v>
      </c>
      <c r="R48" s="5"/>
      <c r="S48" s="5"/>
      <c r="T48" s="1"/>
      <c r="U48" s="1">
        <f t="shared" si="9"/>
        <v>12.780395633106272</v>
      </c>
      <c r="V48" s="1">
        <f t="shared" si="5"/>
        <v>12.780395633106272</v>
      </c>
      <c r="W48" s="1">
        <v>17.443200000000001</v>
      </c>
      <c r="X48" s="1">
        <v>16.633400000000002</v>
      </c>
      <c r="Y48" s="1">
        <v>12.5022</v>
      </c>
      <c r="Z48" s="1">
        <v>11.1</v>
      </c>
      <c r="AA48" s="1">
        <v>8.6584000000000003</v>
      </c>
      <c r="AB48" s="1">
        <v>9.5611999999999995</v>
      </c>
      <c r="AC48" s="1"/>
      <c r="AD48" s="1">
        <f t="shared" si="6"/>
        <v>0</v>
      </c>
      <c r="AE48" s="1">
        <f t="shared" si="7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>
        <v>91.224000000000004</v>
      </c>
      <c r="D49" s="1">
        <v>93.766999999999996</v>
      </c>
      <c r="E49" s="1">
        <v>51.933999999999997</v>
      </c>
      <c r="F49" s="1">
        <v>102.726</v>
      </c>
      <c r="G49" s="7">
        <v>1</v>
      </c>
      <c r="H49" s="1">
        <v>45</v>
      </c>
      <c r="I49" s="1" t="str">
        <f>VLOOKUP(A49,[1]КИ!$C:$D,2,0)</f>
        <v>в матрице</v>
      </c>
      <c r="J49" s="1">
        <v>58.9</v>
      </c>
      <c r="K49" s="1">
        <f t="shared" si="18"/>
        <v>-6.9660000000000011</v>
      </c>
      <c r="L49" s="1">
        <f t="shared" si="3"/>
        <v>51.933999999999997</v>
      </c>
      <c r="M49" s="1"/>
      <c r="N49" s="1">
        <v>42.712000000000003</v>
      </c>
      <c r="O49" s="1">
        <f t="shared" si="4"/>
        <v>10.386799999999999</v>
      </c>
      <c r="P49" s="5"/>
      <c r="Q49" s="5">
        <f t="shared" si="8"/>
        <v>0</v>
      </c>
      <c r="R49" s="5"/>
      <c r="S49" s="5"/>
      <c r="T49" s="1"/>
      <c r="U49" s="1">
        <f t="shared" si="9"/>
        <v>14.002195093772865</v>
      </c>
      <c r="V49" s="1">
        <f t="shared" si="5"/>
        <v>14.002195093772865</v>
      </c>
      <c r="W49" s="1">
        <v>15.074199999999999</v>
      </c>
      <c r="X49" s="1">
        <v>13.9674</v>
      </c>
      <c r="Y49" s="1">
        <v>7.5278000000000009</v>
      </c>
      <c r="Z49" s="1">
        <v>4.2784000000000004</v>
      </c>
      <c r="AA49" s="1">
        <v>8.0573999999999995</v>
      </c>
      <c r="AB49" s="1">
        <v>9.0733999999999995</v>
      </c>
      <c r="AC49" s="1"/>
      <c r="AD49" s="1">
        <f t="shared" si="6"/>
        <v>0</v>
      </c>
      <c r="AE49" s="1">
        <f t="shared" si="7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78</v>
      </c>
      <c r="B50" s="13" t="s">
        <v>36</v>
      </c>
      <c r="C50" s="13">
        <v>186</v>
      </c>
      <c r="D50" s="13">
        <v>201</v>
      </c>
      <c r="E50" s="13">
        <v>167</v>
      </c>
      <c r="F50" s="13">
        <v>220</v>
      </c>
      <c r="G50" s="14">
        <v>0</v>
      </c>
      <c r="H50" s="13">
        <v>40</v>
      </c>
      <c r="I50" s="15" t="s">
        <v>128</v>
      </c>
      <c r="J50" s="13">
        <v>171</v>
      </c>
      <c r="K50" s="13">
        <f t="shared" si="18"/>
        <v>-4</v>
      </c>
      <c r="L50" s="13">
        <f t="shared" si="3"/>
        <v>167</v>
      </c>
      <c r="M50" s="13"/>
      <c r="N50" s="13"/>
      <c r="O50" s="13">
        <f t="shared" si="4"/>
        <v>33.4</v>
      </c>
      <c r="P50" s="16"/>
      <c r="Q50" s="16">
        <f t="shared" si="8"/>
        <v>0</v>
      </c>
      <c r="R50" s="16"/>
      <c r="S50" s="16"/>
      <c r="T50" s="13"/>
      <c r="U50" s="13">
        <f t="shared" si="9"/>
        <v>6.5868263473053892</v>
      </c>
      <c r="V50" s="13">
        <f t="shared" si="5"/>
        <v>6.5868263473053892</v>
      </c>
      <c r="W50" s="13">
        <v>8.6</v>
      </c>
      <c r="X50" s="13">
        <v>9.4</v>
      </c>
      <c r="Y50" s="13">
        <v>33.4</v>
      </c>
      <c r="Z50" s="13">
        <v>33.6</v>
      </c>
      <c r="AA50" s="13">
        <v>2.6</v>
      </c>
      <c r="AB50" s="13">
        <v>0.2</v>
      </c>
      <c r="AC50" s="13"/>
      <c r="AD50" s="13">
        <f t="shared" si="6"/>
        <v>0</v>
      </c>
      <c r="AE50" s="13">
        <f t="shared" si="7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36</v>
      </c>
      <c r="C51" s="1">
        <v>1022</v>
      </c>
      <c r="D51" s="1">
        <v>486</v>
      </c>
      <c r="E51" s="1">
        <v>674</v>
      </c>
      <c r="F51" s="1">
        <v>684</v>
      </c>
      <c r="G51" s="7">
        <v>0.4</v>
      </c>
      <c r="H51" s="1">
        <v>45</v>
      </c>
      <c r="I51" s="1" t="str">
        <f>VLOOKUP(A51,[1]КИ!$C:$D,2,0)</f>
        <v>в матрице</v>
      </c>
      <c r="J51" s="1">
        <v>674</v>
      </c>
      <c r="K51" s="1">
        <f t="shared" si="18"/>
        <v>0</v>
      </c>
      <c r="L51" s="1">
        <f t="shared" si="3"/>
        <v>674</v>
      </c>
      <c r="M51" s="1"/>
      <c r="N51" s="1">
        <v>180.2000000000003</v>
      </c>
      <c r="O51" s="1">
        <f t="shared" si="4"/>
        <v>134.80000000000001</v>
      </c>
      <c r="P51" s="5">
        <f t="shared" ref="P51:P54" si="23">10*O51-N51-F51</f>
        <v>483.79999999999973</v>
      </c>
      <c r="Q51" s="5">
        <v>500</v>
      </c>
      <c r="R51" s="5"/>
      <c r="S51" s="5">
        <v>500</v>
      </c>
      <c r="T51" s="1"/>
      <c r="U51" s="1">
        <f t="shared" ref="U51:U57" si="24">(F51+N51+Q51+R51)/O51</f>
        <v>10.120178041543028</v>
      </c>
      <c r="V51" s="1">
        <f t="shared" si="5"/>
        <v>6.4109792284866485</v>
      </c>
      <c r="W51" s="1">
        <v>119.2</v>
      </c>
      <c r="X51" s="1">
        <v>125.2</v>
      </c>
      <c r="Y51" s="1">
        <v>142.19999999999999</v>
      </c>
      <c r="Z51" s="1">
        <v>135.6</v>
      </c>
      <c r="AA51" s="1">
        <v>154.6</v>
      </c>
      <c r="AB51" s="1">
        <v>155.4</v>
      </c>
      <c r="AC51" s="1"/>
      <c r="AD51" s="1">
        <f t="shared" si="6"/>
        <v>200</v>
      </c>
      <c r="AE51" s="1">
        <f t="shared" si="7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36</v>
      </c>
      <c r="C52" s="1">
        <v>136</v>
      </c>
      <c r="D52" s="1">
        <v>30</v>
      </c>
      <c r="E52" s="1">
        <v>74</v>
      </c>
      <c r="F52" s="1">
        <v>83</v>
      </c>
      <c r="G52" s="7">
        <v>0.45</v>
      </c>
      <c r="H52" s="1">
        <v>50</v>
      </c>
      <c r="I52" s="1" t="str">
        <f>VLOOKUP(A52,[1]КИ!$C:$D,2,0)</f>
        <v>в матрице</v>
      </c>
      <c r="J52" s="1">
        <v>74</v>
      </c>
      <c r="K52" s="1">
        <f t="shared" si="18"/>
        <v>0</v>
      </c>
      <c r="L52" s="1">
        <f t="shared" si="3"/>
        <v>74</v>
      </c>
      <c r="M52" s="1"/>
      <c r="N52" s="1">
        <v>12.80000000000001</v>
      </c>
      <c r="O52" s="1">
        <f t="shared" si="4"/>
        <v>14.8</v>
      </c>
      <c r="P52" s="5">
        <f t="shared" si="23"/>
        <v>52.199999999999989</v>
      </c>
      <c r="Q52" s="5">
        <v>0</v>
      </c>
      <c r="R52" s="5"/>
      <c r="S52" s="5">
        <v>0</v>
      </c>
      <c r="T52" s="1"/>
      <c r="U52" s="1">
        <f t="shared" si="24"/>
        <v>6.4729729729729737</v>
      </c>
      <c r="V52" s="1">
        <f t="shared" si="5"/>
        <v>6.4729729729729737</v>
      </c>
      <c r="W52" s="1">
        <v>12.4</v>
      </c>
      <c r="X52" s="1">
        <v>14</v>
      </c>
      <c r="Y52" s="1">
        <v>15</v>
      </c>
      <c r="Z52" s="1">
        <v>14.6</v>
      </c>
      <c r="AA52" s="1">
        <v>18</v>
      </c>
      <c r="AB52" s="1">
        <v>14.6</v>
      </c>
      <c r="AC52" s="1"/>
      <c r="AD52" s="1">
        <f t="shared" si="6"/>
        <v>0</v>
      </c>
      <c r="AE52" s="1">
        <f t="shared" si="7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32</v>
      </c>
      <c r="C53" s="1">
        <v>633.76099999999997</v>
      </c>
      <c r="D53" s="1">
        <v>175.36699999999999</v>
      </c>
      <c r="E53" s="1">
        <v>266.98599999999999</v>
      </c>
      <c r="F53" s="1">
        <v>487.51100000000002</v>
      </c>
      <c r="G53" s="7">
        <v>1</v>
      </c>
      <c r="H53" s="1">
        <v>45</v>
      </c>
      <c r="I53" s="1" t="str">
        <f>VLOOKUP(A53,[1]КИ!$C:$D,2,0)</f>
        <v>в матрице</v>
      </c>
      <c r="J53" s="1">
        <v>245.4</v>
      </c>
      <c r="K53" s="1">
        <f t="shared" si="18"/>
        <v>21.585999999999984</v>
      </c>
      <c r="L53" s="1">
        <f t="shared" si="3"/>
        <v>266.98599999999999</v>
      </c>
      <c r="M53" s="1"/>
      <c r="N53" s="1"/>
      <c r="O53" s="1">
        <f t="shared" si="4"/>
        <v>53.397199999999998</v>
      </c>
      <c r="P53" s="5">
        <f t="shared" si="23"/>
        <v>46.460999999999956</v>
      </c>
      <c r="Q53" s="5">
        <v>100</v>
      </c>
      <c r="R53" s="5"/>
      <c r="S53" s="5">
        <v>100</v>
      </c>
      <c r="T53" s="1"/>
      <c r="U53" s="1">
        <f t="shared" si="24"/>
        <v>11.002655569954978</v>
      </c>
      <c r="V53" s="1">
        <f t="shared" si="5"/>
        <v>9.1298981969092026</v>
      </c>
      <c r="W53" s="1">
        <v>45.0886</v>
      </c>
      <c r="X53" s="1">
        <v>68.120399999999989</v>
      </c>
      <c r="Y53" s="1">
        <v>69.4482</v>
      </c>
      <c r="Z53" s="1">
        <v>73.750399999999999</v>
      </c>
      <c r="AA53" s="1">
        <v>86.690399999999997</v>
      </c>
      <c r="AB53" s="1">
        <v>57.473799999999997</v>
      </c>
      <c r="AC53" s="1"/>
      <c r="AD53" s="1">
        <f t="shared" si="6"/>
        <v>100</v>
      </c>
      <c r="AE53" s="1">
        <f t="shared" si="7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36</v>
      </c>
      <c r="C54" s="1">
        <v>204</v>
      </c>
      <c r="D54" s="1">
        <v>246</v>
      </c>
      <c r="E54" s="1">
        <v>175</v>
      </c>
      <c r="F54" s="1">
        <v>267</v>
      </c>
      <c r="G54" s="7">
        <v>0.35</v>
      </c>
      <c r="H54" s="1">
        <v>40</v>
      </c>
      <c r="I54" s="1" t="str">
        <f>VLOOKUP(A54,[1]КИ!$C:$D,2,0)</f>
        <v>в матрице</v>
      </c>
      <c r="J54" s="1">
        <v>185</v>
      </c>
      <c r="K54" s="1">
        <f t="shared" si="18"/>
        <v>-10</v>
      </c>
      <c r="L54" s="1">
        <f t="shared" si="3"/>
        <v>175</v>
      </c>
      <c r="M54" s="1"/>
      <c r="N54" s="1"/>
      <c r="O54" s="1">
        <f t="shared" si="4"/>
        <v>35</v>
      </c>
      <c r="P54" s="5">
        <f t="shared" si="23"/>
        <v>83</v>
      </c>
      <c r="Q54" s="5">
        <f t="shared" si="8"/>
        <v>83</v>
      </c>
      <c r="R54" s="5"/>
      <c r="S54" s="5">
        <v>83</v>
      </c>
      <c r="T54" s="1"/>
      <c r="U54" s="1">
        <f t="shared" si="24"/>
        <v>10</v>
      </c>
      <c r="V54" s="1">
        <f t="shared" si="5"/>
        <v>7.628571428571429</v>
      </c>
      <c r="W54" s="1">
        <v>9.1999999999999993</v>
      </c>
      <c r="X54" s="1">
        <v>11.6</v>
      </c>
      <c r="Y54" s="1">
        <v>40.4</v>
      </c>
      <c r="Z54" s="1">
        <v>38.200000000000003</v>
      </c>
      <c r="AA54" s="1">
        <v>17.399999999999999</v>
      </c>
      <c r="AB54" s="1">
        <v>16.8</v>
      </c>
      <c r="AC54" s="1"/>
      <c r="AD54" s="1">
        <f t="shared" si="6"/>
        <v>29.049999999999997</v>
      </c>
      <c r="AE54" s="1">
        <f t="shared" si="7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6" t="s">
        <v>83</v>
      </c>
      <c r="B55" s="1" t="s">
        <v>32</v>
      </c>
      <c r="C55" s="1"/>
      <c r="D55" s="1"/>
      <c r="E55" s="1"/>
      <c r="F55" s="1"/>
      <c r="G55" s="7">
        <v>1</v>
      </c>
      <c r="H55" s="1" t="e">
        <v>#N/A</v>
      </c>
      <c r="I55" s="1" t="str">
        <f>VLOOKUP(A55,[1]КИ!$C:$D,2,0)</f>
        <v>в матрице</v>
      </c>
      <c r="J55" s="1"/>
      <c r="K55" s="1">
        <f t="shared" si="18"/>
        <v>0</v>
      </c>
      <c r="L55" s="1">
        <f t="shared" si="3"/>
        <v>0</v>
      </c>
      <c r="M55" s="1"/>
      <c r="N55" s="1"/>
      <c r="O55" s="1">
        <f t="shared" si="4"/>
        <v>0</v>
      </c>
      <c r="P55" s="5">
        <v>20</v>
      </c>
      <c r="Q55" s="5">
        <f t="shared" si="8"/>
        <v>20</v>
      </c>
      <c r="R55" s="5"/>
      <c r="S55" s="5">
        <v>20</v>
      </c>
      <c r="T55" s="1"/>
      <c r="U55" s="1" t="e">
        <f t="shared" si="24"/>
        <v>#DIV/0!</v>
      </c>
      <c r="V55" s="1" t="e">
        <f t="shared" si="5"/>
        <v>#DIV/0!</v>
      </c>
      <c r="W55" s="1">
        <v>0.14080000000000001</v>
      </c>
      <c r="X55" s="1">
        <v>0.14080000000000001</v>
      </c>
      <c r="Y55" s="1"/>
      <c r="Z55" s="1"/>
      <c r="AA55" s="1"/>
      <c r="AB55" s="1"/>
      <c r="AC55" s="1"/>
      <c r="AD55" s="1">
        <f t="shared" si="6"/>
        <v>20</v>
      </c>
      <c r="AE55" s="1">
        <f t="shared" si="7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36</v>
      </c>
      <c r="C56" s="1">
        <v>1266</v>
      </c>
      <c r="D56" s="1">
        <v>1470</v>
      </c>
      <c r="E56" s="1">
        <v>1337</v>
      </c>
      <c r="F56" s="1">
        <v>648</v>
      </c>
      <c r="G56" s="7">
        <v>0.4</v>
      </c>
      <c r="H56" s="1">
        <v>40</v>
      </c>
      <c r="I56" s="1" t="str">
        <f>VLOOKUP(A56,[1]КИ!$C:$D,2,0)</f>
        <v>в матрице</v>
      </c>
      <c r="J56" s="1">
        <v>1341</v>
      </c>
      <c r="K56" s="1">
        <f t="shared" si="18"/>
        <v>-4</v>
      </c>
      <c r="L56" s="1">
        <f t="shared" si="3"/>
        <v>437</v>
      </c>
      <c r="M56" s="1">
        <v>900</v>
      </c>
      <c r="N56" s="1"/>
      <c r="O56" s="1">
        <f t="shared" si="4"/>
        <v>87.4</v>
      </c>
      <c r="P56" s="5">
        <f t="shared" ref="P56:P57" si="25">10*O56-N56-F56</f>
        <v>226</v>
      </c>
      <c r="Q56" s="5">
        <f t="shared" si="8"/>
        <v>226</v>
      </c>
      <c r="R56" s="5"/>
      <c r="S56" s="5">
        <v>226</v>
      </c>
      <c r="T56" s="1"/>
      <c r="U56" s="1">
        <f t="shared" si="24"/>
        <v>10</v>
      </c>
      <c r="V56" s="1">
        <f t="shared" si="5"/>
        <v>7.4141876430205942</v>
      </c>
      <c r="W56" s="1">
        <v>76</v>
      </c>
      <c r="X56" s="1">
        <v>102.2</v>
      </c>
      <c r="Y56" s="1">
        <v>107.6</v>
      </c>
      <c r="Z56" s="1">
        <v>93.8</v>
      </c>
      <c r="AA56" s="1">
        <v>96.2</v>
      </c>
      <c r="AB56" s="1">
        <v>87.6</v>
      </c>
      <c r="AC56" s="1"/>
      <c r="AD56" s="1">
        <f t="shared" si="6"/>
        <v>90.4</v>
      </c>
      <c r="AE56" s="1">
        <f t="shared" si="7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36</v>
      </c>
      <c r="C57" s="1">
        <v>1469</v>
      </c>
      <c r="D57" s="1">
        <v>882</v>
      </c>
      <c r="E57" s="1">
        <v>890</v>
      </c>
      <c r="F57" s="1">
        <v>962</v>
      </c>
      <c r="G57" s="7">
        <v>0.4</v>
      </c>
      <c r="H57" s="1">
        <v>45</v>
      </c>
      <c r="I57" s="1" t="str">
        <f>VLOOKUP(A57,[1]КИ!$C:$D,2,0)</f>
        <v>в матрице</v>
      </c>
      <c r="J57" s="1">
        <v>894</v>
      </c>
      <c r="K57" s="1">
        <f t="shared" si="18"/>
        <v>-4</v>
      </c>
      <c r="L57" s="1">
        <f t="shared" si="3"/>
        <v>710</v>
      </c>
      <c r="M57" s="1">
        <v>180</v>
      </c>
      <c r="N57" s="1"/>
      <c r="O57" s="1">
        <f t="shared" si="4"/>
        <v>142</v>
      </c>
      <c r="P57" s="5">
        <f t="shared" si="25"/>
        <v>458</v>
      </c>
      <c r="Q57" s="5">
        <f t="shared" si="8"/>
        <v>458</v>
      </c>
      <c r="R57" s="5"/>
      <c r="S57" s="5">
        <v>458</v>
      </c>
      <c r="T57" s="1"/>
      <c r="U57" s="1">
        <f t="shared" si="24"/>
        <v>10</v>
      </c>
      <c r="V57" s="1">
        <f t="shared" si="5"/>
        <v>6.774647887323944</v>
      </c>
      <c r="W57" s="1">
        <v>125.6</v>
      </c>
      <c r="X57" s="1">
        <v>153.4</v>
      </c>
      <c r="Y57" s="1">
        <v>170</v>
      </c>
      <c r="Z57" s="1">
        <v>157.6</v>
      </c>
      <c r="AA57" s="1">
        <v>149.19999999999999</v>
      </c>
      <c r="AB57" s="1">
        <v>134.19999999999999</v>
      </c>
      <c r="AC57" s="1"/>
      <c r="AD57" s="1">
        <f t="shared" si="6"/>
        <v>183.20000000000002</v>
      </c>
      <c r="AE57" s="1">
        <f t="shared" si="7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36</v>
      </c>
      <c r="C58" s="1">
        <v>297</v>
      </c>
      <c r="D58" s="1">
        <v>264</v>
      </c>
      <c r="E58" s="1">
        <v>141</v>
      </c>
      <c r="F58" s="1">
        <v>246</v>
      </c>
      <c r="G58" s="7">
        <v>0.4</v>
      </c>
      <c r="H58" s="1">
        <v>40</v>
      </c>
      <c r="I58" s="1" t="str">
        <f>VLOOKUP(A58,[1]КИ!$C:$D,2,0)</f>
        <v>в матрице</v>
      </c>
      <c r="J58" s="1">
        <v>162</v>
      </c>
      <c r="K58" s="1">
        <f t="shared" si="18"/>
        <v>-21</v>
      </c>
      <c r="L58" s="1">
        <f t="shared" si="3"/>
        <v>141</v>
      </c>
      <c r="M58" s="1"/>
      <c r="N58" s="1">
        <v>78.399999999999977</v>
      </c>
      <c r="O58" s="1">
        <f t="shared" si="4"/>
        <v>28.2</v>
      </c>
      <c r="P58" s="5"/>
      <c r="Q58" s="5">
        <f t="shared" si="8"/>
        <v>0</v>
      </c>
      <c r="R58" s="5"/>
      <c r="S58" s="5"/>
      <c r="T58" s="1"/>
      <c r="U58" s="1">
        <f t="shared" si="9"/>
        <v>11.50354609929078</v>
      </c>
      <c r="V58" s="1">
        <f t="shared" si="5"/>
        <v>11.50354609929078</v>
      </c>
      <c r="W58" s="1">
        <v>36.4</v>
      </c>
      <c r="X58" s="1">
        <v>36.799999999999997</v>
      </c>
      <c r="Y58" s="1">
        <v>25.4</v>
      </c>
      <c r="Z58" s="1">
        <v>17.600000000000001</v>
      </c>
      <c r="AA58" s="1">
        <v>30.4</v>
      </c>
      <c r="AB58" s="1">
        <v>32.4</v>
      </c>
      <c r="AC58" s="1"/>
      <c r="AD58" s="1">
        <f t="shared" si="6"/>
        <v>0</v>
      </c>
      <c r="AE58" s="1">
        <f t="shared" si="7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32</v>
      </c>
      <c r="C59" s="1">
        <v>170.33199999999999</v>
      </c>
      <c r="D59" s="1">
        <v>156.35400000000001</v>
      </c>
      <c r="E59" s="1">
        <v>81.040000000000006</v>
      </c>
      <c r="F59" s="1">
        <v>212.875</v>
      </c>
      <c r="G59" s="7">
        <v>1</v>
      </c>
      <c r="H59" s="1">
        <v>50</v>
      </c>
      <c r="I59" s="1" t="str">
        <f>VLOOKUP(A59,[1]КИ!$C:$D,2,0)</f>
        <v>в матрице</v>
      </c>
      <c r="J59" s="1">
        <v>79.650000000000006</v>
      </c>
      <c r="K59" s="1">
        <f t="shared" si="18"/>
        <v>1.3900000000000006</v>
      </c>
      <c r="L59" s="1">
        <f t="shared" si="3"/>
        <v>81.040000000000006</v>
      </c>
      <c r="M59" s="1"/>
      <c r="N59" s="1"/>
      <c r="O59" s="1">
        <f t="shared" si="4"/>
        <v>16.208000000000002</v>
      </c>
      <c r="P59" s="5"/>
      <c r="Q59" s="5">
        <f t="shared" si="8"/>
        <v>0</v>
      </c>
      <c r="R59" s="5"/>
      <c r="S59" s="5"/>
      <c r="T59" s="1"/>
      <c r="U59" s="1">
        <f t="shared" si="9"/>
        <v>13.133946199407699</v>
      </c>
      <c r="V59" s="1">
        <f t="shared" si="5"/>
        <v>13.133946199407699</v>
      </c>
      <c r="W59" s="1">
        <v>16.9358</v>
      </c>
      <c r="X59" s="1">
        <v>23.691600000000001</v>
      </c>
      <c r="Y59" s="1">
        <v>23.7776</v>
      </c>
      <c r="Z59" s="1">
        <v>21.3428</v>
      </c>
      <c r="AA59" s="1">
        <v>19.070399999999999</v>
      </c>
      <c r="AB59" s="1">
        <v>16.907</v>
      </c>
      <c r="AC59" s="1"/>
      <c r="AD59" s="1">
        <f t="shared" si="6"/>
        <v>0</v>
      </c>
      <c r="AE59" s="1">
        <f t="shared" si="7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32</v>
      </c>
      <c r="C60" s="1">
        <v>477.428</v>
      </c>
      <c r="D60" s="1">
        <v>85.325000000000003</v>
      </c>
      <c r="E60" s="1">
        <v>240.54499999999999</v>
      </c>
      <c r="F60" s="1">
        <v>227.19300000000001</v>
      </c>
      <c r="G60" s="7">
        <v>1</v>
      </c>
      <c r="H60" s="1">
        <v>50</v>
      </c>
      <c r="I60" s="1" t="str">
        <f>VLOOKUP(A60,[1]КИ!$C:$D,2,0)</f>
        <v>в матрице</v>
      </c>
      <c r="J60" s="1">
        <v>234.1</v>
      </c>
      <c r="K60" s="1">
        <f t="shared" si="18"/>
        <v>6.4449999999999932</v>
      </c>
      <c r="L60" s="1">
        <f t="shared" si="3"/>
        <v>240.54499999999999</v>
      </c>
      <c r="M60" s="1"/>
      <c r="N60" s="1">
        <v>17.756599999999992</v>
      </c>
      <c r="O60" s="1">
        <f t="shared" si="4"/>
        <v>48.108999999999995</v>
      </c>
      <c r="P60" s="5">
        <f t="shared" ref="P60:P61" si="26">10*O60-N60-F60</f>
        <v>236.14039999999991</v>
      </c>
      <c r="Q60" s="5">
        <f t="shared" si="8"/>
        <v>236.14039999999991</v>
      </c>
      <c r="R60" s="5"/>
      <c r="S60" s="5">
        <v>236</v>
      </c>
      <c r="T60" s="1"/>
      <c r="U60" s="1">
        <f t="shared" ref="U60:U61" si="27">(F60+N60+Q60+R60)/O60</f>
        <v>10</v>
      </c>
      <c r="V60" s="1">
        <f t="shared" si="5"/>
        <v>5.091554594774367</v>
      </c>
      <c r="W60" s="1">
        <v>38.487400000000001</v>
      </c>
      <c r="X60" s="1">
        <v>44.452199999999998</v>
      </c>
      <c r="Y60" s="1">
        <v>51.735599999999998</v>
      </c>
      <c r="Z60" s="1">
        <v>53.383600000000001</v>
      </c>
      <c r="AA60" s="1">
        <v>61.647199999999998</v>
      </c>
      <c r="AB60" s="1">
        <v>54.0212</v>
      </c>
      <c r="AC60" s="1"/>
      <c r="AD60" s="1">
        <f t="shared" si="6"/>
        <v>236.14039999999991</v>
      </c>
      <c r="AE60" s="1">
        <f t="shared" si="7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32</v>
      </c>
      <c r="C61" s="1">
        <v>186.78200000000001</v>
      </c>
      <c r="D61" s="1">
        <v>182.386</v>
      </c>
      <c r="E61" s="1">
        <v>148.97300000000001</v>
      </c>
      <c r="F61" s="1">
        <v>192.85900000000001</v>
      </c>
      <c r="G61" s="7">
        <v>1</v>
      </c>
      <c r="H61" s="1">
        <v>55</v>
      </c>
      <c r="I61" s="1" t="str">
        <f>VLOOKUP(A61,[1]КИ!$C:$D,2,0)</f>
        <v>в матрице</v>
      </c>
      <c r="J61" s="1">
        <v>139.30000000000001</v>
      </c>
      <c r="K61" s="1">
        <f t="shared" si="18"/>
        <v>9.6730000000000018</v>
      </c>
      <c r="L61" s="1">
        <f t="shared" si="3"/>
        <v>148.97300000000001</v>
      </c>
      <c r="M61" s="1"/>
      <c r="N61" s="1"/>
      <c r="O61" s="1">
        <f t="shared" si="4"/>
        <v>29.794600000000003</v>
      </c>
      <c r="P61" s="5">
        <f t="shared" si="26"/>
        <v>105.08700000000002</v>
      </c>
      <c r="Q61" s="5">
        <f t="shared" si="8"/>
        <v>105.08700000000002</v>
      </c>
      <c r="R61" s="5"/>
      <c r="S61" s="5">
        <v>105</v>
      </c>
      <c r="T61" s="1"/>
      <c r="U61" s="1">
        <f t="shared" si="27"/>
        <v>10</v>
      </c>
      <c r="V61" s="1">
        <f t="shared" si="5"/>
        <v>6.4729514744282515</v>
      </c>
      <c r="W61" s="1">
        <v>23.947199999999999</v>
      </c>
      <c r="X61" s="1">
        <v>28.6526</v>
      </c>
      <c r="Y61" s="1">
        <v>32.232799999999997</v>
      </c>
      <c r="Z61" s="1">
        <v>27.104399999999998</v>
      </c>
      <c r="AA61" s="1">
        <v>27.493400000000001</v>
      </c>
      <c r="AB61" s="1">
        <v>28.0288</v>
      </c>
      <c r="AC61" s="1"/>
      <c r="AD61" s="1">
        <f t="shared" si="6"/>
        <v>105.08700000000002</v>
      </c>
      <c r="AE61" s="1">
        <f t="shared" si="7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32</v>
      </c>
      <c r="C62" s="1">
        <v>294.29199999999997</v>
      </c>
      <c r="D62" s="1"/>
      <c r="E62" s="1">
        <v>51.081000000000003</v>
      </c>
      <c r="F62" s="1">
        <v>131.68199999999999</v>
      </c>
      <c r="G62" s="7">
        <v>1</v>
      </c>
      <c r="H62" s="1">
        <v>40</v>
      </c>
      <c r="I62" s="1" t="str">
        <f>VLOOKUP(A62,[1]КИ!$C:$D,2,0)</f>
        <v>в матрице</v>
      </c>
      <c r="J62" s="1">
        <v>58.6</v>
      </c>
      <c r="K62" s="1">
        <f t="shared" si="18"/>
        <v>-7.5189999999999984</v>
      </c>
      <c r="L62" s="1">
        <f t="shared" si="3"/>
        <v>51.081000000000003</v>
      </c>
      <c r="M62" s="1"/>
      <c r="N62" s="1"/>
      <c r="O62" s="1">
        <f t="shared" si="4"/>
        <v>10.216200000000001</v>
      </c>
      <c r="P62" s="5"/>
      <c r="Q62" s="5">
        <f t="shared" si="8"/>
        <v>0</v>
      </c>
      <c r="R62" s="5"/>
      <c r="S62" s="5"/>
      <c r="T62" s="1"/>
      <c r="U62" s="1">
        <f t="shared" si="9"/>
        <v>12.889528396076818</v>
      </c>
      <c r="V62" s="1">
        <f t="shared" si="5"/>
        <v>12.889528396076818</v>
      </c>
      <c r="W62" s="1">
        <v>19.863199999999999</v>
      </c>
      <c r="X62" s="1">
        <v>17.441199999999998</v>
      </c>
      <c r="Y62" s="1">
        <v>17.679200000000002</v>
      </c>
      <c r="Z62" s="1">
        <v>23.799600000000002</v>
      </c>
      <c r="AA62" s="1">
        <v>12.4406</v>
      </c>
      <c r="AB62" s="1">
        <v>10.045</v>
      </c>
      <c r="AC62" s="17" t="s">
        <v>91</v>
      </c>
      <c r="AD62" s="1">
        <f t="shared" si="6"/>
        <v>0</v>
      </c>
      <c r="AE62" s="1">
        <f t="shared" si="7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92</v>
      </c>
      <c r="B63" s="1" t="s">
        <v>36</v>
      </c>
      <c r="C63" s="1">
        <v>843</v>
      </c>
      <c r="D63" s="1">
        <v>312</v>
      </c>
      <c r="E63" s="1">
        <v>532</v>
      </c>
      <c r="F63" s="1">
        <v>394</v>
      </c>
      <c r="G63" s="7">
        <v>0.4</v>
      </c>
      <c r="H63" s="1">
        <v>45</v>
      </c>
      <c r="I63" s="1" t="str">
        <f>VLOOKUP(A63,[1]КИ!$C:$D,2,0)</f>
        <v>в матрице</v>
      </c>
      <c r="J63" s="1">
        <v>533</v>
      </c>
      <c r="K63" s="1">
        <f t="shared" si="18"/>
        <v>-1</v>
      </c>
      <c r="L63" s="1">
        <f t="shared" si="3"/>
        <v>532</v>
      </c>
      <c r="M63" s="1"/>
      <c r="N63" s="1">
        <v>159.60000000000011</v>
      </c>
      <c r="O63" s="1">
        <f t="shared" si="4"/>
        <v>106.4</v>
      </c>
      <c r="P63" s="5">
        <f>10*O63-N63-F63</f>
        <v>510.39999999999986</v>
      </c>
      <c r="Q63" s="5">
        <f t="shared" si="8"/>
        <v>510.39999999999986</v>
      </c>
      <c r="R63" s="5"/>
      <c r="S63" s="5">
        <v>510</v>
      </c>
      <c r="T63" s="1"/>
      <c r="U63" s="1">
        <f t="shared" ref="U63:U64" si="28">(F63+N63+Q63+R63)/O63</f>
        <v>10</v>
      </c>
      <c r="V63" s="1">
        <f t="shared" si="5"/>
        <v>5.2030075187969933</v>
      </c>
      <c r="W63" s="1">
        <v>91.2</v>
      </c>
      <c r="X63" s="1">
        <v>93.8</v>
      </c>
      <c r="Y63" s="1">
        <v>100.6</v>
      </c>
      <c r="Z63" s="1">
        <v>97.403999999999996</v>
      </c>
      <c r="AA63" s="1">
        <v>103.8</v>
      </c>
      <c r="AB63" s="1">
        <v>106.2</v>
      </c>
      <c r="AC63" s="1"/>
      <c r="AD63" s="1">
        <f t="shared" si="6"/>
        <v>204.15999999999997</v>
      </c>
      <c r="AE63" s="1">
        <f t="shared" si="7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93</v>
      </c>
      <c r="B64" s="1" t="s">
        <v>36</v>
      </c>
      <c r="C64" s="1">
        <v>150</v>
      </c>
      <c r="D64" s="1">
        <v>60</v>
      </c>
      <c r="E64" s="1">
        <v>123</v>
      </c>
      <c r="F64" s="1">
        <v>52</v>
      </c>
      <c r="G64" s="7">
        <v>0.35</v>
      </c>
      <c r="H64" s="1">
        <v>40</v>
      </c>
      <c r="I64" s="1" t="str">
        <f>VLOOKUP(A64,[1]КИ!$C:$D,2,0)</f>
        <v>в матрице</v>
      </c>
      <c r="J64" s="1">
        <v>125</v>
      </c>
      <c r="K64" s="1">
        <f t="shared" si="18"/>
        <v>-2</v>
      </c>
      <c r="L64" s="1">
        <f t="shared" si="3"/>
        <v>123</v>
      </c>
      <c r="M64" s="1"/>
      <c r="N64" s="1"/>
      <c r="O64" s="1">
        <f t="shared" si="4"/>
        <v>24.6</v>
      </c>
      <c r="P64" s="5">
        <f>9*O64-N64-F64</f>
        <v>169.4</v>
      </c>
      <c r="Q64" s="5">
        <f t="shared" si="8"/>
        <v>169.4</v>
      </c>
      <c r="R64" s="5"/>
      <c r="S64" s="5">
        <v>169</v>
      </c>
      <c r="T64" s="1"/>
      <c r="U64" s="1">
        <f t="shared" si="28"/>
        <v>9</v>
      </c>
      <c r="V64" s="1">
        <f t="shared" si="5"/>
        <v>2.1138211382113821</v>
      </c>
      <c r="W64" s="1">
        <v>11.8</v>
      </c>
      <c r="X64" s="1">
        <v>14</v>
      </c>
      <c r="Y64" s="1">
        <v>19</v>
      </c>
      <c r="Z64" s="1">
        <v>17.600000000000001</v>
      </c>
      <c r="AA64" s="1">
        <v>17.600000000000001</v>
      </c>
      <c r="AB64" s="1">
        <v>17.2</v>
      </c>
      <c r="AC64" s="1"/>
      <c r="AD64" s="1">
        <f t="shared" si="6"/>
        <v>59.29</v>
      </c>
      <c r="AE64" s="1">
        <f t="shared" si="7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94</v>
      </c>
      <c r="B65" s="13" t="s">
        <v>36</v>
      </c>
      <c r="C65" s="13">
        <v>510</v>
      </c>
      <c r="D65" s="13">
        <v>120</v>
      </c>
      <c r="E65" s="13">
        <v>120</v>
      </c>
      <c r="F65" s="13"/>
      <c r="G65" s="14">
        <v>0</v>
      </c>
      <c r="H65" s="13">
        <v>60</v>
      </c>
      <c r="I65" s="15" t="s">
        <v>128</v>
      </c>
      <c r="J65" s="13">
        <v>120</v>
      </c>
      <c r="K65" s="13">
        <f t="shared" si="18"/>
        <v>0</v>
      </c>
      <c r="L65" s="13">
        <f t="shared" si="3"/>
        <v>0</v>
      </c>
      <c r="M65" s="13">
        <v>120</v>
      </c>
      <c r="N65" s="13"/>
      <c r="O65" s="13">
        <f t="shared" si="4"/>
        <v>0</v>
      </c>
      <c r="P65" s="16"/>
      <c r="Q65" s="16">
        <f t="shared" si="8"/>
        <v>0</v>
      </c>
      <c r="R65" s="16"/>
      <c r="S65" s="16"/>
      <c r="T65" s="13"/>
      <c r="U65" s="13" t="e">
        <f t="shared" si="9"/>
        <v>#DIV/0!</v>
      </c>
      <c r="V65" s="13" t="e">
        <f t="shared" si="5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1</v>
      </c>
      <c r="AB65" s="13">
        <v>1</v>
      </c>
      <c r="AC65" s="13"/>
      <c r="AD65" s="13">
        <f t="shared" si="6"/>
        <v>0</v>
      </c>
      <c r="AE65" s="13">
        <f t="shared" si="7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95</v>
      </c>
      <c r="B66" s="13" t="s">
        <v>36</v>
      </c>
      <c r="C66" s="13">
        <v>152</v>
      </c>
      <c r="D66" s="13"/>
      <c r="E66" s="13"/>
      <c r="F66" s="13"/>
      <c r="G66" s="14">
        <v>0</v>
      </c>
      <c r="H66" s="13" t="e">
        <v>#N/A</v>
      </c>
      <c r="I66" s="15" t="s">
        <v>128</v>
      </c>
      <c r="J66" s="13"/>
      <c r="K66" s="13">
        <f t="shared" si="18"/>
        <v>0</v>
      </c>
      <c r="L66" s="13">
        <f t="shared" si="3"/>
        <v>0</v>
      </c>
      <c r="M66" s="13"/>
      <c r="N66" s="13"/>
      <c r="O66" s="13">
        <f t="shared" si="4"/>
        <v>0</v>
      </c>
      <c r="P66" s="16"/>
      <c r="Q66" s="16">
        <f t="shared" si="8"/>
        <v>0</v>
      </c>
      <c r="R66" s="16"/>
      <c r="S66" s="16"/>
      <c r="T66" s="13"/>
      <c r="U66" s="13" t="e">
        <f t="shared" si="9"/>
        <v>#DIV/0!</v>
      </c>
      <c r="V66" s="13" t="e">
        <f t="shared" si="5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/>
      <c r="AD66" s="13">
        <f t="shared" si="6"/>
        <v>0</v>
      </c>
      <c r="AE66" s="13">
        <f t="shared" si="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96</v>
      </c>
      <c r="B67" s="13" t="s">
        <v>36</v>
      </c>
      <c r="C67" s="13">
        <v>72</v>
      </c>
      <c r="D67" s="13">
        <v>60</v>
      </c>
      <c r="E67" s="13">
        <v>60</v>
      </c>
      <c r="F67" s="13"/>
      <c r="G67" s="14">
        <v>0</v>
      </c>
      <c r="H67" s="13" t="e">
        <v>#N/A</v>
      </c>
      <c r="I67" s="15" t="s">
        <v>128</v>
      </c>
      <c r="J67" s="13">
        <v>60</v>
      </c>
      <c r="K67" s="13">
        <f t="shared" si="18"/>
        <v>0</v>
      </c>
      <c r="L67" s="13">
        <f t="shared" si="3"/>
        <v>0</v>
      </c>
      <c r="M67" s="13">
        <v>60</v>
      </c>
      <c r="N67" s="13"/>
      <c r="O67" s="13">
        <f t="shared" si="4"/>
        <v>0</v>
      </c>
      <c r="P67" s="16"/>
      <c r="Q67" s="16">
        <f t="shared" si="8"/>
        <v>0</v>
      </c>
      <c r="R67" s="16"/>
      <c r="S67" s="16"/>
      <c r="T67" s="13"/>
      <c r="U67" s="13" t="e">
        <f t="shared" si="9"/>
        <v>#DIV/0!</v>
      </c>
      <c r="V67" s="13" t="e">
        <f t="shared" si="5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/>
      <c r="AD67" s="13">
        <f t="shared" si="6"/>
        <v>0</v>
      </c>
      <c r="AE67" s="13">
        <f t="shared" si="7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97</v>
      </c>
      <c r="B68" s="13" t="s">
        <v>36</v>
      </c>
      <c r="C68" s="13">
        <v>400</v>
      </c>
      <c r="D68" s="13">
        <v>260</v>
      </c>
      <c r="E68" s="13">
        <v>260</v>
      </c>
      <c r="F68" s="13"/>
      <c r="G68" s="14">
        <v>0</v>
      </c>
      <c r="H68" s="13" t="e">
        <v>#N/A</v>
      </c>
      <c r="I68" s="15" t="s">
        <v>128</v>
      </c>
      <c r="J68" s="13">
        <v>260</v>
      </c>
      <c r="K68" s="13">
        <f t="shared" si="18"/>
        <v>0</v>
      </c>
      <c r="L68" s="13">
        <f t="shared" si="3"/>
        <v>0</v>
      </c>
      <c r="M68" s="13">
        <v>260</v>
      </c>
      <c r="N68" s="13"/>
      <c r="O68" s="13">
        <f t="shared" si="4"/>
        <v>0</v>
      </c>
      <c r="P68" s="16"/>
      <c r="Q68" s="16">
        <f t="shared" si="8"/>
        <v>0</v>
      </c>
      <c r="R68" s="16"/>
      <c r="S68" s="16"/>
      <c r="T68" s="13"/>
      <c r="U68" s="13" t="e">
        <f t="shared" si="9"/>
        <v>#DIV/0!</v>
      </c>
      <c r="V68" s="13" t="e">
        <f t="shared" si="5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/>
      <c r="AD68" s="13">
        <f t="shared" si="6"/>
        <v>0</v>
      </c>
      <c r="AE68" s="13">
        <f t="shared" si="7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98</v>
      </c>
      <c r="B69" s="1" t="s">
        <v>36</v>
      </c>
      <c r="C69" s="1">
        <v>234</v>
      </c>
      <c r="D69" s="1">
        <v>162</v>
      </c>
      <c r="E69" s="1">
        <v>162</v>
      </c>
      <c r="F69" s="1"/>
      <c r="G69" s="7">
        <v>0</v>
      </c>
      <c r="H69" s="1" t="e">
        <v>#N/A</v>
      </c>
      <c r="I69" s="1" t="str">
        <f>VLOOKUP(A69,[1]КИ!$C:$D,2,0)</f>
        <v>в матрице</v>
      </c>
      <c r="J69" s="1">
        <v>162</v>
      </c>
      <c r="K69" s="1">
        <f t="shared" si="18"/>
        <v>0</v>
      </c>
      <c r="L69" s="1">
        <f t="shared" si="3"/>
        <v>0</v>
      </c>
      <c r="M69" s="1">
        <v>162</v>
      </c>
      <c r="N69" s="1"/>
      <c r="O69" s="1">
        <f t="shared" si="4"/>
        <v>0</v>
      </c>
      <c r="P69" s="5">
        <v>30</v>
      </c>
      <c r="Q69" s="5">
        <v>0</v>
      </c>
      <c r="R69" s="5"/>
      <c r="S69" s="5">
        <v>0</v>
      </c>
      <c r="T69" s="1" t="s">
        <v>154</v>
      </c>
      <c r="U69" s="1" t="e">
        <f>(F69+N69+Q69+R69)/O69</f>
        <v>#DIV/0!</v>
      </c>
      <c r="V69" s="1" t="e">
        <f t="shared" si="5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 t="s">
        <v>154</v>
      </c>
      <c r="AD69" s="1">
        <f t="shared" si="6"/>
        <v>0</v>
      </c>
      <c r="AE69" s="1">
        <f t="shared" si="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99</v>
      </c>
      <c r="B70" s="13" t="s">
        <v>36</v>
      </c>
      <c r="C70" s="13">
        <v>84</v>
      </c>
      <c r="D70" s="13"/>
      <c r="E70" s="13"/>
      <c r="F70" s="13"/>
      <c r="G70" s="14">
        <v>0</v>
      </c>
      <c r="H70" s="13" t="e">
        <v>#N/A</v>
      </c>
      <c r="I70" s="15" t="s">
        <v>128</v>
      </c>
      <c r="J70" s="13"/>
      <c r="K70" s="13">
        <f t="shared" ref="K70:K98" si="29">E70-J70</f>
        <v>0</v>
      </c>
      <c r="L70" s="13">
        <f t="shared" si="3"/>
        <v>0</v>
      </c>
      <c r="M70" s="13"/>
      <c r="N70" s="13"/>
      <c r="O70" s="13">
        <f t="shared" si="4"/>
        <v>0</v>
      </c>
      <c r="P70" s="16"/>
      <c r="Q70" s="16">
        <f t="shared" si="8"/>
        <v>0</v>
      </c>
      <c r="R70" s="16"/>
      <c r="S70" s="16"/>
      <c r="T70" s="13"/>
      <c r="U70" s="13" t="e">
        <f t="shared" si="9"/>
        <v>#DIV/0!</v>
      </c>
      <c r="V70" s="13" t="e">
        <f t="shared" si="5"/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/>
      <c r="AD70" s="13">
        <f t="shared" si="6"/>
        <v>0</v>
      </c>
      <c r="AE70" s="13">
        <f t="shared" si="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100</v>
      </c>
      <c r="B71" s="1" t="s">
        <v>36</v>
      </c>
      <c r="C71" s="1">
        <v>381</v>
      </c>
      <c r="D71" s="1">
        <v>406</v>
      </c>
      <c r="E71" s="1">
        <v>438</v>
      </c>
      <c r="F71" s="1">
        <v>80</v>
      </c>
      <c r="G71" s="7">
        <v>0.4</v>
      </c>
      <c r="H71" s="1">
        <v>40</v>
      </c>
      <c r="I71" s="1" t="str">
        <f>VLOOKUP(A71,[1]КИ!$C:$D,2,0)</f>
        <v>в матрице</v>
      </c>
      <c r="J71" s="1">
        <v>439</v>
      </c>
      <c r="K71" s="1">
        <f t="shared" si="29"/>
        <v>-1</v>
      </c>
      <c r="L71" s="1">
        <f t="shared" ref="L71:L98" si="30">E71-M71</f>
        <v>114</v>
      </c>
      <c r="M71" s="1">
        <v>324</v>
      </c>
      <c r="N71" s="1"/>
      <c r="O71" s="1">
        <f t="shared" ref="O71:O98" si="31">L71/5</f>
        <v>22.8</v>
      </c>
      <c r="P71" s="5">
        <f>10*O71-N71-F71</f>
        <v>148</v>
      </c>
      <c r="Q71" s="5">
        <f t="shared" ref="Q71:Q123" si="32">P71-R71</f>
        <v>148</v>
      </c>
      <c r="R71" s="5"/>
      <c r="S71" s="5">
        <v>148</v>
      </c>
      <c r="T71" s="1"/>
      <c r="U71" s="1">
        <f t="shared" ref="U71:U72" si="33">(F71+N71+Q71+R71)/O71</f>
        <v>10</v>
      </c>
      <c r="V71" s="1">
        <f t="shared" ref="V71:V98" si="34">(F71+N71)/O71</f>
        <v>3.5087719298245612</v>
      </c>
      <c r="W71" s="1">
        <v>13.8</v>
      </c>
      <c r="X71" s="1">
        <v>15.6</v>
      </c>
      <c r="Y71" s="1">
        <v>15.6</v>
      </c>
      <c r="Z71" s="1">
        <v>17.399999999999999</v>
      </c>
      <c r="AA71" s="1">
        <v>16</v>
      </c>
      <c r="AB71" s="1">
        <v>13.2</v>
      </c>
      <c r="AC71" s="1"/>
      <c r="AD71" s="1">
        <f t="shared" ref="AD71:AD123" si="35">Q71*G71</f>
        <v>59.2</v>
      </c>
      <c r="AE71" s="1">
        <f t="shared" ref="AE71:AE123" si="36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101</v>
      </c>
      <c r="B72" s="1" t="s">
        <v>36</v>
      </c>
      <c r="C72" s="1">
        <v>18</v>
      </c>
      <c r="D72" s="1">
        <v>120</v>
      </c>
      <c r="E72" s="1">
        <v>120</v>
      </c>
      <c r="F72" s="1"/>
      <c r="G72" s="7">
        <v>0</v>
      </c>
      <c r="H72" s="1" t="e">
        <v>#N/A</v>
      </c>
      <c r="I72" s="1" t="str">
        <f>VLOOKUP(A72,[1]КИ!$C:$D,2,0)</f>
        <v>в матрице</v>
      </c>
      <c r="J72" s="1">
        <v>120</v>
      </c>
      <c r="K72" s="1">
        <f t="shared" si="29"/>
        <v>0</v>
      </c>
      <c r="L72" s="1">
        <f t="shared" si="30"/>
        <v>0</v>
      </c>
      <c r="M72" s="1">
        <v>120</v>
      </c>
      <c r="N72" s="1"/>
      <c r="O72" s="1">
        <f t="shared" si="31"/>
        <v>0</v>
      </c>
      <c r="P72" s="5">
        <v>30</v>
      </c>
      <c r="Q72" s="5">
        <v>0</v>
      </c>
      <c r="R72" s="5"/>
      <c r="S72" s="5">
        <v>0</v>
      </c>
      <c r="T72" s="1" t="s">
        <v>154</v>
      </c>
      <c r="U72" s="1" t="e">
        <f t="shared" si="33"/>
        <v>#DIV/0!</v>
      </c>
      <c r="V72" s="1" t="e">
        <f t="shared" si="34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154</v>
      </c>
      <c r="AD72" s="1">
        <f t="shared" si="35"/>
        <v>0</v>
      </c>
      <c r="AE72" s="1">
        <f t="shared" si="3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102</v>
      </c>
      <c r="B73" s="1" t="s">
        <v>32</v>
      </c>
      <c r="C73" s="1">
        <v>29.177</v>
      </c>
      <c r="D73" s="1">
        <v>38.246000000000002</v>
      </c>
      <c r="E73" s="1">
        <v>22.082000000000001</v>
      </c>
      <c r="F73" s="1">
        <v>40.308</v>
      </c>
      <c r="G73" s="7">
        <v>1</v>
      </c>
      <c r="H73" s="1">
        <v>40</v>
      </c>
      <c r="I73" s="1" t="str">
        <f>VLOOKUP(A73,[1]КИ!$C:$D,2,0)</f>
        <v>в матрице</v>
      </c>
      <c r="J73" s="1">
        <v>24.5</v>
      </c>
      <c r="K73" s="1">
        <f t="shared" si="29"/>
        <v>-2.4179999999999993</v>
      </c>
      <c r="L73" s="1">
        <f t="shared" si="30"/>
        <v>22.082000000000001</v>
      </c>
      <c r="M73" s="1"/>
      <c r="N73" s="1">
        <v>10</v>
      </c>
      <c r="O73" s="1">
        <f t="shared" si="31"/>
        <v>4.4164000000000003</v>
      </c>
      <c r="P73" s="5"/>
      <c r="Q73" s="5">
        <f t="shared" si="32"/>
        <v>0</v>
      </c>
      <c r="R73" s="5"/>
      <c r="S73" s="5"/>
      <c r="T73" s="1"/>
      <c r="U73" s="1">
        <f t="shared" ref="U73:U98" si="37">(F73+N73+P73)/O73</f>
        <v>11.391178335295715</v>
      </c>
      <c r="V73" s="1">
        <f t="shared" si="34"/>
        <v>11.391178335295715</v>
      </c>
      <c r="W73" s="1">
        <v>4.3040000000000003</v>
      </c>
      <c r="X73" s="1">
        <v>4.3086000000000002</v>
      </c>
      <c r="Y73" s="1">
        <v>4.7362000000000002</v>
      </c>
      <c r="Z73" s="1">
        <v>3.5844</v>
      </c>
      <c r="AA73" s="1">
        <v>2.1556000000000002</v>
      </c>
      <c r="AB73" s="1">
        <v>1.7248000000000001</v>
      </c>
      <c r="AC73" s="1"/>
      <c r="AD73" s="1">
        <f t="shared" si="35"/>
        <v>0</v>
      </c>
      <c r="AE73" s="1">
        <f t="shared" si="3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103</v>
      </c>
      <c r="B74" s="13" t="s">
        <v>36</v>
      </c>
      <c r="C74" s="13">
        <v>14</v>
      </c>
      <c r="D74" s="13">
        <v>40</v>
      </c>
      <c r="E74" s="13">
        <v>4</v>
      </c>
      <c r="F74" s="13">
        <v>46</v>
      </c>
      <c r="G74" s="14">
        <v>0</v>
      </c>
      <c r="H74" s="13">
        <v>35</v>
      </c>
      <c r="I74" s="15" t="s">
        <v>128</v>
      </c>
      <c r="J74" s="13">
        <v>4</v>
      </c>
      <c r="K74" s="13">
        <f t="shared" si="29"/>
        <v>0</v>
      </c>
      <c r="L74" s="13">
        <f t="shared" si="30"/>
        <v>4</v>
      </c>
      <c r="M74" s="13"/>
      <c r="N74" s="13"/>
      <c r="O74" s="13">
        <f t="shared" si="31"/>
        <v>0.8</v>
      </c>
      <c r="P74" s="16"/>
      <c r="Q74" s="16">
        <f t="shared" si="32"/>
        <v>0</v>
      </c>
      <c r="R74" s="16"/>
      <c r="S74" s="16"/>
      <c r="T74" s="13"/>
      <c r="U74" s="13">
        <f t="shared" si="37"/>
        <v>57.5</v>
      </c>
      <c r="V74" s="13">
        <f t="shared" si="34"/>
        <v>57.5</v>
      </c>
      <c r="W74" s="13">
        <v>2.4</v>
      </c>
      <c r="X74" s="13">
        <v>4</v>
      </c>
      <c r="Y74" s="13">
        <v>3.2</v>
      </c>
      <c r="Z74" s="13">
        <v>1.4</v>
      </c>
      <c r="AA74" s="13">
        <v>0.8</v>
      </c>
      <c r="AB74" s="13">
        <v>2</v>
      </c>
      <c r="AC74" s="17" t="s">
        <v>153</v>
      </c>
      <c r="AD74" s="13">
        <f t="shared" si="35"/>
        <v>0</v>
      </c>
      <c r="AE74" s="13">
        <f t="shared" si="3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104</v>
      </c>
      <c r="B75" s="13" t="s">
        <v>36</v>
      </c>
      <c r="C75" s="13">
        <v>131</v>
      </c>
      <c r="D75" s="13">
        <v>163</v>
      </c>
      <c r="E75" s="13">
        <v>60</v>
      </c>
      <c r="F75" s="13">
        <v>148</v>
      </c>
      <c r="G75" s="14">
        <v>0</v>
      </c>
      <c r="H75" s="13">
        <v>45</v>
      </c>
      <c r="I75" s="15" t="s">
        <v>128</v>
      </c>
      <c r="J75" s="13">
        <v>70</v>
      </c>
      <c r="K75" s="13">
        <f t="shared" si="29"/>
        <v>-10</v>
      </c>
      <c r="L75" s="13">
        <f t="shared" si="30"/>
        <v>60</v>
      </c>
      <c r="M75" s="13"/>
      <c r="N75" s="13">
        <v>24.399999999999981</v>
      </c>
      <c r="O75" s="13">
        <f t="shared" si="31"/>
        <v>12</v>
      </c>
      <c r="P75" s="16"/>
      <c r="Q75" s="16">
        <f t="shared" si="32"/>
        <v>0</v>
      </c>
      <c r="R75" s="16"/>
      <c r="S75" s="16"/>
      <c r="T75" s="13"/>
      <c r="U75" s="13">
        <f t="shared" si="37"/>
        <v>14.366666666666665</v>
      </c>
      <c r="V75" s="13">
        <f t="shared" si="34"/>
        <v>14.366666666666665</v>
      </c>
      <c r="W75" s="13">
        <v>18.399999999999999</v>
      </c>
      <c r="X75" s="13">
        <v>19.399999999999999</v>
      </c>
      <c r="Y75" s="13">
        <v>12.6</v>
      </c>
      <c r="Z75" s="13">
        <v>18.600000000000001</v>
      </c>
      <c r="AA75" s="13">
        <v>12</v>
      </c>
      <c r="AB75" s="13">
        <v>11.4</v>
      </c>
      <c r="AC75" s="13"/>
      <c r="AD75" s="13">
        <f t="shared" si="35"/>
        <v>0</v>
      </c>
      <c r="AE75" s="13">
        <f t="shared" si="3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105</v>
      </c>
      <c r="B76" s="13" t="s">
        <v>36</v>
      </c>
      <c r="C76" s="13">
        <v>22</v>
      </c>
      <c r="D76" s="13">
        <v>168</v>
      </c>
      <c r="E76" s="13">
        <v>52</v>
      </c>
      <c r="F76" s="13">
        <v>111</v>
      </c>
      <c r="G76" s="14">
        <v>0</v>
      </c>
      <c r="H76" s="13">
        <v>45</v>
      </c>
      <c r="I76" s="15" t="s">
        <v>128</v>
      </c>
      <c r="J76" s="13">
        <v>59</v>
      </c>
      <c r="K76" s="13">
        <f t="shared" si="29"/>
        <v>-7</v>
      </c>
      <c r="L76" s="13">
        <f t="shared" si="30"/>
        <v>52</v>
      </c>
      <c r="M76" s="13"/>
      <c r="N76" s="13"/>
      <c r="O76" s="13">
        <f t="shared" si="31"/>
        <v>10.4</v>
      </c>
      <c r="P76" s="16"/>
      <c r="Q76" s="16">
        <f t="shared" si="32"/>
        <v>0</v>
      </c>
      <c r="R76" s="16"/>
      <c r="S76" s="16"/>
      <c r="T76" s="13"/>
      <c r="U76" s="13">
        <f t="shared" si="37"/>
        <v>10.673076923076923</v>
      </c>
      <c r="V76" s="13">
        <f t="shared" si="34"/>
        <v>10.673076923076923</v>
      </c>
      <c r="W76" s="13">
        <v>10.6</v>
      </c>
      <c r="X76" s="13">
        <v>15</v>
      </c>
      <c r="Y76" s="13">
        <v>11.2</v>
      </c>
      <c r="Z76" s="13">
        <v>6.2</v>
      </c>
      <c r="AA76" s="13">
        <v>9.1999999999999993</v>
      </c>
      <c r="AB76" s="13">
        <v>9.1999999999999993</v>
      </c>
      <c r="AC76" s="13"/>
      <c r="AD76" s="13">
        <f t="shared" si="35"/>
        <v>0</v>
      </c>
      <c r="AE76" s="13">
        <f t="shared" si="3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106</v>
      </c>
      <c r="B77" s="1" t="s">
        <v>32</v>
      </c>
      <c r="C77" s="1">
        <v>240.75299999999999</v>
      </c>
      <c r="D77" s="1">
        <v>250.89400000000001</v>
      </c>
      <c r="E77" s="1">
        <v>212.024</v>
      </c>
      <c r="F77" s="1">
        <v>278.262</v>
      </c>
      <c r="G77" s="7">
        <v>1</v>
      </c>
      <c r="H77" s="1">
        <v>50</v>
      </c>
      <c r="I77" s="1" t="str">
        <f>VLOOKUP(A77,[1]КИ!$C:$D,2,0)</f>
        <v>в матрице</v>
      </c>
      <c r="J77" s="1">
        <v>201.7</v>
      </c>
      <c r="K77" s="1">
        <f t="shared" si="29"/>
        <v>10.324000000000012</v>
      </c>
      <c r="L77" s="1">
        <f t="shared" si="30"/>
        <v>212.024</v>
      </c>
      <c r="M77" s="1"/>
      <c r="N77" s="1"/>
      <c r="O77" s="1">
        <f t="shared" si="31"/>
        <v>42.404800000000002</v>
      </c>
      <c r="P77" s="5">
        <f>10*O77-N77-F77</f>
        <v>145.786</v>
      </c>
      <c r="Q77" s="5">
        <f t="shared" si="32"/>
        <v>145.786</v>
      </c>
      <c r="R77" s="5"/>
      <c r="S77" s="5">
        <v>146</v>
      </c>
      <c r="T77" s="1"/>
      <c r="U77" s="1">
        <f>(F77+N77+Q77+R77)/O77</f>
        <v>10</v>
      </c>
      <c r="V77" s="1">
        <f t="shared" si="34"/>
        <v>6.5620401463985205</v>
      </c>
      <c r="W77" s="1">
        <v>26.283000000000001</v>
      </c>
      <c r="X77" s="1">
        <v>30.8644</v>
      </c>
      <c r="Y77" s="1">
        <v>46.753</v>
      </c>
      <c r="Z77" s="1">
        <v>42.040199999999999</v>
      </c>
      <c r="AA77" s="1">
        <v>16.7562</v>
      </c>
      <c r="AB77" s="1">
        <v>12.299200000000001</v>
      </c>
      <c r="AC77" s="1"/>
      <c r="AD77" s="1">
        <f t="shared" si="35"/>
        <v>145.786</v>
      </c>
      <c r="AE77" s="1">
        <f t="shared" si="3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107</v>
      </c>
      <c r="B78" s="1" t="s">
        <v>32</v>
      </c>
      <c r="C78" s="1">
        <v>70.671000000000006</v>
      </c>
      <c r="D78" s="1">
        <v>32.853999999999999</v>
      </c>
      <c r="E78" s="1">
        <v>25.207999999999998</v>
      </c>
      <c r="F78" s="1">
        <v>65.436999999999998</v>
      </c>
      <c r="G78" s="7">
        <v>1</v>
      </c>
      <c r="H78" s="1">
        <v>50</v>
      </c>
      <c r="I78" s="1" t="str">
        <f>VLOOKUP(A78,[1]КИ!$C:$D,2,0)</f>
        <v>в матрице</v>
      </c>
      <c r="J78" s="1">
        <v>24.75</v>
      </c>
      <c r="K78" s="1">
        <f t="shared" si="29"/>
        <v>0.45799999999999841</v>
      </c>
      <c r="L78" s="1">
        <f t="shared" si="30"/>
        <v>25.207999999999998</v>
      </c>
      <c r="M78" s="1"/>
      <c r="N78" s="1"/>
      <c r="O78" s="1">
        <f t="shared" si="31"/>
        <v>5.0415999999999999</v>
      </c>
      <c r="P78" s="5"/>
      <c r="Q78" s="5">
        <f t="shared" si="32"/>
        <v>0</v>
      </c>
      <c r="R78" s="5"/>
      <c r="S78" s="5"/>
      <c r="T78" s="1"/>
      <c r="U78" s="1">
        <f t="shared" si="37"/>
        <v>12.979411298000635</v>
      </c>
      <c r="V78" s="1">
        <f t="shared" si="34"/>
        <v>12.979411298000635</v>
      </c>
      <c r="W78" s="1">
        <v>4.7149999999999999</v>
      </c>
      <c r="X78" s="1">
        <v>7.1849999999999996</v>
      </c>
      <c r="Y78" s="1">
        <v>8.7545999999999999</v>
      </c>
      <c r="Z78" s="1">
        <v>7.9249999999999998</v>
      </c>
      <c r="AA78" s="1">
        <v>5.9272</v>
      </c>
      <c r="AB78" s="1">
        <v>5.7564000000000002</v>
      </c>
      <c r="AC78" s="1"/>
      <c r="AD78" s="1">
        <f t="shared" si="35"/>
        <v>0</v>
      </c>
      <c r="AE78" s="1">
        <f t="shared" si="3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108</v>
      </c>
      <c r="B79" s="1" t="s">
        <v>36</v>
      </c>
      <c r="C79" s="1">
        <v>745</v>
      </c>
      <c r="D79" s="1">
        <v>348</v>
      </c>
      <c r="E79" s="1">
        <v>516</v>
      </c>
      <c r="F79" s="1">
        <v>472</v>
      </c>
      <c r="G79" s="7">
        <v>0.4</v>
      </c>
      <c r="H79" s="1">
        <v>40</v>
      </c>
      <c r="I79" s="1" t="str">
        <f>VLOOKUP(A79,[1]КИ!$C:$D,2,0)</f>
        <v>в матрице</v>
      </c>
      <c r="J79" s="1">
        <v>528</v>
      </c>
      <c r="K79" s="1">
        <f t="shared" si="29"/>
        <v>-12</v>
      </c>
      <c r="L79" s="1">
        <f t="shared" si="30"/>
        <v>516</v>
      </c>
      <c r="M79" s="1"/>
      <c r="N79" s="1">
        <v>41.199999999999818</v>
      </c>
      <c r="O79" s="1">
        <f t="shared" si="31"/>
        <v>103.2</v>
      </c>
      <c r="P79" s="5">
        <f t="shared" ref="P79:P80" si="38">10*O79-N79-F79</f>
        <v>518.80000000000018</v>
      </c>
      <c r="Q79" s="5">
        <f t="shared" si="32"/>
        <v>518.80000000000018</v>
      </c>
      <c r="R79" s="5"/>
      <c r="S79" s="5">
        <v>519</v>
      </c>
      <c r="T79" s="1"/>
      <c r="U79" s="1">
        <f t="shared" ref="U79:U81" si="39">(F79+N79+Q79+R79)/O79</f>
        <v>10</v>
      </c>
      <c r="V79" s="1">
        <f t="shared" si="34"/>
        <v>4.9728682170542617</v>
      </c>
      <c r="W79" s="1">
        <v>80.8</v>
      </c>
      <c r="X79" s="1">
        <v>89.4</v>
      </c>
      <c r="Y79" s="1">
        <v>94.8</v>
      </c>
      <c r="Z79" s="1">
        <v>98</v>
      </c>
      <c r="AA79" s="1">
        <v>103</v>
      </c>
      <c r="AB79" s="1">
        <v>103.8</v>
      </c>
      <c r="AC79" s="1"/>
      <c r="AD79" s="1">
        <f t="shared" si="35"/>
        <v>207.5200000000001</v>
      </c>
      <c r="AE79" s="1">
        <f t="shared" si="3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109</v>
      </c>
      <c r="B80" s="1" t="s">
        <v>36</v>
      </c>
      <c r="C80" s="1">
        <v>437</v>
      </c>
      <c r="D80" s="1">
        <v>462</v>
      </c>
      <c r="E80" s="1">
        <v>424</v>
      </c>
      <c r="F80" s="1">
        <v>371</v>
      </c>
      <c r="G80" s="7">
        <v>0.4</v>
      </c>
      <c r="H80" s="1">
        <v>40</v>
      </c>
      <c r="I80" s="1" t="str">
        <f>VLOOKUP(A80,[1]КИ!$C:$D,2,0)</f>
        <v>в матрице</v>
      </c>
      <c r="J80" s="1">
        <v>427</v>
      </c>
      <c r="K80" s="1">
        <f t="shared" si="29"/>
        <v>-3</v>
      </c>
      <c r="L80" s="1">
        <f t="shared" si="30"/>
        <v>424</v>
      </c>
      <c r="M80" s="1"/>
      <c r="N80" s="1">
        <v>84.600000000000023</v>
      </c>
      <c r="O80" s="1">
        <f t="shared" si="31"/>
        <v>84.8</v>
      </c>
      <c r="P80" s="5">
        <f t="shared" si="38"/>
        <v>392.4</v>
      </c>
      <c r="Q80" s="5">
        <f t="shared" si="32"/>
        <v>392.4</v>
      </c>
      <c r="R80" s="5"/>
      <c r="S80" s="5">
        <v>392</v>
      </c>
      <c r="T80" s="1"/>
      <c r="U80" s="1">
        <f t="shared" si="39"/>
        <v>10</v>
      </c>
      <c r="V80" s="1">
        <f t="shared" si="34"/>
        <v>5.3726415094339623</v>
      </c>
      <c r="W80" s="1">
        <v>68.400000000000006</v>
      </c>
      <c r="X80" s="1">
        <v>72.2</v>
      </c>
      <c r="Y80" s="1">
        <v>70.974000000000004</v>
      </c>
      <c r="Z80" s="1">
        <v>63.774000000000001</v>
      </c>
      <c r="AA80" s="1">
        <v>65</v>
      </c>
      <c r="AB80" s="1">
        <v>69.599999999999994</v>
      </c>
      <c r="AC80" s="1"/>
      <c r="AD80" s="1">
        <f t="shared" si="35"/>
        <v>156.96</v>
      </c>
      <c r="AE80" s="1">
        <f t="shared" si="3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36</v>
      </c>
      <c r="C81" s="1">
        <v>150</v>
      </c>
      <c r="D81" s="1">
        <v>80</v>
      </c>
      <c r="E81" s="1">
        <v>80</v>
      </c>
      <c r="F81" s="1"/>
      <c r="G81" s="7">
        <v>0.45</v>
      </c>
      <c r="H81" s="1" t="e">
        <v>#N/A</v>
      </c>
      <c r="I81" s="1" t="str">
        <f>VLOOKUP(A81,[1]КИ!$C:$D,2,0)</f>
        <v>в матрице</v>
      </c>
      <c r="J81" s="1">
        <v>80</v>
      </c>
      <c r="K81" s="1">
        <f t="shared" si="29"/>
        <v>0</v>
      </c>
      <c r="L81" s="1">
        <f t="shared" si="30"/>
        <v>0</v>
      </c>
      <c r="M81" s="1">
        <v>80</v>
      </c>
      <c r="N81" s="1"/>
      <c r="O81" s="1">
        <f t="shared" si="31"/>
        <v>0</v>
      </c>
      <c r="P81" s="5">
        <v>30</v>
      </c>
      <c r="Q81" s="5">
        <f t="shared" si="32"/>
        <v>30</v>
      </c>
      <c r="R81" s="5"/>
      <c r="S81" s="5">
        <v>30</v>
      </c>
      <c r="T81" s="1"/>
      <c r="U81" s="1" t="e">
        <f t="shared" si="39"/>
        <v>#DIV/0!</v>
      </c>
      <c r="V81" s="1" t="e">
        <f t="shared" si="34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/>
      <c r="AD81" s="1">
        <f t="shared" si="35"/>
        <v>13.5</v>
      </c>
      <c r="AE81" s="1">
        <f t="shared" si="3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111</v>
      </c>
      <c r="B82" s="13" t="s">
        <v>36</v>
      </c>
      <c r="C82" s="13">
        <v>60</v>
      </c>
      <c r="D82" s="13"/>
      <c r="E82" s="13"/>
      <c r="F82" s="13"/>
      <c r="G82" s="14">
        <v>0</v>
      </c>
      <c r="H82" s="13" t="e">
        <v>#N/A</v>
      </c>
      <c r="I82" s="15" t="s">
        <v>128</v>
      </c>
      <c r="J82" s="13"/>
      <c r="K82" s="13">
        <f t="shared" si="29"/>
        <v>0</v>
      </c>
      <c r="L82" s="13">
        <f t="shared" si="30"/>
        <v>0</v>
      </c>
      <c r="M82" s="13"/>
      <c r="N82" s="13"/>
      <c r="O82" s="13">
        <f t="shared" si="31"/>
        <v>0</v>
      </c>
      <c r="P82" s="16"/>
      <c r="Q82" s="16">
        <f t="shared" si="32"/>
        <v>0</v>
      </c>
      <c r="R82" s="16"/>
      <c r="S82" s="16"/>
      <c r="T82" s="13"/>
      <c r="U82" s="13" t="e">
        <f t="shared" si="37"/>
        <v>#DIV/0!</v>
      </c>
      <c r="V82" s="13" t="e">
        <f t="shared" si="34"/>
        <v>#DIV/0!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/>
      <c r="AD82" s="13">
        <f t="shared" si="35"/>
        <v>0</v>
      </c>
      <c r="AE82" s="13">
        <f t="shared" si="3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112</v>
      </c>
      <c r="B83" s="13" t="s">
        <v>36</v>
      </c>
      <c r="C83" s="13">
        <v>192</v>
      </c>
      <c r="D83" s="13">
        <v>128</v>
      </c>
      <c r="E83" s="13">
        <v>77</v>
      </c>
      <c r="F83" s="13">
        <v>51</v>
      </c>
      <c r="G83" s="14">
        <v>0</v>
      </c>
      <c r="H83" s="13" t="e">
        <v>#N/A</v>
      </c>
      <c r="I83" s="15" t="s">
        <v>128</v>
      </c>
      <c r="J83" s="13">
        <v>77</v>
      </c>
      <c r="K83" s="13">
        <f t="shared" si="29"/>
        <v>0</v>
      </c>
      <c r="L83" s="13">
        <f t="shared" si="30"/>
        <v>5</v>
      </c>
      <c r="M83" s="13">
        <v>72</v>
      </c>
      <c r="N83" s="13"/>
      <c r="O83" s="13">
        <f t="shared" si="31"/>
        <v>1</v>
      </c>
      <c r="P83" s="16"/>
      <c r="Q83" s="16">
        <f t="shared" si="32"/>
        <v>0</v>
      </c>
      <c r="R83" s="16"/>
      <c r="S83" s="16"/>
      <c r="T83" s="13"/>
      <c r="U83" s="13">
        <f t="shared" si="37"/>
        <v>51</v>
      </c>
      <c r="V83" s="13">
        <f t="shared" si="34"/>
        <v>51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7" t="s">
        <v>153</v>
      </c>
      <c r="AD83" s="13">
        <f t="shared" si="35"/>
        <v>0</v>
      </c>
      <c r="AE83" s="13">
        <f t="shared" si="3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113</v>
      </c>
      <c r="B84" s="13" t="s">
        <v>36</v>
      </c>
      <c r="C84" s="13">
        <v>312</v>
      </c>
      <c r="D84" s="13">
        <v>420</v>
      </c>
      <c r="E84" s="13">
        <v>420</v>
      </c>
      <c r="F84" s="13"/>
      <c r="G84" s="14">
        <v>0</v>
      </c>
      <c r="H84" s="13" t="e">
        <v>#N/A</v>
      </c>
      <c r="I84" s="15" t="s">
        <v>128</v>
      </c>
      <c r="J84" s="13">
        <v>420</v>
      </c>
      <c r="K84" s="13">
        <f t="shared" si="29"/>
        <v>0</v>
      </c>
      <c r="L84" s="13">
        <f t="shared" si="30"/>
        <v>0</v>
      </c>
      <c r="M84" s="13">
        <v>420</v>
      </c>
      <c r="N84" s="13"/>
      <c r="O84" s="13">
        <f t="shared" si="31"/>
        <v>0</v>
      </c>
      <c r="P84" s="16"/>
      <c r="Q84" s="16">
        <f t="shared" si="32"/>
        <v>0</v>
      </c>
      <c r="R84" s="16"/>
      <c r="S84" s="16"/>
      <c r="T84" s="13"/>
      <c r="U84" s="13" t="e">
        <f t="shared" si="37"/>
        <v>#DIV/0!</v>
      </c>
      <c r="V84" s="13" t="e">
        <f t="shared" si="34"/>
        <v>#DIV/0!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/>
      <c r="AD84" s="13">
        <f t="shared" si="35"/>
        <v>0</v>
      </c>
      <c r="AE84" s="13">
        <f t="shared" si="3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114</v>
      </c>
      <c r="B85" s="13" t="s">
        <v>36</v>
      </c>
      <c r="C85" s="13"/>
      <c r="D85" s="13">
        <v>104</v>
      </c>
      <c r="E85" s="13">
        <v>104</v>
      </c>
      <c r="F85" s="13"/>
      <c r="G85" s="14">
        <v>0</v>
      </c>
      <c r="H85" s="13" t="e">
        <v>#N/A</v>
      </c>
      <c r="I85" s="15" t="s">
        <v>128</v>
      </c>
      <c r="J85" s="13">
        <v>104</v>
      </c>
      <c r="K85" s="13">
        <f t="shared" si="29"/>
        <v>0</v>
      </c>
      <c r="L85" s="13">
        <f t="shared" si="30"/>
        <v>0</v>
      </c>
      <c r="M85" s="13">
        <v>104</v>
      </c>
      <c r="N85" s="13"/>
      <c r="O85" s="13">
        <f t="shared" si="31"/>
        <v>0</v>
      </c>
      <c r="P85" s="16"/>
      <c r="Q85" s="16">
        <f t="shared" si="32"/>
        <v>0</v>
      </c>
      <c r="R85" s="16"/>
      <c r="S85" s="16"/>
      <c r="T85" s="13"/>
      <c r="U85" s="13" t="e">
        <f t="shared" si="37"/>
        <v>#DIV/0!</v>
      </c>
      <c r="V85" s="13" t="e">
        <f t="shared" si="34"/>
        <v>#DIV/0!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/>
      <c r="AD85" s="13">
        <f t="shared" si="35"/>
        <v>0</v>
      </c>
      <c r="AE85" s="13">
        <f t="shared" si="3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115</v>
      </c>
      <c r="B86" s="1" t="s">
        <v>36</v>
      </c>
      <c r="C86" s="1">
        <v>117</v>
      </c>
      <c r="D86" s="1">
        <v>1</v>
      </c>
      <c r="E86" s="1">
        <v>83</v>
      </c>
      <c r="F86" s="1">
        <v>22</v>
      </c>
      <c r="G86" s="7">
        <v>0.4</v>
      </c>
      <c r="H86" s="1">
        <v>40</v>
      </c>
      <c r="I86" s="1" t="str">
        <f>VLOOKUP(A86,[1]КИ!$C:$D,2,0)</f>
        <v>в матрице</v>
      </c>
      <c r="J86" s="1">
        <v>83</v>
      </c>
      <c r="K86" s="1">
        <f t="shared" si="29"/>
        <v>0</v>
      </c>
      <c r="L86" s="1">
        <f t="shared" si="30"/>
        <v>83</v>
      </c>
      <c r="M86" s="1"/>
      <c r="N86" s="1">
        <v>10</v>
      </c>
      <c r="O86" s="1">
        <f t="shared" si="31"/>
        <v>16.600000000000001</v>
      </c>
      <c r="P86" s="5">
        <f>9*O86-N86-F86</f>
        <v>117.4</v>
      </c>
      <c r="Q86" s="5">
        <f t="shared" si="32"/>
        <v>117.4</v>
      </c>
      <c r="R86" s="5"/>
      <c r="S86" s="5">
        <v>117</v>
      </c>
      <c r="T86" s="1"/>
      <c r="U86" s="1">
        <f t="shared" ref="U86:U88" si="40">(F86+N86+Q86+R86)/O86</f>
        <v>9</v>
      </c>
      <c r="V86" s="1">
        <f t="shared" si="34"/>
        <v>1.9277108433734937</v>
      </c>
      <c r="W86" s="1">
        <v>8.6</v>
      </c>
      <c r="X86" s="1">
        <v>9.8000000000000007</v>
      </c>
      <c r="Y86" s="1">
        <v>5</v>
      </c>
      <c r="Z86" s="1">
        <v>4.5999999999999996</v>
      </c>
      <c r="AA86" s="1">
        <v>9</v>
      </c>
      <c r="AB86" s="1">
        <v>6</v>
      </c>
      <c r="AC86" s="1"/>
      <c r="AD86" s="1">
        <f t="shared" si="35"/>
        <v>46.960000000000008</v>
      </c>
      <c r="AE86" s="1">
        <f t="shared" si="3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116</v>
      </c>
      <c r="B87" s="1" t="s">
        <v>32</v>
      </c>
      <c r="C87" s="1">
        <v>214.05500000000001</v>
      </c>
      <c r="D87" s="1">
        <v>135.85300000000001</v>
      </c>
      <c r="E87" s="1">
        <v>136.94</v>
      </c>
      <c r="F87" s="1">
        <v>191.869</v>
      </c>
      <c r="G87" s="7">
        <v>1</v>
      </c>
      <c r="H87" s="1">
        <v>40</v>
      </c>
      <c r="I87" s="1" t="str">
        <f>VLOOKUP(A87,[1]КИ!$C:$D,2,0)</f>
        <v>в матрице</v>
      </c>
      <c r="J87" s="1">
        <v>129.595</v>
      </c>
      <c r="K87" s="1">
        <f t="shared" si="29"/>
        <v>7.3449999999999989</v>
      </c>
      <c r="L87" s="1">
        <f t="shared" si="30"/>
        <v>136.94</v>
      </c>
      <c r="M87" s="1"/>
      <c r="N87" s="1">
        <v>31.051999999999961</v>
      </c>
      <c r="O87" s="1">
        <f t="shared" si="31"/>
        <v>27.387999999999998</v>
      </c>
      <c r="P87" s="5">
        <f t="shared" ref="P87:P88" si="41">10*O87-N87-F87</f>
        <v>50.959000000000032</v>
      </c>
      <c r="Q87" s="5">
        <f t="shared" si="32"/>
        <v>50.959000000000032</v>
      </c>
      <c r="R87" s="5"/>
      <c r="S87" s="5">
        <v>51</v>
      </c>
      <c r="T87" s="1"/>
      <c r="U87" s="1">
        <f t="shared" si="40"/>
        <v>10</v>
      </c>
      <c r="V87" s="1">
        <f t="shared" si="34"/>
        <v>8.1393676062509126</v>
      </c>
      <c r="W87" s="1">
        <v>25.805</v>
      </c>
      <c r="X87" s="1">
        <v>26.5288</v>
      </c>
      <c r="Y87" s="1">
        <v>33.308999999999997</v>
      </c>
      <c r="Z87" s="1">
        <v>28.308399999999999</v>
      </c>
      <c r="AA87" s="1">
        <v>26.578399999999998</v>
      </c>
      <c r="AB87" s="1">
        <v>26.529199999999999</v>
      </c>
      <c r="AC87" s="1"/>
      <c r="AD87" s="1">
        <f t="shared" si="35"/>
        <v>50.959000000000032</v>
      </c>
      <c r="AE87" s="1">
        <f t="shared" si="3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117</v>
      </c>
      <c r="B88" s="1" t="s">
        <v>32</v>
      </c>
      <c r="C88" s="1">
        <v>112.752</v>
      </c>
      <c r="D88" s="1">
        <v>107.077</v>
      </c>
      <c r="E88" s="1">
        <v>95.590999999999994</v>
      </c>
      <c r="F88" s="1">
        <v>94.863</v>
      </c>
      <c r="G88" s="7">
        <v>1</v>
      </c>
      <c r="H88" s="1">
        <v>40</v>
      </c>
      <c r="I88" s="1" t="str">
        <f>VLOOKUP(A88,[1]КИ!$C:$D,2,0)</f>
        <v>в матрице</v>
      </c>
      <c r="J88" s="1">
        <v>87.816999999999993</v>
      </c>
      <c r="K88" s="1">
        <f t="shared" si="29"/>
        <v>7.7740000000000009</v>
      </c>
      <c r="L88" s="1">
        <f t="shared" si="30"/>
        <v>95.590999999999994</v>
      </c>
      <c r="M88" s="1"/>
      <c r="N88" s="1">
        <v>37.743199999999938</v>
      </c>
      <c r="O88" s="1">
        <f t="shared" si="31"/>
        <v>19.118199999999998</v>
      </c>
      <c r="P88" s="5">
        <f t="shared" si="41"/>
        <v>58.575800000000044</v>
      </c>
      <c r="Q88" s="5">
        <f t="shared" si="32"/>
        <v>58.575800000000044</v>
      </c>
      <c r="R88" s="5"/>
      <c r="S88" s="5">
        <v>59</v>
      </c>
      <c r="T88" s="1"/>
      <c r="U88" s="1">
        <f t="shared" si="40"/>
        <v>10</v>
      </c>
      <c r="V88" s="1">
        <f t="shared" si="34"/>
        <v>6.9361236936531663</v>
      </c>
      <c r="W88" s="1">
        <v>17.488399999999999</v>
      </c>
      <c r="X88" s="1">
        <v>17.724599999999999</v>
      </c>
      <c r="Y88" s="1">
        <v>17.905799999999999</v>
      </c>
      <c r="Z88" s="1">
        <v>12.6774</v>
      </c>
      <c r="AA88" s="1">
        <v>14.8504</v>
      </c>
      <c r="AB88" s="1">
        <v>16.491199999999999</v>
      </c>
      <c r="AC88" s="1"/>
      <c r="AD88" s="1">
        <f t="shared" si="35"/>
        <v>58.575800000000044</v>
      </c>
      <c r="AE88" s="1">
        <f t="shared" si="3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118</v>
      </c>
      <c r="B89" s="1" t="s">
        <v>36</v>
      </c>
      <c r="C89" s="1">
        <v>233</v>
      </c>
      <c r="D89" s="1">
        <v>234</v>
      </c>
      <c r="E89" s="1">
        <v>227</v>
      </c>
      <c r="F89" s="1">
        <v>22</v>
      </c>
      <c r="G89" s="7">
        <v>0.35</v>
      </c>
      <c r="H89" s="1">
        <v>40</v>
      </c>
      <c r="I89" s="1" t="str">
        <f>VLOOKUP(A89,[1]КИ!$C:$D,2,0)</f>
        <v>в матрице</v>
      </c>
      <c r="J89" s="1">
        <v>228</v>
      </c>
      <c r="K89" s="1">
        <f t="shared" si="29"/>
        <v>-1</v>
      </c>
      <c r="L89" s="1">
        <f t="shared" si="30"/>
        <v>11</v>
      </c>
      <c r="M89" s="1">
        <v>216</v>
      </c>
      <c r="N89" s="1"/>
      <c r="O89" s="1">
        <f t="shared" si="31"/>
        <v>2.2000000000000002</v>
      </c>
      <c r="P89" s="5"/>
      <c r="Q89" s="5">
        <f t="shared" si="32"/>
        <v>0</v>
      </c>
      <c r="R89" s="5"/>
      <c r="S89" s="5"/>
      <c r="T89" s="1"/>
      <c r="U89" s="1">
        <f t="shared" si="37"/>
        <v>10</v>
      </c>
      <c r="V89" s="1">
        <f t="shared" si="34"/>
        <v>10</v>
      </c>
      <c r="W89" s="1">
        <v>2.4</v>
      </c>
      <c r="X89" s="1">
        <v>2.6</v>
      </c>
      <c r="Y89" s="1">
        <v>2</v>
      </c>
      <c r="Z89" s="1">
        <v>0</v>
      </c>
      <c r="AA89" s="1">
        <v>2.8</v>
      </c>
      <c r="AB89" s="1">
        <v>3.4</v>
      </c>
      <c r="AC89" s="1"/>
      <c r="AD89" s="1">
        <f t="shared" si="35"/>
        <v>0</v>
      </c>
      <c r="AE89" s="1">
        <f t="shared" si="3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119</v>
      </c>
      <c r="B90" s="1" t="s">
        <v>36</v>
      </c>
      <c r="C90" s="1">
        <v>204</v>
      </c>
      <c r="D90" s="1">
        <v>204</v>
      </c>
      <c r="E90" s="1">
        <v>204</v>
      </c>
      <c r="F90" s="1"/>
      <c r="G90" s="7">
        <v>0</v>
      </c>
      <c r="H90" s="1">
        <v>45</v>
      </c>
      <c r="I90" s="1" t="str">
        <f>VLOOKUP(A90,[1]КИ!$C:$D,2,0)</f>
        <v>в матрице</v>
      </c>
      <c r="J90" s="1">
        <v>204</v>
      </c>
      <c r="K90" s="1">
        <f t="shared" si="29"/>
        <v>0</v>
      </c>
      <c r="L90" s="1">
        <f t="shared" si="30"/>
        <v>0</v>
      </c>
      <c r="M90" s="1">
        <v>204</v>
      </c>
      <c r="N90" s="1"/>
      <c r="O90" s="1">
        <f t="shared" si="31"/>
        <v>0</v>
      </c>
      <c r="P90" s="5">
        <v>30</v>
      </c>
      <c r="Q90" s="5">
        <v>0</v>
      </c>
      <c r="R90" s="5"/>
      <c r="S90" s="5">
        <v>0</v>
      </c>
      <c r="T90" s="1" t="s">
        <v>154</v>
      </c>
      <c r="U90" s="1" t="e">
        <f>(F90+N90+Q90+R90)/O90</f>
        <v>#DIV/0!</v>
      </c>
      <c r="V90" s="1" t="e">
        <f t="shared" si="34"/>
        <v>#DIV/0!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154</v>
      </c>
      <c r="AD90" s="1">
        <f t="shared" si="35"/>
        <v>0</v>
      </c>
      <c r="AE90" s="1">
        <f t="shared" si="3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120</v>
      </c>
      <c r="B91" s="1" t="s">
        <v>32</v>
      </c>
      <c r="C91" s="1">
        <v>97.68</v>
      </c>
      <c r="D91" s="1">
        <v>34.124000000000002</v>
      </c>
      <c r="E91" s="1">
        <v>36.923000000000002</v>
      </c>
      <c r="F91" s="1">
        <v>84.293000000000006</v>
      </c>
      <c r="G91" s="7">
        <v>1</v>
      </c>
      <c r="H91" s="1">
        <v>50</v>
      </c>
      <c r="I91" s="1" t="str">
        <f>VLOOKUP(A91,[1]КИ!$C:$D,2,0)</f>
        <v>в матрице</v>
      </c>
      <c r="J91" s="1">
        <v>36.4</v>
      </c>
      <c r="K91" s="1">
        <f t="shared" si="29"/>
        <v>0.52300000000000324</v>
      </c>
      <c r="L91" s="1">
        <f t="shared" si="30"/>
        <v>36.923000000000002</v>
      </c>
      <c r="M91" s="1"/>
      <c r="N91" s="1"/>
      <c r="O91" s="1">
        <f t="shared" si="31"/>
        <v>7.3846000000000007</v>
      </c>
      <c r="P91" s="5"/>
      <c r="Q91" s="5">
        <f t="shared" si="32"/>
        <v>0</v>
      </c>
      <c r="R91" s="5"/>
      <c r="S91" s="5"/>
      <c r="T91" s="1"/>
      <c r="U91" s="1">
        <f t="shared" si="37"/>
        <v>11.414700863960134</v>
      </c>
      <c r="V91" s="1">
        <f t="shared" si="34"/>
        <v>11.414700863960134</v>
      </c>
      <c r="W91" s="1">
        <v>7.3004000000000007</v>
      </c>
      <c r="X91" s="1">
        <v>9.9298000000000002</v>
      </c>
      <c r="Y91" s="1">
        <v>10.9536</v>
      </c>
      <c r="Z91" s="1">
        <v>11.197800000000001</v>
      </c>
      <c r="AA91" s="1">
        <v>5.6659999999999986</v>
      </c>
      <c r="AB91" s="1">
        <v>4.4702000000000002</v>
      </c>
      <c r="AC91" s="1"/>
      <c r="AD91" s="1">
        <f t="shared" si="35"/>
        <v>0</v>
      </c>
      <c r="AE91" s="1">
        <f t="shared" si="3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121</v>
      </c>
      <c r="B92" s="13" t="s">
        <v>36</v>
      </c>
      <c r="C92" s="13">
        <v>127</v>
      </c>
      <c r="D92" s="13"/>
      <c r="E92" s="13">
        <v>67</v>
      </c>
      <c r="F92" s="13">
        <v>44</v>
      </c>
      <c r="G92" s="14">
        <v>0</v>
      </c>
      <c r="H92" s="13">
        <v>60</v>
      </c>
      <c r="I92" s="15" t="s">
        <v>128</v>
      </c>
      <c r="J92" s="13">
        <v>78</v>
      </c>
      <c r="K92" s="13">
        <f t="shared" si="29"/>
        <v>-11</v>
      </c>
      <c r="L92" s="13">
        <f t="shared" si="30"/>
        <v>67</v>
      </c>
      <c r="M92" s="13"/>
      <c r="N92" s="13"/>
      <c r="O92" s="13">
        <f t="shared" si="31"/>
        <v>13.4</v>
      </c>
      <c r="P92" s="16"/>
      <c r="Q92" s="16">
        <f t="shared" si="32"/>
        <v>0</v>
      </c>
      <c r="R92" s="16"/>
      <c r="S92" s="16"/>
      <c r="T92" s="13"/>
      <c r="U92" s="13">
        <f t="shared" si="37"/>
        <v>3.2835820895522385</v>
      </c>
      <c r="V92" s="13">
        <f t="shared" si="34"/>
        <v>3.2835820895522385</v>
      </c>
      <c r="W92" s="13">
        <v>5.2</v>
      </c>
      <c r="X92" s="13">
        <v>5.4</v>
      </c>
      <c r="Y92" s="13">
        <v>5</v>
      </c>
      <c r="Z92" s="13">
        <v>11.6</v>
      </c>
      <c r="AA92" s="13">
        <v>13.8</v>
      </c>
      <c r="AB92" s="13">
        <v>12</v>
      </c>
      <c r="AC92" s="13"/>
      <c r="AD92" s="13">
        <f t="shared" si="35"/>
        <v>0</v>
      </c>
      <c r="AE92" s="13">
        <f t="shared" si="3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122</v>
      </c>
      <c r="B93" s="13" t="s">
        <v>36</v>
      </c>
      <c r="C93" s="13">
        <v>12</v>
      </c>
      <c r="D93" s="13">
        <v>60</v>
      </c>
      <c r="E93" s="13">
        <v>-1</v>
      </c>
      <c r="F93" s="13">
        <v>60</v>
      </c>
      <c r="G93" s="14">
        <v>0</v>
      </c>
      <c r="H93" s="13">
        <v>60</v>
      </c>
      <c r="I93" s="15" t="s">
        <v>128</v>
      </c>
      <c r="J93" s="13"/>
      <c r="K93" s="13">
        <f t="shared" si="29"/>
        <v>-1</v>
      </c>
      <c r="L93" s="13">
        <f t="shared" si="30"/>
        <v>-1</v>
      </c>
      <c r="M93" s="13"/>
      <c r="N93" s="13"/>
      <c r="O93" s="13">
        <f t="shared" si="31"/>
        <v>-0.2</v>
      </c>
      <c r="P93" s="16"/>
      <c r="Q93" s="16">
        <f t="shared" si="32"/>
        <v>0</v>
      </c>
      <c r="R93" s="16"/>
      <c r="S93" s="16"/>
      <c r="T93" s="13"/>
      <c r="U93" s="13">
        <f t="shared" si="37"/>
        <v>-300</v>
      </c>
      <c r="V93" s="13">
        <f t="shared" si="34"/>
        <v>-300</v>
      </c>
      <c r="W93" s="13">
        <v>4.2</v>
      </c>
      <c r="X93" s="13">
        <v>6.2</v>
      </c>
      <c r="Y93" s="13">
        <v>9.1999999999999993</v>
      </c>
      <c r="Z93" s="13">
        <v>13</v>
      </c>
      <c r="AA93" s="13">
        <v>15</v>
      </c>
      <c r="AB93" s="13">
        <v>15.4</v>
      </c>
      <c r="AC93" s="13"/>
      <c r="AD93" s="13">
        <f t="shared" si="35"/>
        <v>0</v>
      </c>
      <c r="AE93" s="13">
        <f t="shared" si="3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123</v>
      </c>
      <c r="B94" s="13" t="s">
        <v>36</v>
      </c>
      <c r="C94" s="13">
        <v>115</v>
      </c>
      <c r="D94" s="13">
        <v>1</v>
      </c>
      <c r="E94" s="13">
        <v>84</v>
      </c>
      <c r="F94" s="13">
        <v>14</v>
      </c>
      <c r="G94" s="14">
        <v>0</v>
      </c>
      <c r="H94" s="13">
        <v>60</v>
      </c>
      <c r="I94" s="15" t="s">
        <v>128</v>
      </c>
      <c r="J94" s="13">
        <v>103</v>
      </c>
      <c r="K94" s="13">
        <f t="shared" si="29"/>
        <v>-19</v>
      </c>
      <c r="L94" s="13">
        <f t="shared" si="30"/>
        <v>84</v>
      </c>
      <c r="M94" s="13"/>
      <c r="N94" s="13"/>
      <c r="O94" s="13">
        <f t="shared" si="31"/>
        <v>16.8</v>
      </c>
      <c r="P94" s="16"/>
      <c r="Q94" s="16">
        <f t="shared" si="32"/>
        <v>0</v>
      </c>
      <c r="R94" s="16"/>
      <c r="S94" s="16"/>
      <c r="T94" s="13"/>
      <c r="U94" s="13">
        <f t="shared" si="37"/>
        <v>0.83333333333333326</v>
      </c>
      <c r="V94" s="13">
        <f t="shared" si="34"/>
        <v>0.83333333333333326</v>
      </c>
      <c r="W94" s="13">
        <v>8</v>
      </c>
      <c r="X94" s="13">
        <v>9.8000000000000007</v>
      </c>
      <c r="Y94" s="13">
        <v>11.2</v>
      </c>
      <c r="Z94" s="13">
        <v>14.6</v>
      </c>
      <c r="AA94" s="13">
        <v>15.2</v>
      </c>
      <c r="AB94" s="13">
        <v>15.6</v>
      </c>
      <c r="AC94" s="13"/>
      <c r="AD94" s="13">
        <f t="shared" si="35"/>
        <v>0</v>
      </c>
      <c r="AE94" s="13">
        <f t="shared" si="3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124</v>
      </c>
      <c r="B95" s="13" t="s">
        <v>32</v>
      </c>
      <c r="C95" s="13"/>
      <c r="D95" s="13">
        <v>91.96</v>
      </c>
      <c r="E95" s="13"/>
      <c r="F95" s="13">
        <v>91.96</v>
      </c>
      <c r="G95" s="14">
        <v>0</v>
      </c>
      <c r="H95" s="13" t="e">
        <v>#N/A</v>
      </c>
      <c r="I95" s="15" t="s">
        <v>128</v>
      </c>
      <c r="J95" s="13"/>
      <c r="K95" s="13">
        <f t="shared" si="29"/>
        <v>0</v>
      </c>
      <c r="L95" s="13">
        <f t="shared" si="30"/>
        <v>0</v>
      </c>
      <c r="M95" s="13"/>
      <c r="N95" s="13"/>
      <c r="O95" s="13">
        <f t="shared" si="31"/>
        <v>0</v>
      </c>
      <c r="P95" s="16"/>
      <c r="Q95" s="16">
        <f t="shared" si="32"/>
        <v>0</v>
      </c>
      <c r="R95" s="16"/>
      <c r="S95" s="16"/>
      <c r="T95" s="13"/>
      <c r="U95" s="13" t="e">
        <f t="shared" si="37"/>
        <v>#DIV/0!</v>
      </c>
      <c r="V95" s="13" t="e">
        <f t="shared" si="34"/>
        <v>#DIV/0!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/>
      <c r="AD95" s="13">
        <f t="shared" si="35"/>
        <v>0</v>
      </c>
      <c r="AE95" s="13">
        <f t="shared" si="3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125</v>
      </c>
      <c r="B96" s="13" t="s">
        <v>32</v>
      </c>
      <c r="C96" s="13"/>
      <c r="D96" s="13">
        <v>92.224999999999994</v>
      </c>
      <c r="E96" s="13"/>
      <c r="F96" s="13">
        <v>92.224999999999994</v>
      </c>
      <c r="G96" s="14">
        <v>0</v>
      </c>
      <c r="H96" s="13" t="e">
        <v>#N/A</v>
      </c>
      <c r="I96" s="15" t="s">
        <v>128</v>
      </c>
      <c r="J96" s="13"/>
      <c r="K96" s="13">
        <f t="shared" si="29"/>
        <v>0</v>
      </c>
      <c r="L96" s="13">
        <f t="shared" si="30"/>
        <v>0</v>
      </c>
      <c r="M96" s="13"/>
      <c r="N96" s="13"/>
      <c r="O96" s="13">
        <f t="shared" si="31"/>
        <v>0</v>
      </c>
      <c r="P96" s="16"/>
      <c r="Q96" s="16">
        <f t="shared" si="32"/>
        <v>0</v>
      </c>
      <c r="R96" s="16"/>
      <c r="S96" s="16"/>
      <c r="T96" s="13"/>
      <c r="U96" s="13" t="e">
        <f t="shared" si="37"/>
        <v>#DIV/0!</v>
      </c>
      <c r="V96" s="13" t="e">
        <f t="shared" si="34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/>
      <c r="AD96" s="13">
        <f t="shared" si="35"/>
        <v>0</v>
      </c>
      <c r="AE96" s="13">
        <f t="shared" si="3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126</v>
      </c>
      <c r="B97" s="13" t="s">
        <v>32</v>
      </c>
      <c r="C97" s="13"/>
      <c r="D97" s="13">
        <v>91.47</v>
      </c>
      <c r="E97" s="13"/>
      <c r="F97" s="13">
        <v>91.47</v>
      </c>
      <c r="G97" s="14">
        <v>0</v>
      </c>
      <c r="H97" s="13" t="e">
        <v>#N/A</v>
      </c>
      <c r="I97" s="15" t="s">
        <v>128</v>
      </c>
      <c r="J97" s="13"/>
      <c r="K97" s="13">
        <f t="shared" si="29"/>
        <v>0</v>
      </c>
      <c r="L97" s="13">
        <f t="shared" si="30"/>
        <v>0</v>
      </c>
      <c r="M97" s="13"/>
      <c r="N97" s="13"/>
      <c r="O97" s="13">
        <f t="shared" si="31"/>
        <v>0</v>
      </c>
      <c r="P97" s="16"/>
      <c r="Q97" s="16">
        <f t="shared" si="32"/>
        <v>0</v>
      </c>
      <c r="R97" s="16"/>
      <c r="S97" s="16"/>
      <c r="T97" s="13"/>
      <c r="U97" s="13" t="e">
        <f t="shared" si="37"/>
        <v>#DIV/0!</v>
      </c>
      <c r="V97" s="13" t="e">
        <f t="shared" si="34"/>
        <v>#DIV/0!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/>
      <c r="AD97" s="13">
        <f t="shared" si="35"/>
        <v>0</v>
      </c>
      <c r="AE97" s="13">
        <f t="shared" si="3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127</v>
      </c>
      <c r="B98" s="13" t="s">
        <v>32</v>
      </c>
      <c r="C98" s="13"/>
      <c r="D98" s="13">
        <v>91.2</v>
      </c>
      <c r="E98" s="13"/>
      <c r="F98" s="13">
        <v>91.2</v>
      </c>
      <c r="G98" s="14">
        <v>0</v>
      </c>
      <c r="H98" s="13" t="e">
        <v>#N/A</v>
      </c>
      <c r="I98" s="15" t="s">
        <v>128</v>
      </c>
      <c r="J98" s="13"/>
      <c r="K98" s="13">
        <f t="shared" si="29"/>
        <v>0</v>
      </c>
      <c r="L98" s="13">
        <f t="shared" si="30"/>
        <v>0</v>
      </c>
      <c r="M98" s="13"/>
      <c r="N98" s="13"/>
      <c r="O98" s="13">
        <f t="shared" si="31"/>
        <v>0</v>
      </c>
      <c r="P98" s="16"/>
      <c r="Q98" s="16">
        <f t="shared" si="32"/>
        <v>0</v>
      </c>
      <c r="R98" s="16"/>
      <c r="S98" s="16"/>
      <c r="T98" s="13"/>
      <c r="U98" s="13" t="e">
        <f t="shared" si="37"/>
        <v>#DIV/0!</v>
      </c>
      <c r="V98" s="13" t="e">
        <f t="shared" si="34"/>
        <v>#DIV/0!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/>
      <c r="AD98" s="13">
        <f t="shared" si="35"/>
        <v>0</v>
      </c>
      <c r="AE98" s="13">
        <f t="shared" si="3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129</v>
      </c>
      <c r="B99" s="12" t="s">
        <v>32</v>
      </c>
      <c r="C99" s="1"/>
      <c r="D99" s="1"/>
      <c r="E99" s="1"/>
      <c r="F99" s="1"/>
      <c r="G99" s="7">
        <v>0</v>
      </c>
      <c r="H99" s="1" t="e">
        <v>#N/A</v>
      </c>
      <c r="I99" s="1" t="str">
        <f>VLOOKUP(A99,[1]КИ!$C:$D,2,0)</f>
        <v>в матрице</v>
      </c>
      <c r="J99" s="1"/>
      <c r="K99" s="1"/>
      <c r="L99" s="1"/>
      <c r="M99" s="1"/>
      <c r="N99" s="1"/>
      <c r="O99" s="1"/>
      <c r="P99" s="5">
        <v>20</v>
      </c>
      <c r="Q99" s="5">
        <v>0</v>
      </c>
      <c r="R99" s="5"/>
      <c r="S99" s="1">
        <v>0</v>
      </c>
      <c r="T99" s="1"/>
      <c r="U99" s="1"/>
      <c r="V99" s="1"/>
      <c r="W99" s="1"/>
      <c r="X99" s="1"/>
      <c r="Y99" s="1"/>
      <c r="Z99" s="1"/>
      <c r="AA99" s="1"/>
      <c r="AB99" s="1"/>
      <c r="AC99" s="1" t="s">
        <v>154</v>
      </c>
      <c r="AD99" s="1">
        <f t="shared" si="35"/>
        <v>0</v>
      </c>
      <c r="AE99" s="1">
        <f t="shared" si="3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130</v>
      </c>
      <c r="B100" s="12" t="s">
        <v>32</v>
      </c>
      <c r="C100" s="1"/>
      <c r="D100" s="1"/>
      <c r="E100" s="1"/>
      <c r="F100" s="1"/>
      <c r="G100" s="7">
        <v>1</v>
      </c>
      <c r="H100" s="1" t="e">
        <v>#N/A</v>
      </c>
      <c r="I100" s="1" t="str">
        <f>VLOOKUP(A100,[1]КИ!$C:$D,2,0)</f>
        <v>в матрице</v>
      </c>
      <c r="J100" s="1"/>
      <c r="K100" s="1"/>
      <c r="L100" s="1"/>
      <c r="M100" s="1"/>
      <c r="N100" s="1"/>
      <c r="O100" s="1"/>
      <c r="P100" s="5">
        <v>20</v>
      </c>
      <c r="Q100" s="5">
        <f t="shared" si="32"/>
        <v>20</v>
      </c>
      <c r="R100" s="5"/>
      <c r="S100" s="1">
        <v>20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f t="shared" si="35"/>
        <v>20</v>
      </c>
      <c r="AE100" s="1">
        <f t="shared" si="3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131</v>
      </c>
      <c r="B101" s="12" t="s">
        <v>32</v>
      </c>
      <c r="C101" s="1"/>
      <c r="D101" s="1"/>
      <c r="E101" s="1"/>
      <c r="F101" s="1"/>
      <c r="G101" s="7">
        <v>1</v>
      </c>
      <c r="H101" s="1" t="e">
        <v>#N/A</v>
      </c>
      <c r="I101" s="1" t="str">
        <f>VLOOKUP(A101,[1]КИ!$C:$D,2,0)</f>
        <v>в матрице</v>
      </c>
      <c r="J101" s="1"/>
      <c r="K101" s="1"/>
      <c r="L101" s="1"/>
      <c r="M101" s="1"/>
      <c r="N101" s="1"/>
      <c r="O101" s="1"/>
      <c r="P101" s="5">
        <v>20</v>
      </c>
      <c r="Q101" s="5">
        <f t="shared" si="32"/>
        <v>20</v>
      </c>
      <c r="R101" s="5"/>
      <c r="S101" s="1">
        <v>20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f t="shared" si="35"/>
        <v>20</v>
      </c>
      <c r="AE101" s="1">
        <f t="shared" si="3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132</v>
      </c>
      <c r="B102" s="12" t="s">
        <v>32</v>
      </c>
      <c r="C102" s="1"/>
      <c r="D102" s="1"/>
      <c r="E102" s="1"/>
      <c r="F102" s="1"/>
      <c r="G102" s="7">
        <v>0</v>
      </c>
      <c r="H102" s="1" t="e">
        <v>#N/A</v>
      </c>
      <c r="I102" s="1" t="str">
        <f>VLOOKUP(A102,[1]КИ!$C:$D,2,0)</f>
        <v>в матрице</v>
      </c>
      <c r="J102" s="1"/>
      <c r="K102" s="1"/>
      <c r="L102" s="1"/>
      <c r="M102" s="1"/>
      <c r="N102" s="1"/>
      <c r="O102" s="1"/>
      <c r="P102" s="5">
        <v>20</v>
      </c>
      <c r="Q102" s="5">
        <v>0</v>
      </c>
      <c r="R102" s="5"/>
      <c r="S102" s="1">
        <v>0</v>
      </c>
      <c r="T102" s="1"/>
      <c r="U102" s="1"/>
      <c r="V102" s="1"/>
      <c r="W102" s="1"/>
      <c r="X102" s="1"/>
      <c r="Y102" s="1"/>
      <c r="Z102" s="1"/>
      <c r="AA102" s="1"/>
      <c r="AB102" s="1"/>
      <c r="AC102" s="1" t="s">
        <v>154</v>
      </c>
      <c r="AD102" s="1">
        <f t="shared" si="35"/>
        <v>0</v>
      </c>
      <c r="AE102" s="1">
        <f t="shared" si="3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133</v>
      </c>
      <c r="B103" s="12" t="s">
        <v>32</v>
      </c>
      <c r="C103" s="1"/>
      <c r="D103" s="1"/>
      <c r="E103" s="1"/>
      <c r="F103" s="1"/>
      <c r="G103" s="7">
        <v>0</v>
      </c>
      <c r="H103" s="1" t="e">
        <v>#N/A</v>
      </c>
      <c r="I103" s="1" t="str">
        <f>VLOOKUP(A103,[1]КИ!$C:$D,2,0)</f>
        <v>в матрице</v>
      </c>
      <c r="J103" s="1"/>
      <c r="K103" s="1"/>
      <c r="L103" s="1"/>
      <c r="M103" s="1"/>
      <c r="N103" s="1"/>
      <c r="O103" s="1"/>
      <c r="P103" s="5">
        <v>20</v>
      </c>
      <c r="Q103" s="5">
        <v>0</v>
      </c>
      <c r="R103" s="5"/>
      <c r="S103" s="1">
        <v>0</v>
      </c>
      <c r="T103" s="1"/>
      <c r="U103" s="1"/>
      <c r="V103" s="1"/>
      <c r="W103" s="1"/>
      <c r="X103" s="1"/>
      <c r="Y103" s="1"/>
      <c r="Z103" s="1"/>
      <c r="AA103" s="1"/>
      <c r="AB103" s="1"/>
      <c r="AC103" s="1" t="s">
        <v>154</v>
      </c>
      <c r="AD103" s="1">
        <f t="shared" si="35"/>
        <v>0</v>
      </c>
      <c r="AE103" s="1">
        <f t="shared" si="3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134</v>
      </c>
      <c r="B104" s="12" t="s">
        <v>36</v>
      </c>
      <c r="C104" s="1"/>
      <c r="D104" s="1"/>
      <c r="E104" s="1"/>
      <c r="F104" s="1"/>
      <c r="G104" s="7">
        <v>0.45</v>
      </c>
      <c r="H104" s="1" t="e">
        <v>#N/A</v>
      </c>
      <c r="I104" s="1" t="str">
        <f>VLOOKUP(A104,[1]КИ!$C:$D,2,0)</f>
        <v>в матрице</v>
      </c>
      <c r="J104" s="1"/>
      <c r="K104" s="1"/>
      <c r="L104" s="1"/>
      <c r="M104" s="1"/>
      <c r="N104" s="1"/>
      <c r="O104" s="1"/>
      <c r="P104" s="5">
        <v>30</v>
      </c>
      <c r="Q104" s="5">
        <f t="shared" si="32"/>
        <v>30</v>
      </c>
      <c r="R104" s="5"/>
      <c r="S104" s="1">
        <v>20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f t="shared" si="35"/>
        <v>13.5</v>
      </c>
      <c r="AE104" s="1">
        <f t="shared" si="36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135</v>
      </c>
      <c r="B105" s="12" t="s">
        <v>32</v>
      </c>
      <c r="C105" s="1"/>
      <c r="D105" s="1"/>
      <c r="E105" s="1"/>
      <c r="F105" s="1"/>
      <c r="G105" s="7">
        <v>0</v>
      </c>
      <c r="H105" s="1" t="e">
        <v>#N/A</v>
      </c>
      <c r="I105" s="1" t="str">
        <f>VLOOKUP(A105,[1]КИ!$C:$D,2,0)</f>
        <v>в матрице</v>
      </c>
      <c r="J105" s="1"/>
      <c r="K105" s="1"/>
      <c r="L105" s="1"/>
      <c r="M105" s="1"/>
      <c r="N105" s="1"/>
      <c r="O105" s="1"/>
      <c r="P105" s="5">
        <v>20</v>
      </c>
      <c r="Q105" s="5">
        <v>0</v>
      </c>
      <c r="R105" s="5"/>
      <c r="S105" s="1">
        <v>0</v>
      </c>
      <c r="T105" s="1"/>
      <c r="U105" s="1"/>
      <c r="V105" s="1"/>
      <c r="W105" s="1"/>
      <c r="X105" s="1"/>
      <c r="Y105" s="1"/>
      <c r="Z105" s="1"/>
      <c r="AA105" s="1"/>
      <c r="AB105" s="1"/>
      <c r="AC105" s="1" t="s">
        <v>154</v>
      </c>
      <c r="AD105" s="1">
        <f t="shared" si="35"/>
        <v>0</v>
      </c>
      <c r="AE105" s="1">
        <f t="shared" si="36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136</v>
      </c>
      <c r="B106" s="12" t="s">
        <v>32</v>
      </c>
      <c r="C106" s="1"/>
      <c r="D106" s="1"/>
      <c r="E106" s="1"/>
      <c r="F106" s="1"/>
      <c r="G106" s="7">
        <v>0</v>
      </c>
      <c r="H106" s="1" t="e">
        <v>#N/A</v>
      </c>
      <c r="I106" s="1" t="str">
        <f>VLOOKUP(A106,[1]КИ!$C:$D,2,0)</f>
        <v>в матрице</v>
      </c>
      <c r="J106" s="1"/>
      <c r="K106" s="1"/>
      <c r="L106" s="1"/>
      <c r="M106" s="1"/>
      <c r="N106" s="1"/>
      <c r="O106" s="1"/>
      <c r="P106" s="5">
        <v>20</v>
      </c>
      <c r="Q106" s="5">
        <v>0</v>
      </c>
      <c r="R106" s="5"/>
      <c r="S106" s="1">
        <v>0</v>
      </c>
      <c r="T106" s="1"/>
      <c r="U106" s="1"/>
      <c r="V106" s="1"/>
      <c r="W106" s="1"/>
      <c r="X106" s="1"/>
      <c r="Y106" s="1"/>
      <c r="Z106" s="1"/>
      <c r="AA106" s="1"/>
      <c r="AB106" s="1"/>
      <c r="AC106" s="1" t="s">
        <v>154</v>
      </c>
      <c r="AD106" s="1">
        <f t="shared" si="35"/>
        <v>0</v>
      </c>
      <c r="AE106" s="1">
        <f t="shared" si="36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137</v>
      </c>
      <c r="B107" s="12" t="s">
        <v>36</v>
      </c>
      <c r="C107" s="1"/>
      <c r="D107" s="1"/>
      <c r="E107" s="1"/>
      <c r="F107" s="1"/>
      <c r="G107" s="7">
        <v>0</v>
      </c>
      <c r="H107" s="1" t="e">
        <v>#N/A</v>
      </c>
      <c r="I107" s="1" t="str">
        <f>VLOOKUP(A107,[1]КИ!$C:$D,2,0)</f>
        <v>в матрице</v>
      </c>
      <c r="J107" s="1"/>
      <c r="K107" s="1"/>
      <c r="L107" s="1"/>
      <c r="M107" s="1"/>
      <c r="N107" s="1"/>
      <c r="O107" s="1"/>
      <c r="P107" s="5">
        <v>30</v>
      </c>
      <c r="Q107" s="5">
        <v>0</v>
      </c>
      <c r="R107" s="5"/>
      <c r="S107" s="1">
        <v>0</v>
      </c>
      <c r="T107" s="1"/>
      <c r="U107" s="1"/>
      <c r="V107" s="1"/>
      <c r="W107" s="1"/>
      <c r="X107" s="1"/>
      <c r="Y107" s="1"/>
      <c r="Z107" s="1"/>
      <c r="AA107" s="1"/>
      <c r="AB107" s="1"/>
      <c r="AC107" s="1" t="s">
        <v>154</v>
      </c>
      <c r="AD107" s="1">
        <f t="shared" si="35"/>
        <v>0</v>
      </c>
      <c r="AE107" s="1">
        <f t="shared" si="36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138</v>
      </c>
      <c r="B108" s="12" t="s">
        <v>32</v>
      </c>
      <c r="C108" s="1"/>
      <c r="D108" s="1"/>
      <c r="E108" s="1"/>
      <c r="F108" s="1"/>
      <c r="G108" s="7">
        <v>1</v>
      </c>
      <c r="H108" s="1" t="e">
        <v>#N/A</v>
      </c>
      <c r="I108" s="1" t="str">
        <f>VLOOKUP(A108,[1]КИ!$C:$D,2,0)</f>
        <v>в матрице</v>
      </c>
      <c r="J108" s="1"/>
      <c r="K108" s="1"/>
      <c r="L108" s="1"/>
      <c r="M108" s="1"/>
      <c r="N108" s="1"/>
      <c r="O108" s="1"/>
      <c r="P108" s="5">
        <v>20</v>
      </c>
      <c r="Q108" s="5">
        <f t="shared" si="32"/>
        <v>20</v>
      </c>
      <c r="R108" s="5"/>
      <c r="S108" s="1">
        <v>20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>
        <f t="shared" si="35"/>
        <v>20</v>
      </c>
      <c r="AE108" s="1">
        <f t="shared" si="36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139</v>
      </c>
      <c r="B109" s="12" t="s">
        <v>32</v>
      </c>
      <c r="C109" s="1"/>
      <c r="D109" s="1"/>
      <c r="E109" s="1"/>
      <c r="F109" s="1"/>
      <c r="G109" s="7">
        <v>0</v>
      </c>
      <c r="H109" s="1" t="e">
        <v>#N/A</v>
      </c>
      <c r="I109" s="1" t="str">
        <f>VLOOKUP(A109,[1]КИ!$C:$D,2,0)</f>
        <v>в матрице</v>
      </c>
      <c r="J109" s="1"/>
      <c r="K109" s="1"/>
      <c r="L109" s="1"/>
      <c r="M109" s="1"/>
      <c r="N109" s="1"/>
      <c r="O109" s="1"/>
      <c r="P109" s="5">
        <v>20</v>
      </c>
      <c r="Q109" s="5">
        <v>0</v>
      </c>
      <c r="R109" s="5"/>
      <c r="S109" s="1">
        <v>0</v>
      </c>
      <c r="T109" s="1"/>
      <c r="U109" s="1"/>
      <c r="V109" s="1"/>
      <c r="W109" s="1"/>
      <c r="X109" s="1"/>
      <c r="Y109" s="1"/>
      <c r="Z109" s="1"/>
      <c r="AA109" s="1"/>
      <c r="AB109" s="1"/>
      <c r="AC109" s="1" t="s">
        <v>154</v>
      </c>
      <c r="AD109" s="1">
        <f t="shared" si="35"/>
        <v>0</v>
      </c>
      <c r="AE109" s="1">
        <f t="shared" si="36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140</v>
      </c>
      <c r="B110" s="12" t="s">
        <v>36</v>
      </c>
      <c r="C110" s="1"/>
      <c r="D110" s="1"/>
      <c r="E110" s="1"/>
      <c r="F110" s="1"/>
      <c r="G110" s="7">
        <v>0.6</v>
      </c>
      <c r="H110" s="1" t="e">
        <v>#N/A</v>
      </c>
      <c r="I110" s="1" t="str">
        <f>VLOOKUP(A110,[1]КИ!$C:$D,2,0)</f>
        <v>в матрице</v>
      </c>
      <c r="J110" s="1"/>
      <c r="K110" s="1"/>
      <c r="L110" s="1"/>
      <c r="M110" s="1"/>
      <c r="N110" s="1"/>
      <c r="O110" s="1"/>
      <c r="P110" s="5">
        <v>30</v>
      </c>
      <c r="Q110" s="5">
        <f t="shared" si="32"/>
        <v>30</v>
      </c>
      <c r="R110" s="5"/>
      <c r="S110" s="1">
        <v>30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f t="shared" si="35"/>
        <v>18</v>
      </c>
      <c r="AE110" s="1">
        <f t="shared" si="36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141</v>
      </c>
      <c r="B111" s="12" t="s">
        <v>32</v>
      </c>
      <c r="C111" s="1"/>
      <c r="D111" s="1"/>
      <c r="E111" s="1"/>
      <c r="F111" s="1"/>
      <c r="G111" s="7">
        <v>0</v>
      </c>
      <c r="H111" s="1" t="e">
        <v>#N/A</v>
      </c>
      <c r="I111" s="1" t="str">
        <f>VLOOKUP(A111,[1]КИ!$C:$D,2,0)</f>
        <v>в матрице</v>
      </c>
      <c r="J111" s="1"/>
      <c r="K111" s="1"/>
      <c r="L111" s="1"/>
      <c r="M111" s="1"/>
      <c r="N111" s="1"/>
      <c r="O111" s="1"/>
      <c r="P111" s="5">
        <v>20</v>
      </c>
      <c r="Q111" s="5">
        <v>0</v>
      </c>
      <c r="R111" s="5"/>
      <c r="S111" s="1">
        <v>0</v>
      </c>
      <c r="T111" s="1"/>
      <c r="U111" s="1"/>
      <c r="V111" s="1"/>
      <c r="W111" s="1"/>
      <c r="X111" s="1"/>
      <c r="Y111" s="1"/>
      <c r="Z111" s="1"/>
      <c r="AA111" s="1"/>
      <c r="AB111" s="1"/>
      <c r="AC111" s="1" t="s">
        <v>154</v>
      </c>
      <c r="AD111" s="1">
        <f t="shared" si="35"/>
        <v>0</v>
      </c>
      <c r="AE111" s="1">
        <f t="shared" si="36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142</v>
      </c>
      <c r="B112" s="12" t="s">
        <v>32</v>
      </c>
      <c r="C112" s="1"/>
      <c r="D112" s="1"/>
      <c r="E112" s="1"/>
      <c r="F112" s="1"/>
      <c r="G112" s="7">
        <v>0</v>
      </c>
      <c r="H112" s="1" t="e">
        <v>#N/A</v>
      </c>
      <c r="I112" s="1" t="str">
        <f>VLOOKUP(A112,[1]КИ!$C:$D,2,0)</f>
        <v>в матрице</v>
      </c>
      <c r="J112" s="1"/>
      <c r="K112" s="1"/>
      <c r="L112" s="1"/>
      <c r="M112" s="1"/>
      <c r="N112" s="1"/>
      <c r="O112" s="1"/>
      <c r="P112" s="5">
        <v>20</v>
      </c>
      <c r="Q112" s="5">
        <v>0</v>
      </c>
      <c r="R112" s="5"/>
      <c r="S112" s="1">
        <v>0</v>
      </c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154</v>
      </c>
      <c r="AD112" s="1">
        <f t="shared" si="35"/>
        <v>0</v>
      </c>
      <c r="AE112" s="1">
        <f t="shared" si="36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143</v>
      </c>
      <c r="B113" s="12" t="s">
        <v>32</v>
      </c>
      <c r="C113" s="1"/>
      <c r="D113" s="1"/>
      <c r="E113" s="1"/>
      <c r="F113" s="1"/>
      <c r="G113" s="7">
        <v>0</v>
      </c>
      <c r="H113" s="1" t="e">
        <v>#N/A</v>
      </c>
      <c r="I113" s="1" t="str">
        <f>VLOOKUP(A113,[1]КИ!$C:$D,2,0)</f>
        <v>в матрице</v>
      </c>
      <c r="J113" s="1"/>
      <c r="K113" s="1"/>
      <c r="L113" s="1"/>
      <c r="M113" s="1"/>
      <c r="N113" s="1"/>
      <c r="O113" s="1"/>
      <c r="P113" s="5">
        <v>20</v>
      </c>
      <c r="Q113" s="5">
        <v>0</v>
      </c>
      <c r="R113" s="5"/>
      <c r="S113" s="1">
        <v>0</v>
      </c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154</v>
      </c>
      <c r="AD113" s="1">
        <f t="shared" si="35"/>
        <v>0</v>
      </c>
      <c r="AE113" s="1">
        <f t="shared" si="36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144</v>
      </c>
      <c r="B114" s="12" t="s">
        <v>36</v>
      </c>
      <c r="C114" s="1"/>
      <c r="D114" s="1"/>
      <c r="E114" s="1"/>
      <c r="F114" s="1"/>
      <c r="G114" s="7">
        <v>0</v>
      </c>
      <c r="H114" s="1" t="e">
        <v>#N/A</v>
      </c>
      <c r="I114" s="1" t="str">
        <f>VLOOKUP(A114,[1]КИ!$C:$D,2,0)</f>
        <v>в матрице</v>
      </c>
      <c r="J114" s="1"/>
      <c r="K114" s="1"/>
      <c r="L114" s="1"/>
      <c r="M114" s="1"/>
      <c r="N114" s="1"/>
      <c r="O114" s="1"/>
      <c r="P114" s="5">
        <v>30</v>
      </c>
      <c r="Q114" s="5">
        <v>0</v>
      </c>
      <c r="R114" s="5"/>
      <c r="S114" s="1">
        <v>0</v>
      </c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154</v>
      </c>
      <c r="AD114" s="1">
        <f t="shared" si="35"/>
        <v>0</v>
      </c>
      <c r="AE114" s="1">
        <f t="shared" si="36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145</v>
      </c>
      <c r="B115" s="12" t="s">
        <v>36</v>
      </c>
      <c r="C115" s="1"/>
      <c r="D115" s="1"/>
      <c r="E115" s="1"/>
      <c r="F115" s="1"/>
      <c r="G115" s="7">
        <v>0.4</v>
      </c>
      <c r="H115" s="1" t="e">
        <v>#N/A</v>
      </c>
      <c r="I115" s="1" t="str">
        <f>VLOOKUP(A115,[1]КИ!$C:$D,2,0)</f>
        <v>в матрице</v>
      </c>
      <c r="J115" s="1"/>
      <c r="K115" s="1"/>
      <c r="L115" s="1"/>
      <c r="M115" s="1"/>
      <c r="N115" s="1"/>
      <c r="O115" s="1"/>
      <c r="P115" s="5">
        <v>30</v>
      </c>
      <c r="Q115" s="5">
        <f t="shared" si="32"/>
        <v>30</v>
      </c>
      <c r="R115" s="5"/>
      <c r="S115" s="1">
        <v>30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>
        <f t="shared" si="35"/>
        <v>12</v>
      </c>
      <c r="AE115" s="1">
        <f t="shared" si="36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146</v>
      </c>
      <c r="B116" s="12" t="s">
        <v>32</v>
      </c>
      <c r="C116" s="1"/>
      <c r="D116" s="1"/>
      <c r="E116" s="1"/>
      <c r="F116" s="1"/>
      <c r="G116" s="7">
        <v>0</v>
      </c>
      <c r="H116" s="1" t="e">
        <v>#N/A</v>
      </c>
      <c r="I116" s="1" t="str">
        <f>VLOOKUP(A116,[1]КИ!$C:$D,2,0)</f>
        <v>в матрице</v>
      </c>
      <c r="J116" s="1"/>
      <c r="K116" s="1"/>
      <c r="L116" s="1"/>
      <c r="M116" s="1"/>
      <c r="N116" s="1"/>
      <c r="O116" s="1"/>
      <c r="P116" s="5">
        <v>20</v>
      </c>
      <c r="Q116" s="5">
        <v>0</v>
      </c>
      <c r="R116" s="5"/>
      <c r="S116" s="1">
        <v>0</v>
      </c>
      <c r="T116" s="1"/>
      <c r="U116" s="1"/>
      <c r="V116" s="1"/>
      <c r="W116" s="1"/>
      <c r="X116" s="1"/>
      <c r="Y116" s="1"/>
      <c r="Z116" s="1"/>
      <c r="AA116" s="1"/>
      <c r="AB116" s="1"/>
      <c r="AC116" s="1" t="s">
        <v>154</v>
      </c>
      <c r="AD116" s="1">
        <f t="shared" si="35"/>
        <v>0</v>
      </c>
      <c r="AE116" s="1">
        <f t="shared" si="36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147</v>
      </c>
      <c r="B117" s="12" t="s">
        <v>36</v>
      </c>
      <c r="C117" s="1"/>
      <c r="D117" s="1"/>
      <c r="E117" s="1"/>
      <c r="F117" s="1"/>
      <c r="G117" s="7">
        <v>0.4</v>
      </c>
      <c r="H117" s="1" t="e">
        <v>#N/A</v>
      </c>
      <c r="I117" s="1" t="str">
        <f>VLOOKUP(A117,[1]КИ!$C:$D,2,0)</f>
        <v>в матрице</v>
      </c>
      <c r="J117" s="1"/>
      <c r="K117" s="1"/>
      <c r="L117" s="1"/>
      <c r="M117" s="1"/>
      <c r="N117" s="1"/>
      <c r="O117" s="1"/>
      <c r="P117" s="5">
        <v>30</v>
      </c>
      <c r="Q117" s="5">
        <f t="shared" si="32"/>
        <v>30</v>
      </c>
      <c r="R117" s="5"/>
      <c r="S117" s="1">
        <v>30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f t="shared" si="35"/>
        <v>12</v>
      </c>
      <c r="AE117" s="1">
        <f t="shared" si="36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148</v>
      </c>
      <c r="B118" s="12" t="s">
        <v>36</v>
      </c>
      <c r="C118" s="1"/>
      <c r="D118" s="1"/>
      <c r="E118" s="1"/>
      <c r="F118" s="1"/>
      <c r="G118" s="7">
        <v>0</v>
      </c>
      <c r="H118" s="1" t="e">
        <v>#N/A</v>
      </c>
      <c r="I118" s="1" t="str">
        <f>VLOOKUP(A118,[1]КИ!$C:$D,2,0)</f>
        <v>в матрице</v>
      </c>
      <c r="J118" s="1"/>
      <c r="K118" s="1"/>
      <c r="L118" s="1"/>
      <c r="M118" s="1"/>
      <c r="N118" s="1"/>
      <c r="O118" s="1"/>
      <c r="P118" s="5">
        <v>30</v>
      </c>
      <c r="Q118" s="5">
        <v>0</v>
      </c>
      <c r="R118" s="5"/>
      <c r="S118" s="1">
        <v>0</v>
      </c>
      <c r="T118" s="1"/>
      <c r="U118" s="1"/>
      <c r="V118" s="1"/>
      <c r="W118" s="1"/>
      <c r="X118" s="1"/>
      <c r="Y118" s="1"/>
      <c r="Z118" s="1"/>
      <c r="AA118" s="1"/>
      <c r="AB118" s="1"/>
      <c r="AC118" s="1" t="s">
        <v>154</v>
      </c>
      <c r="AD118" s="1">
        <f t="shared" si="35"/>
        <v>0</v>
      </c>
      <c r="AE118" s="1">
        <f t="shared" si="36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149</v>
      </c>
      <c r="B119" s="12" t="s">
        <v>36</v>
      </c>
      <c r="C119" s="1"/>
      <c r="D119" s="1"/>
      <c r="E119" s="1"/>
      <c r="F119" s="1"/>
      <c r="G119" s="7">
        <v>0</v>
      </c>
      <c r="H119" s="1" t="e">
        <v>#N/A</v>
      </c>
      <c r="I119" s="1" t="str">
        <f>VLOOKUP(A119,[1]КИ!$C:$D,2,0)</f>
        <v>в матрице</v>
      </c>
      <c r="J119" s="1"/>
      <c r="K119" s="1"/>
      <c r="L119" s="1"/>
      <c r="M119" s="1"/>
      <c r="N119" s="1"/>
      <c r="O119" s="1"/>
      <c r="P119" s="5">
        <v>30</v>
      </c>
      <c r="Q119" s="5">
        <v>0</v>
      </c>
      <c r="R119" s="5"/>
      <c r="S119" s="1">
        <v>0</v>
      </c>
      <c r="T119" s="1"/>
      <c r="U119" s="1"/>
      <c r="V119" s="1"/>
      <c r="W119" s="1"/>
      <c r="X119" s="1"/>
      <c r="Y119" s="1"/>
      <c r="Z119" s="1"/>
      <c r="AA119" s="1"/>
      <c r="AB119" s="1"/>
      <c r="AC119" s="1" t="s">
        <v>154</v>
      </c>
      <c r="AD119" s="1">
        <f t="shared" si="35"/>
        <v>0</v>
      </c>
      <c r="AE119" s="1">
        <f t="shared" si="36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150</v>
      </c>
      <c r="B120" s="12" t="s">
        <v>36</v>
      </c>
      <c r="C120" s="1"/>
      <c r="D120" s="1"/>
      <c r="E120" s="1"/>
      <c r="F120" s="1"/>
      <c r="G120" s="7">
        <v>0</v>
      </c>
      <c r="H120" s="1" t="e">
        <v>#N/A</v>
      </c>
      <c r="I120" s="1" t="str">
        <f>VLOOKUP(A120,[1]КИ!$C:$D,2,0)</f>
        <v>в матрице</v>
      </c>
      <c r="J120" s="1"/>
      <c r="K120" s="1"/>
      <c r="L120" s="1"/>
      <c r="M120" s="1"/>
      <c r="N120" s="1"/>
      <c r="O120" s="1"/>
      <c r="P120" s="5">
        <v>30</v>
      </c>
      <c r="Q120" s="5">
        <v>0</v>
      </c>
      <c r="R120" s="5"/>
      <c r="S120" s="1">
        <v>0</v>
      </c>
      <c r="T120" s="1"/>
      <c r="U120" s="1"/>
      <c r="V120" s="1"/>
      <c r="W120" s="1"/>
      <c r="X120" s="1"/>
      <c r="Y120" s="1"/>
      <c r="Z120" s="1"/>
      <c r="AA120" s="1"/>
      <c r="AB120" s="1"/>
      <c r="AC120" s="1" t="s">
        <v>154</v>
      </c>
      <c r="AD120" s="1">
        <f t="shared" si="35"/>
        <v>0</v>
      </c>
      <c r="AE120" s="1">
        <f t="shared" si="36"/>
        <v>0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 t="s">
        <v>151</v>
      </c>
      <c r="B121" s="12" t="s">
        <v>36</v>
      </c>
      <c r="C121" s="1"/>
      <c r="D121" s="1"/>
      <c r="E121" s="1"/>
      <c r="F121" s="1"/>
      <c r="G121" s="7">
        <v>0</v>
      </c>
      <c r="H121" s="1" t="e">
        <v>#N/A</v>
      </c>
      <c r="I121" s="1" t="str">
        <f>VLOOKUP(A121,[1]КИ!$C:$D,2,0)</f>
        <v>в матрице</v>
      </c>
      <c r="J121" s="1"/>
      <c r="K121" s="1"/>
      <c r="L121" s="1"/>
      <c r="M121" s="1"/>
      <c r="N121" s="1"/>
      <c r="O121" s="1"/>
      <c r="P121" s="5">
        <v>30</v>
      </c>
      <c r="Q121" s="5">
        <v>0</v>
      </c>
      <c r="R121" s="5"/>
      <c r="S121" s="1">
        <v>0</v>
      </c>
      <c r="T121" s="1"/>
      <c r="U121" s="1"/>
      <c r="V121" s="1"/>
      <c r="W121" s="1"/>
      <c r="X121" s="1"/>
      <c r="Y121" s="1"/>
      <c r="Z121" s="1"/>
      <c r="AA121" s="1"/>
      <c r="AB121" s="1"/>
      <c r="AC121" s="1" t="s">
        <v>154</v>
      </c>
      <c r="AD121" s="1">
        <f t="shared" si="35"/>
        <v>0</v>
      </c>
      <c r="AE121" s="1">
        <f t="shared" si="36"/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 t="s">
        <v>152</v>
      </c>
      <c r="B122" s="12" t="s">
        <v>32</v>
      </c>
      <c r="C122" s="1"/>
      <c r="D122" s="1"/>
      <c r="E122" s="1"/>
      <c r="F122" s="1"/>
      <c r="G122" s="7">
        <v>0</v>
      </c>
      <c r="H122" s="1" t="e">
        <v>#N/A</v>
      </c>
      <c r="I122" s="1" t="str">
        <f>VLOOKUP(A122,[1]КИ!$C:$D,2,0)</f>
        <v>в матрице</v>
      </c>
      <c r="J122" s="1"/>
      <c r="K122" s="1"/>
      <c r="L122" s="1"/>
      <c r="M122" s="1"/>
      <c r="N122" s="1"/>
      <c r="O122" s="1"/>
      <c r="P122" s="5">
        <v>20</v>
      </c>
      <c r="Q122" s="5">
        <v>0</v>
      </c>
      <c r="R122" s="5"/>
      <c r="S122" s="1">
        <v>0</v>
      </c>
      <c r="T122" s="1"/>
      <c r="U122" s="1"/>
      <c r="V122" s="1"/>
      <c r="W122" s="1"/>
      <c r="X122" s="1"/>
      <c r="Y122" s="1"/>
      <c r="Z122" s="1"/>
      <c r="AA122" s="1"/>
      <c r="AB122" s="1"/>
      <c r="AC122" s="1" t="s">
        <v>154</v>
      </c>
      <c r="AD122" s="1">
        <f t="shared" si="35"/>
        <v>0</v>
      </c>
      <c r="AE122" s="1">
        <f t="shared" si="36"/>
        <v>0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7" t="s">
        <v>155</v>
      </c>
      <c r="B123" s="17" t="s">
        <v>32</v>
      </c>
      <c r="C123" s="17"/>
      <c r="D123" s="17"/>
      <c r="E123" s="17"/>
      <c r="F123" s="17"/>
      <c r="G123" s="18">
        <v>1</v>
      </c>
      <c r="H123" s="17">
        <v>30</v>
      </c>
      <c r="I123" s="17" t="s">
        <v>156</v>
      </c>
      <c r="J123" s="17"/>
      <c r="K123" s="17"/>
      <c r="L123" s="17"/>
      <c r="M123" s="17"/>
      <c r="N123" s="17"/>
      <c r="O123" s="17"/>
      <c r="P123" s="17">
        <v>45</v>
      </c>
      <c r="Q123" s="17">
        <f t="shared" si="32"/>
        <v>45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9"/>
      <c r="AD123" s="17">
        <f t="shared" si="35"/>
        <v>45</v>
      </c>
      <c r="AE123" s="17">
        <f t="shared" si="36"/>
        <v>0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123" xr:uid="{76BD3024-E2FC-47C4-BE3E-A8CEE16A03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2024-03-06T11:33:07Z</dcterms:created>
  <dcterms:modified xsi:type="dcterms:W3CDTF">2024-03-07T08:33:41Z</dcterms:modified>
</cp:coreProperties>
</file>