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2613D11-6C81-47B2-AF5D-061399D8AA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X464" i="1" s="1"/>
  <c r="W448" i="1"/>
  <c r="X448" i="1" s="1"/>
  <c r="N448" i="1"/>
  <c r="X447" i="1"/>
  <c r="W447" i="1"/>
  <c r="X446" i="1"/>
  <c r="W446" i="1"/>
  <c r="W464" i="1" s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X407" i="1" s="1"/>
  <c r="W405" i="1"/>
  <c r="N405" i="1"/>
  <c r="W404" i="1"/>
  <c r="X404" i="1" s="1"/>
  <c r="N404" i="1"/>
  <c r="X403" i="1"/>
  <c r="W403" i="1"/>
  <c r="W407" i="1" s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W401" i="1" s="1"/>
  <c r="N387" i="1"/>
  <c r="V385" i="1"/>
  <c r="V384" i="1"/>
  <c r="X383" i="1"/>
  <c r="W383" i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N369" i="1"/>
  <c r="V367" i="1"/>
  <c r="W366" i="1"/>
  <c r="V366" i="1"/>
  <c r="X365" i="1"/>
  <c r="W365" i="1"/>
  <c r="N365" i="1"/>
  <c r="W364" i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7" i="1" s="1"/>
  <c r="W331" i="1"/>
  <c r="N331" i="1"/>
  <c r="W330" i="1"/>
  <c r="X330" i="1" s="1"/>
  <c r="N330" i="1"/>
  <c r="X329" i="1"/>
  <c r="W329" i="1"/>
  <c r="W337" i="1" s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6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X199" i="1" s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G526" i="1" s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X133" i="1" s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6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5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4" i="1" s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192" i="1" l="1"/>
  <c r="W42" i="1"/>
  <c r="W85" i="1"/>
  <c r="W91" i="1"/>
  <c r="W125" i="1"/>
  <c r="W134" i="1"/>
  <c r="W142" i="1"/>
  <c r="W155" i="1"/>
  <c r="W224" i="1"/>
  <c r="W265" i="1"/>
  <c r="X256" i="1"/>
  <c r="X265" i="1" s="1"/>
  <c r="W266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34" i="1"/>
  <c r="W38" i="1"/>
  <c r="W46" i="1"/>
  <c r="W52" i="1"/>
  <c r="W520" i="1" s="1"/>
  <c r="W60" i="1"/>
  <c r="W103" i="1"/>
  <c r="W116" i="1"/>
  <c r="W160" i="1"/>
  <c r="W166" i="1"/>
  <c r="W172" i="1"/>
  <c r="W192" i="1"/>
  <c r="W200" i="1"/>
  <c r="W254" i="1"/>
  <c r="W271" i="1"/>
  <c r="X268" i="1"/>
  <c r="X271" i="1" s="1"/>
  <c r="W284" i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X521" i="1" l="1"/>
  <c r="W519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<sst xmlns="http://schemas.openxmlformats.org/spreadsheetml/2006/main" count="2224" uniqueCount="741">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</sst>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14</v>
      </c>
      <c r="W51" s="350">
        <f>IFERROR(IF(V51="",0,CEILING((V51/$H51),1)*$H51),"")</f>
        <v>16.200000000000003</v>
      </c>
      <c r="X51" s="36">
        <f>IFERROR(IF(W51=0,"",ROUNDUP(W51/H51,0)*0.00753),"")</f>
        <v>4.5179999999999998E-2</v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5.1851851851851851</v>
      </c>
      <c r="W52" s="351">
        <f>IFERROR(W50/H50,"0")+IFERROR(W51/H51,"0")</f>
        <v>6.0000000000000009</v>
      </c>
      <c r="X52" s="351">
        <f>IFERROR(IF(X50="",0,X50),"0")+IFERROR(IF(X51="",0,X51),"0")</f>
        <v>4.5179999999999998E-2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14</v>
      </c>
      <c r="W53" s="351">
        <f>IFERROR(SUM(W50:W51),"0")</f>
        <v>16.200000000000003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105</v>
      </c>
      <c r="W56" s="350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12</v>
      </c>
      <c r="W59" s="350">
        <f>IFERROR(IF(V59="",0,CEILING((V59/$H59),1)*$H59),"")</f>
        <v>12</v>
      </c>
      <c r="X59" s="36">
        <f>IFERROR(IF(W59=0,"",ROUNDUP(W59/H59,0)*0.00937),"")</f>
        <v>2.811E-2</v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12.722222222222221</v>
      </c>
      <c r="W60" s="351">
        <f>IFERROR(W56/H56,"0")+IFERROR(W57/H57,"0")+IFERROR(W58/H58,"0")+IFERROR(W59/H59,"0")</f>
        <v>13</v>
      </c>
      <c r="X60" s="351">
        <f>IFERROR(IF(X56="",0,X56),"0")+IFERROR(IF(X57="",0,X57),"0")+IFERROR(IF(X58="",0,X58),"0")+IFERROR(IF(X59="",0,X59),"0")</f>
        <v>0.24560999999999997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117</v>
      </c>
      <c r="W61" s="351">
        <f>IFERROR(SUM(W56:W59),"0")</f>
        <v>120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300</v>
      </c>
      <c r="W66" s="350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236</v>
      </c>
      <c r="W68" s="350">
        <f t="shared" si="2"/>
        <v>237.60000000000002</v>
      </c>
      <c r="X68" s="36">
        <f t="shared" si="3"/>
        <v>0.47849999999999998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146</v>
      </c>
      <c r="W70" s="350">
        <f t="shared" si="2"/>
        <v>156.79999999999998</v>
      </c>
      <c r="X70" s="36">
        <f t="shared" si="3"/>
        <v>0.30449999999999999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14</v>
      </c>
      <c r="W77" s="350">
        <f t="shared" si="2"/>
        <v>18</v>
      </c>
      <c r="X77" s="36">
        <f t="shared" si="4"/>
        <v>3.7479999999999999E-2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64.784391534391531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1.4077299999999999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696</v>
      </c>
      <c r="W85" s="351">
        <f>IFERROR(SUM(W64:W83),"0")</f>
        <v>714.8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12</v>
      </c>
      <c r="W90" s="350">
        <f>IFERROR(IF(V90="",0,CEILING((V90/$H90),1)*$H90),"")</f>
        <v>12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5</v>
      </c>
      <c r="W91" s="351">
        <f>IFERROR(W87/H87,"0")+IFERROR(W88/H88,"0")+IFERROR(W89/H89,"0")+IFERROR(W90/H90,"0")</f>
        <v>5</v>
      </c>
      <c r="X91" s="351">
        <f>IFERROR(IF(X87="",0,X87),"0")+IFERROR(IF(X88="",0,X88),"0")+IFERROR(IF(X89="",0,X89),"0")+IFERROR(IF(X90="",0,X90),"0")</f>
        <v>3.7650000000000003E-2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12</v>
      </c>
      <c r="W92" s="351">
        <f>IFERROR(SUM(W87:W90),"0")</f>
        <v>12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250</v>
      </c>
      <c r="W106" s="350">
        <f t="shared" si="6"/>
        <v>252</v>
      </c>
      <c r="X106" s="36">
        <f>IFERROR(IF(W106=0,"",ROUNDUP(W106/H106,0)*0.02175),"")</f>
        <v>0.65249999999999997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20</v>
      </c>
      <c r="W107" s="350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180</v>
      </c>
      <c r="W110" s="350">
        <f t="shared" si="6"/>
        <v>180.9</v>
      </c>
      <c r="X110" s="36">
        <f>IFERROR(IF(W110=0,"",ROUNDUP(W110/H110,0)*0.00753),"")</f>
        <v>0.50451000000000001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98.809523809523796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100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1.2222599999999999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450</v>
      </c>
      <c r="W116" s="351">
        <f>IFERROR(SUM(W105:W114),"0")</f>
        <v>458.1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45</v>
      </c>
      <c r="W118" s="350">
        <f t="shared" ref="W118:W124" si="7">IFERROR(IF(V118="",0,CEILING((V118/$H118),1)*$H118),"")</f>
        <v>46.48</v>
      </c>
      <c r="X118" s="36">
        <f>IFERROR(IF(W118=0,"",ROUNDUP(W118/H118,0)*0.00937),"")</f>
        <v>0.13117999999999999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20</v>
      </c>
      <c r="W121" s="350">
        <f t="shared" si="7"/>
        <v>25.200000000000003</v>
      </c>
      <c r="X121" s="36">
        <f>IFERROR(IF(W121=0,"",ROUNDUP(W121/H121,0)*0.02175),"")</f>
        <v>6.5250000000000002E-2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15.935169248422261</v>
      </c>
      <c r="W125" s="351">
        <f>IFERROR(W118/H118,"0")+IFERROR(W119/H119,"0")+IFERROR(W120/H120,"0")+IFERROR(W121/H121,"0")+IFERROR(W122/H122,"0")+IFERROR(W123/H123,"0")+IFERROR(W124/H124,"0")</f>
        <v>17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0.19642999999999999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65</v>
      </c>
      <c r="W126" s="351">
        <f>IFERROR(SUM(W118:W124),"0")</f>
        <v>71.680000000000007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216</v>
      </c>
      <c r="W132" s="350">
        <f>IFERROR(IF(V132="",0,CEILING((V132/$H132),1)*$H132),"")</f>
        <v>216</v>
      </c>
      <c r="X132" s="36">
        <f>IFERROR(IF(W132=0,"",ROUNDUP(W132/H132,0)*0.00753),"")</f>
        <v>0.60240000000000005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80</v>
      </c>
      <c r="W133" s="351">
        <f>IFERROR(W129/H129,"0")+IFERROR(W130/H130,"0")+IFERROR(W131/H131,"0")+IFERROR(W132/H132,"0")</f>
        <v>80</v>
      </c>
      <c r="X133" s="351">
        <f>IFERROR(IF(X129="",0,X129),"0")+IFERROR(IF(X130="",0,X130),"0")+IFERROR(IF(X131="",0,X131),"0")+IFERROR(IF(X132="",0,X132),"0")</f>
        <v>0.60240000000000005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216</v>
      </c>
      <c r="W134" s="351">
        <f>IFERROR(SUM(W129:W132),"0")</f>
        <v>216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20</v>
      </c>
      <c r="W145" s="350">
        <f t="shared" ref="W145:W153" si="8">IFERROR(IF(V145="",0,CEILING((V145/$H145),1)*$H145),"")</f>
        <v>21</v>
      </c>
      <c r="X145" s="36">
        <f>IFERROR(IF(W145=0,"",ROUNDUP(W145/H145,0)*0.00753),"")</f>
        <v>3.7650000000000003E-2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29</v>
      </c>
      <c r="W148" s="350">
        <f t="shared" si="8"/>
        <v>29.400000000000002</v>
      </c>
      <c r="X148" s="36">
        <f>IFERROR(IF(W148=0,"",ROUNDUP(W148/H148,0)*0.00502),"")</f>
        <v>7.0280000000000009E-2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59</v>
      </c>
      <c r="W151" s="350">
        <f t="shared" si="8"/>
        <v>60.900000000000006</v>
      </c>
      <c r="X151" s="36">
        <f>IFERROR(IF(W151=0,"",ROUNDUP(W151/H151,0)*0.00502),"")</f>
        <v>0.14558000000000001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46.666666666666664</v>
      </c>
      <c r="W154" s="351">
        <f>IFERROR(W145/H145,"0")+IFERROR(W146/H146,"0")+IFERROR(W147/H147,"0")+IFERROR(W148/H148,"0")+IFERROR(W149/H149,"0")+IFERROR(W150/H150,"0")+IFERROR(W151/H151,"0")+IFERROR(W152/H152,"0")+IFERROR(W153/H153,"0")</f>
        <v>48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0.25351000000000001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108</v>
      </c>
      <c r="W155" s="351">
        <f>IFERROR(SUM(W145:W153),"0")</f>
        <v>111.30000000000001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51</v>
      </c>
      <c r="W168" s="350">
        <f>IFERROR(IF(V168="",0,CEILING((V168/$H168),1)*$H168),"")</f>
        <v>54</v>
      </c>
      <c r="X168" s="36">
        <f>IFERROR(IF(W168=0,"",ROUNDUP(W168/H168,0)*0.00937),"")</f>
        <v>9.3700000000000006E-2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59</v>
      </c>
      <c r="W169" s="350">
        <f>IFERROR(IF(V169="",0,CEILING((V169/$H169),1)*$H169),"")</f>
        <v>59.400000000000006</v>
      </c>
      <c r="X169" s="36">
        <f>IFERROR(IF(W169=0,"",ROUNDUP(W169/H169,0)*0.00937),"")</f>
        <v>0.10306999999999999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20.37037037037037</v>
      </c>
      <c r="W172" s="351">
        <f>IFERROR(W168/H168,"0")+IFERROR(W169/H169,"0")+IFERROR(W170/H170,"0")+IFERROR(W171/H171,"0")</f>
        <v>21</v>
      </c>
      <c r="X172" s="351">
        <f>IFERROR(IF(X168="",0,X168),"0")+IFERROR(IF(X169="",0,X169),"0")+IFERROR(IF(X170="",0,X170),"0")+IFERROR(IF(X171="",0,X171),"0")</f>
        <v>0.19677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110</v>
      </c>
      <c r="W173" s="351">
        <f>IFERROR(SUM(W168:W171),"0")</f>
        <v>113.4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100</v>
      </c>
      <c r="W176" s="350">
        <f t="shared" si="9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90</v>
      </c>
      <c r="W181" s="350">
        <f t="shared" si="9"/>
        <v>91.2</v>
      </c>
      <c r="X181" s="36">
        <f>IFERROR(IF(W181=0,"",ROUNDUP(W181/H181,0)*0.00753),"")</f>
        <v>0.28614000000000001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183</v>
      </c>
      <c r="W183" s="350">
        <f t="shared" si="9"/>
        <v>184.79999999999998</v>
      </c>
      <c r="X183" s="36">
        <f>IFERROR(IF(W183=0,"",ROUNDUP(W183/H183,0)*0.00753),"")</f>
        <v>0.57981000000000005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208</v>
      </c>
      <c r="W185" s="350">
        <f t="shared" si="9"/>
        <v>208.79999999999998</v>
      </c>
      <c r="X185" s="36">
        <f t="shared" ref="X185:X191" si="10">IFERROR(IF(W185=0,"",ROUNDUP(W185/H185,0)*0.00753),"")</f>
        <v>0.65510999999999997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200</v>
      </c>
      <c r="W187" s="350">
        <f t="shared" si="9"/>
        <v>201.6</v>
      </c>
      <c r="X187" s="36">
        <f t="shared" si="10"/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209</v>
      </c>
      <c r="W188" s="350">
        <f t="shared" si="9"/>
        <v>211.2</v>
      </c>
      <c r="X188" s="36">
        <f t="shared" si="10"/>
        <v>0.66264000000000001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157</v>
      </c>
      <c r="W191" s="350">
        <f t="shared" si="9"/>
        <v>158.4</v>
      </c>
      <c r="X191" s="36">
        <f t="shared" si="10"/>
        <v>0.49698000000000003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447.74425287356331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452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3.5742000000000003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1147</v>
      </c>
      <c r="W193" s="351">
        <f>IFERROR(SUM(W175:W191),"0")</f>
        <v>1160.4000000000001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47</v>
      </c>
      <c r="W197" s="350">
        <f>IFERROR(IF(V197="",0,CEILING((V197/$H197),1)*$H197),"")</f>
        <v>48</v>
      </c>
      <c r="X197" s="36">
        <f>IFERROR(IF(W197=0,"",ROUNDUP(W197/H197,0)*0.00753),"")</f>
        <v>0.15060000000000001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59</v>
      </c>
      <c r="W198" s="350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44.166666666666671</v>
      </c>
      <c r="W199" s="351">
        <f>IFERROR(W195/H195,"0")+IFERROR(W196/H196,"0")+IFERROR(W197/H197,"0")+IFERROR(W198/H198,"0")</f>
        <v>45</v>
      </c>
      <c r="X199" s="351">
        <f>IFERROR(IF(X195="",0,X195),"0")+IFERROR(IF(X196="",0,X196),"0")+IFERROR(IF(X197="",0,X197),"0")+IFERROR(IF(X198="",0,X198),"0")</f>
        <v>0.33884999999999998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106</v>
      </c>
      <c r="W200" s="351">
        <f>IFERROR(SUM(W195:W198),"0")</f>
        <v>108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58</v>
      </c>
      <c r="W249" s="350">
        <f>IFERROR(IF(V249="",0,CEILING((V249/$H249),1)*$H249),"")</f>
        <v>58.800000000000004</v>
      </c>
      <c r="X249" s="36">
        <f>IFERROR(IF(W249=0,"",ROUNDUP(W249/H249,0)*0.00753),"")</f>
        <v>0.10542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13.809523809523808</v>
      </c>
      <c r="W253" s="351">
        <f>IFERROR(W249/H249,"0")+IFERROR(W250/H250,"0")+IFERROR(W251/H251,"0")+IFERROR(W252/H252,"0")</f>
        <v>14</v>
      </c>
      <c r="X253" s="351">
        <f>IFERROR(IF(X249="",0,X249),"0")+IFERROR(IF(X250="",0,X250),"0")+IFERROR(IF(X251="",0,X251),"0")+IFERROR(IF(X252="",0,X252),"0")</f>
        <v>0.10542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58</v>
      </c>
      <c r="W254" s="351">
        <f>IFERROR(SUM(W249:W252),"0")</f>
        <v>58.800000000000004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450</v>
      </c>
      <c r="W269" s="350">
        <f>IFERROR(IF(V269="",0,CEILING((V269/$H269),1)*$H269),"")</f>
        <v>452.4</v>
      </c>
      <c r="X269" s="36">
        <f>IFERROR(IF(W269=0,"",ROUNDUP(W269/H269,0)*0.02175),"")</f>
        <v>1.2614999999999998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57.692307692307693</v>
      </c>
      <c r="W271" s="351">
        <f>IFERROR(W268/H268,"0")+IFERROR(W269/H269,"0")+IFERROR(W270/H270,"0")</f>
        <v>58</v>
      </c>
      <c r="X271" s="351">
        <f>IFERROR(IF(X268="",0,X268),"0")+IFERROR(IF(X269="",0,X269),"0")+IFERROR(IF(X270="",0,X270),"0")</f>
        <v>1.2614999999999998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450</v>
      </c>
      <c r="W272" s="351">
        <f>IFERROR(SUM(W268:W270),"0")</f>
        <v>452.4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27</v>
      </c>
      <c r="W276" s="350">
        <f>IFERROR(IF(V276="",0,CEILING((V276/$H276),1)*$H276),"")</f>
        <v>28.049999999999997</v>
      </c>
      <c r="X276" s="36">
        <f>IFERROR(IF(W276=0,"",ROUNDUP(W276/H276,0)*0.00753),"")</f>
        <v>8.2830000000000001E-2</v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10.588235294117649</v>
      </c>
      <c r="W277" s="351">
        <f>IFERROR(W274/H274,"0")+IFERROR(W275/H275,"0")+IFERROR(W276/H276,"0")</f>
        <v>11</v>
      </c>
      <c r="X277" s="351">
        <f>IFERROR(IF(X274="",0,X274),"0")+IFERROR(IF(X275="",0,X275),"0")+IFERROR(IF(X276="",0,X276),"0")</f>
        <v>8.2830000000000001E-2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27</v>
      </c>
      <c r="W278" s="351">
        <f>IFERROR(SUM(W274:W276),"0")</f>
        <v>28.049999999999997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8</v>
      </c>
      <c r="W304" s="350">
        <f>IFERROR(IF(V304="",0,CEILING((V304/$H304),1)*$H304),"")</f>
        <v>9</v>
      </c>
      <c r="X304" s="36">
        <f>IFERROR(IF(W304=0,"",ROUNDUP(W304/H304,0)*0.00753),"")</f>
        <v>3.7650000000000003E-2</v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4.4444444444444446</v>
      </c>
      <c r="W305" s="351">
        <f>IFERROR(W304/H304,"0")</f>
        <v>5</v>
      </c>
      <c r="X305" s="351">
        <f>IFERROR(IF(X304="",0,X304),"0")</f>
        <v>3.7650000000000003E-2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8</v>
      </c>
      <c r="W306" s="351">
        <f>IFERROR(SUM(W304:W304),"0")</f>
        <v>9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10</v>
      </c>
      <c r="W317" s="350">
        <f>IFERROR(IF(V317="",0,CEILING((V317/$H317),1)*$H317),"")</f>
        <v>10.199999999999999</v>
      </c>
      <c r="X317" s="36">
        <f>IFERROR(IF(W317=0,"",ROUNDUP(W317/H317,0)*0.00753),"")</f>
        <v>3.0120000000000001E-2</v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3.9215686274509807</v>
      </c>
      <c r="W318" s="351">
        <f>IFERROR(W317/H317,"0")</f>
        <v>4</v>
      </c>
      <c r="X318" s="351">
        <f>IFERROR(IF(X317="",0,X317),"0")</f>
        <v>3.0120000000000001E-2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10</v>
      </c>
      <c r="W319" s="351">
        <f>IFERROR(SUM(W317:W317),"0")</f>
        <v>10.199999999999999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1950</v>
      </c>
      <c r="W330" s="350">
        <f t="shared" si="17"/>
        <v>1950</v>
      </c>
      <c r="X330" s="36">
        <f>IFERROR(IF(W330=0,"",ROUNDUP(W330/H330,0)*0.02175),"")</f>
        <v>2.8274999999999997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2000</v>
      </c>
      <c r="W332" s="350">
        <f t="shared" si="17"/>
        <v>2010</v>
      </c>
      <c r="X332" s="36">
        <f>IFERROR(IF(W332=0,"",ROUNDUP(W332/H332,0)*0.02175),"")</f>
        <v>2.9144999999999999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263.33333333333337</v>
      </c>
      <c r="W337" s="351">
        <f>IFERROR(W329/H329,"0")+IFERROR(W330/H330,"0")+IFERROR(W331/H331,"0")+IFERROR(W332/H332,"0")+IFERROR(W333/H333,"0")+IFERROR(W334/H334,"0")+IFERROR(W335/H335,"0")+IFERROR(W336/H336,"0")</f>
        <v>264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5.7419999999999991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3950</v>
      </c>
      <c r="W338" s="351">
        <f>IFERROR(SUM(W329:W336),"0")</f>
        <v>3960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950</v>
      </c>
      <c r="W340" s="350">
        <f>IFERROR(IF(V340="",0,CEILING((V340/$H340),1)*$H340),"")</f>
        <v>960</v>
      </c>
      <c r="X340" s="36">
        <f>IFERROR(IF(W340=0,"",ROUNDUP(W340/H340,0)*0.02175),"")</f>
        <v>1.3919999999999999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63.333333333333336</v>
      </c>
      <c r="W343" s="351">
        <f>IFERROR(W340/H340,"0")+IFERROR(W341/H341,"0")+IFERROR(W342/H342,"0")</f>
        <v>64</v>
      </c>
      <c r="X343" s="351">
        <f>IFERROR(IF(X340="",0,X340),"0")+IFERROR(IF(X341="",0,X341),"0")+IFERROR(IF(X342="",0,X342),"0")</f>
        <v>1.3919999999999999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950</v>
      </c>
      <c r="W344" s="351">
        <f>IFERROR(SUM(W340:W342),"0")</f>
        <v>960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1706</v>
      </c>
      <c r="W369" s="350">
        <f>IFERROR(IF(V369="",0,CEILING((V369/$H369),1)*$H369),"")</f>
        <v>1708.2</v>
      </c>
      <c r="X369" s="36">
        <f>IFERROR(IF(W369=0,"",ROUNDUP(W369/H369,0)*0.02175),"")</f>
        <v>4.7632499999999993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218.71794871794873</v>
      </c>
      <c r="W373" s="351">
        <f>IFERROR(W369/H369,"0")+IFERROR(W370/H370,"0")+IFERROR(W371/H371,"0")+IFERROR(W372/H372,"0")</f>
        <v>219</v>
      </c>
      <c r="X373" s="351">
        <f>IFERROR(IF(X369="",0,X369),"0")+IFERROR(IF(X370="",0,X370),"0")+IFERROR(IF(X371="",0,X371),"0")+IFERROR(IF(X372="",0,X372),"0")</f>
        <v>4.7632499999999993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1706</v>
      </c>
      <c r="W374" s="351">
        <f>IFERROR(SUM(W369:W372),"0")</f>
        <v>1708.2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1568</v>
      </c>
      <c r="W448" s="350">
        <f t="shared" si="21"/>
        <v>1568.16</v>
      </c>
      <c r="X448" s="36">
        <f t="shared" si="22"/>
        <v>3.5521199999999999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2164</v>
      </c>
      <c r="W452" s="350">
        <f t="shared" si="21"/>
        <v>2164.8000000000002</v>
      </c>
      <c r="X452" s="36">
        <f t="shared" si="22"/>
        <v>4.9036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706.81818181818176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707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8.4557199999999995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3732</v>
      </c>
      <c r="W465" s="351">
        <f>IFERROR(SUM(W446:W463),"0")</f>
        <v>3732.96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1293</v>
      </c>
      <c r="W467" s="350">
        <f>IFERROR(IF(V467="",0,CEILING((V467/$H467),1)*$H467),"")</f>
        <v>1293.6000000000001</v>
      </c>
      <c r="X467" s="36">
        <f>IFERROR(IF(W467=0,"",ROUNDUP(W467/H467,0)*0.01196),"")</f>
        <v>2.9302000000000001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18</v>
      </c>
      <c r="W468" s="350">
        <f>IFERROR(IF(V468="",0,CEILING((V468/$H468),1)*$H468),"")</f>
        <v>18</v>
      </c>
      <c r="X468" s="36">
        <f>IFERROR(IF(W468=0,"",ROUNDUP(W468/H468,0)*0.00937),"")</f>
        <v>4.6850000000000003E-2</v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249.88636363636363</v>
      </c>
      <c r="W469" s="351">
        <f>IFERROR(W467/H467,"0")+IFERROR(W468/H468,"0")</f>
        <v>250.00000000000003</v>
      </c>
      <c r="X469" s="351">
        <f>IFERROR(IF(X467="",0,X467),"0")+IFERROR(IF(X468="",0,X468),"0")</f>
        <v>2.9770500000000002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1311</v>
      </c>
      <c r="W470" s="351">
        <f>IFERROR(SUM(W467:W468),"0")</f>
        <v>1311.6000000000001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1000</v>
      </c>
      <c r="W473" s="350">
        <f t="shared" si="24"/>
        <v>1003.2</v>
      </c>
      <c r="X473" s="36">
        <f>IFERROR(IF(W473=0,"",ROUNDUP(W473/H473,0)*0.01196),"")</f>
        <v>2.2724000000000002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1199</v>
      </c>
      <c r="W474" s="350">
        <f t="shared" si="24"/>
        <v>1203.8400000000001</v>
      </c>
      <c r="X474" s="36">
        <f>IFERROR(IF(W474=0,"",ROUNDUP(W474/H474,0)*0.01196),"")</f>
        <v>2.72688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416.47727272727269</v>
      </c>
      <c r="W478" s="351">
        <f>IFERROR(W472/H472,"0")+IFERROR(W473/H473,"0")+IFERROR(W474/H474,"0")+IFERROR(W475/H475,"0")+IFERROR(W476/H476,"0")+IFERROR(W477/H477,"0")</f>
        <v>418</v>
      </c>
      <c r="X478" s="351">
        <f>IFERROR(IF(X472="",0,X472),"0")+IFERROR(IF(X473="",0,X473),"0")+IFERROR(IF(X474="",0,X474),"0")+IFERROR(IF(X475="",0,X475),"0")+IFERROR(IF(X476="",0,X476),"0")+IFERROR(IF(X477="",0,X477),"0")</f>
        <v>4.9992800000000006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2199</v>
      </c>
      <c r="W479" s="351">
        <f>IFERROR(SUM(W472:W477),"0")</f>
        <v>2207.04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20</v>
      </c>
      <c r="W482" s="350">
        <f>IFERROR(IF(V482="",0,CEILING((V482/$H482),1)*$H482),"")</f>
        <v>23.4</v>
      </c>
      <c r="X482" s="36">
        <f>IFERROR(IF(W482=0,"",ROUNDUP(W482/H482,0)*0.02175),"")</f>
        <v>6.5250000000000002E-2</v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2.5641025641025643</v>
      </c>
      <c r="W483" s="351">
        <f>IFERROR(W481/H481,"0")+IFERROR(W482/H482,"0")</f>
        <v>3</v>
      </c>
      <c r="X483" s="351">
        <f>IFERROR(IF(X481="",0,X481),"0")+IFERROR(IF(X482="",0,X482),"0")</f>
        <v>6.5250000000000002E-2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20</v>
      </c>
      <c r="W484" s="351">
        <f>IFERROR(SUM(W481:W482),"0")</f>
        <v>23.4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17462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17563.530000000002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18524.241491832054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18631.957999999999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32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19324.241491832054</v>
      </c>
      <c r="W519" s="351">
        <f>GrossWeightTotalR+PalletQtyTotalR*25</f>
        <v>19456.957999999999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2852.9710645753921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2871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38.032659999999993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16.200000000000003</v>
      </c>
      <c r="D526" s="46">
        <f>IFERROR(W56*1,"0")+IFERROR(W57*1,"0")+IFERROR(W58*1,"0")+IFERROR(W59*1,"0")</f>
        <v>120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1256.5800000000002</v>
      </c>
      <c r="F526" s="46">
        <f>IFERROR(W129*1,"0")+IFERROR(W130*1,"0")+IFERROR(W131*1,"0")+IFERROR(W132*1,"0")</f>
        <v>216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111.30000000000001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1381.8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539.25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19.2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4920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1708.2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7275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