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F1F2EA4-6878-486F-8240-283FABC31D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W478" i="1" s="1"/>
  <c r="N472" i="1"/>
  <c r="V470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X464" i="1" s="1"/>
  <c r="W448" i="1"/>
  <c r="X448" i="1" s="1"/>
  <c r="N448" i="1"/>
  <c r="X447" i="1"/>
  <c r="W447" i="1"/>
  <c r="X446" i="1"/>
  <c r="W446" i="1"/>
  <c r="W464" i="1" s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X426" i="1"/>
  <c r="W426" i="1"/>
  <c r="N426" i="1"/>
  <c r="V424" i="1"/>
  <c r="W423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X407" i="1" s="1"/>
  <c r="W405" i="1"/>
  <c r="N405" i="1"/>
  <c r="W404" i="1"/>
  <c r="X404" i="1" s="1"/>
  <c r="N404" i="1"/>
  <c r="X403" i="1"/>
  <c r="W403" i="1"/>
  <c r="W407" i="1" s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W401" i="1" s="1"/>
  <c r="N387" i="1"/>
  <c r="V385" i="1"/>
  <c r="V384" i="1"/>
  <c r="X383" i="1"/>
  <c r="W383" i="1"/>
  <c r="N383" i="1"/>
  <c r="W382" i="1"/>
  <c r="N382" i="1"/>
  <c r="V378" i="1"/>
  <c r="V377" i="1"/>
  <c r="W376" i="1"/>
  <c r="N376" i="1"/>
  <c r="V374" i="1"/>
  <c r="V373" i="1"/>
  <c r="W372" i="1"/>
  <c r="X372" i="1" s="1"/>
  <c r="N372" i="1"/>
  <c r="X371" i="1"/>
  <c r="W371" i="1"/>
  <c r="N371" i="1"/>
  <c r="W370" i="1"/>
  <c r="X370" i="1" s="1"/>
  <c r="N370" i="1"/>
  <c r="X369" i="1"/>
  <c r="X373" i="1" s="1"/>
  <c r="W369" i="1"/>
  <c r="N369" i="1"/>
  <c r="V367" i="1"/>
  <c r="W366" i="1"/>
  <c r="V366" i="1"/>
  <c r="X365" i="1"/>
  <c r="W365" i="1"/>
  <c r="N365" i="1"/>
  <c r="W364" i="1"/>
  <c r="N364" i="1"/>
  <c r="V362" i="1"/>
  <c r="V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W356" i="1"/>
  <c r="N356" i="1"/>
  <c r="V353" i="1"/>
  <c r="V352" i="1"/>
  <c r="W351" i="1"/>
  <c r="N351" i="1"/>
  <c r="V349" i="1"/>
  <c r="V348" i="1"/>
  <c r="W347" i="1"/>
  <c r="X347" i="1" s="1"/>
  <c r="N347" i="1"/>
  <c r="X346" i="1"/>
  <c r="X348" i="1" s="1"/>
  <c r="W346" i="1"/>
  <c r="W348" i="1" s="1"/>
  <c r="V344" i="1"/>
  <c r="V343" i="1"/>
  <c r="W342" i="1"/>
  <c r="X342" i="1" s="1"/>
  <c r="N342" i="1"/>
  <c r="X341" i="1"/>
  <c r="W341" i="1"/>
  <c r="N341" i="1"/>
  <c r="W340" i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X337" i="1" s="1"/>
  <c r="W331" i="1"/>
  <c r="N331" i="1"/>
  <c r="W330" i="1"/>
  <c r="X330" i="1" s="1"/>
  <c r="N330" i="1"/>
  <c r="X329" i="1"/>
  <c r="W329" i="1"/>
  <c r="W337" i="1" s="1"/>
  <c r="N329" i="1"/>
  <c r="V325" i="1"/>
  <c r="W324" i="1"/>
  <c r="V324" i="1"/>
  <c r="X323" i="1"/>
  <c r="X324" i="1" s="1"/>
  <c r="W323" i="1"/>
  <c r="P526" i="1" s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V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W295" i="1" s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X251" i="1"/>
  <c r="X253" i="1" s="1"/>
  <c r="W251" i="1"/>
  <c r="N251" i="1"/>
  <c r="W250" i="1"/>
  <c r="X250" i="1" s="1"/>
  <c r="N250" i="1"/>
  <c r="X249" i="1"/>
  <c r="W249" i="1"/>
  <c r="W253" i="1" s="1"/>
  <c r="N249" i="1"/>
  <c r="V247" i="1"/>
  <c r="W246" i="1"/>
  <c r="V246" i="1"/>
  <c r="X245" i="1"/>
  <c r="X246" i="1" s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W243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6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J526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X192" i="1" s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3" i="1" s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I526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W154" i="1" s="1"/>
  <c r="N145" i="1"/>
  <c r="V142" i="1"/>
  <c r="V141" i="1"/>
  <c r="W140" i="1"/>
  <c r="X140" i="1" s="1"/>
  <c r="N140" i="1"/>
  <c r="X139" i="1"/>
  <c r="W139" i="1"/>
  <c r="N139" i="1"/>
  <c r="W138" i="1"/>
  <c r="G526" i="1" s="1"/>
  <c r="N138" i="1"/>
  <c r="V134" i="1"/>
  <c r="V133" i="1"/>
  <c r="W132" i="1"/>
  <c r="X132" i="1" s="1"/>
  <c r="N132" i="1"/>
  <c r="X131" i="1"/>
  <c r="W131" i="1"/>
  <c r="N131" i="1"/>
  <c r="W130" i="1"/>
  <c r="X130" i="1" s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W126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W115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D526" i="1" s="1"/>
  <c r="N56" i="1"/>
  <c r="V53" i="1"/>
  <c r="V52" i="1"/>
  <c r="X51" i="1"/>
  <c r="W51" i="1"/>
  <c r="N51" i="1"/>
  <c r="W50" i="1"/>
  <c r="C526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N27" i="1"/>
  <c r="X26" i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27" i="1" l="1"/>
  <c r="X33" i="1" s="1"/>
  <c r="W34" i="1"/>
  <c r="X84" i="1"/>
  <c r="X102" i="1"/>
  <c r="X133" i="1"/>
  <c r="X199" i="1"/>
  <c r="W52" i="1"/>
  <c r="W520" i="1" s="1"/>
  <c r="W60" i="1"/>
  <c r="W116" i="1"/>
  <c r="W142" i="1"/>
  <c r="W155" i="1"/>
  <c r="W192" i="1"/>
  <c r="W224" i="1"/>
  <c r="W271" i="1"/>
  <c r="X268" i="1"/>
  <c r="X271" i="1" s="1"/>
  <c r="W284" i="1"/>
  <c r="O526" i="1"/>
  <c r="W305" i="1"/>
  <c r="X304" i="1"/>
  <c r="X305" i="1" s="1"/>
  <c r="W306" i="1"/>
  <c r="W338" i="1"/>
  <c r="W465" i="1"/>
  <c r="W470" i="1"/>
  <c r="X467" i="1"/>
  <c r="X469" i="1" s="1"/>
  <c r="W469" i="1"/>
  <c r="H526" i="1"/>
  <c r="Q526" i="1"/>
  <c r="W38" i="1"/>
  <c r="W42" i="1"/>
  <c r="W46" i="1"/>
  <c r="W85" i="1"/>
  <c r="W91" i="1"/>
  <c r="W103" i="1"/>
  <c r="W125" i="1"/>
  <c r="W134" i="1"/>
  <c r="W160" i="1"/>
  <c r="W166" i="1"/>
  <c r="W172" i="1"/>
  <c r="W200" i="1"/>
  <c r="W254" i="1"/>
  <c r="W265" i="1"/>
  <c r="X256" i="1"/>
  <c r="X265" i="1" s="1"/>
  <c r="W266" i="1"/>
  <c r="N526" i="1"/>
  <c r="W296" i="1"/>
  <c r="X287" i="1"/>
  <c r="X295" i="1" s="1"/>
  <c r="W301" i="1"/>
  <c r="W311" i="1"/>
  <c r="X308" i="1"/>
  <c r="X310" i="1" s="1"/>
  <c r="W343" i="1"/>
  <c r="X340" i="1"/>
  <c r="X343" i="1" s="1"/>
  <c r="H9" i="1"/>
  <c r="B526" i="1"/>
  <c r="V520" i="1"/>
  <c r="W24" i="1"/>
  <c r="X36" i="1"/>
  <c r="X37" i="1" s="1"/>
  <c r="X40" i="1"/>
  <c r="X41" i="1" s="1"/>
  <c r="X44" i="1"/>
  <c r="X45" i="1" s="1"/>
  <c r="X50" i="1"/>
  <c r="X52" i="1" s="1"/>
  <c r="W53" i="1"/>
  <c r="W61" i="1"/>
  <c r="E526" i="1"/>
  <c r="W84" i="1"/>
  <c r="X87" i="1"/>
  <c r="X91" i="1" s="1"/>
  <c r="X105" i="1"/>
  <c r="X115" i="1" s="1"/>
  <c r="X118" i="1"/>
  <c r="X125" i="1" s="1"/>
  <c r="F526" i="1"/>
  <c r="W133" i="1"/>
  <c r="X138" i="1"/>
  <c r="X141" i="1" s="1"/>
  <c r="W141" i="1"/>
  <c r="X145" i="1"/>
  <c r="X154" i="1" s="1"/>
  <c r="X158" i="1"/>
  <c r="X160" i="1" s="1"/>
  <c r="W161" i="1"/>
  <c r="X168" i="1"/>
  <c r="X172" i="1" s="1"/>
  <c r="W210" i="1"/>
  <c r="X217" i="1"/>
  <c r="X223" i="1" s="1"/>
  <c r="W223" i="1"/>
  <c r="X227" i="1"/>
  <c r="X242" i="1" s="1"/>
  <c r="W242" i="1"/>
  <c r="W272" i="1"/>
  <c r="W278" i="1"/>
  <c r="W283" i="1"/>
  <c r="X280" i="1"/>
  <c r="X283" i="1" s="1"/>
  <c r="W300" i="1"/>
  <c r="W310" i="1"/>
  <c r="W344" i="1"/>
  <c r="W349" i="1"/>
  <c r="W352" i="1"/>
  <c r="X351" i="1"/>
  <c r="X352" i="1" s="1"/>
  <c r="W353" i="1"/>
  <c r="R526" i="1"/>
  <c r="W361" i="1"/>
  <c r="X356" i="1"/>
  <c r="X361" i="1" s="1"/>
  <c r="W362" i="1"/>
  <c r="W367" i="1"/>
  <c r="X364" i="1"/>
  <c r="X366" i="1" s="1"/>
  <c r="W373" i="1"/>
  <c r="W374" i="1"/>
  <c r="W377" i="1"/>
  <c r="X376" i="1"/>
  <c r="X377" i="1" s="1"/>
  <c r="W378" i="1"/>
  <c r="W385" i="1"/>
  <c r="X382" i="1"/>
  <c r="X384" i="1" s="1"/>
  <c r="S526" i="1"/>
  <c r="W384" i="1"/>
  <c r="W408" i="1"/>
  <c r="W411" i="1"/>
  <c r="X410" i="1"/>
  <c r="X411" i="1" s="1"/>
  <c r="W412" i="1"/>
  <c r="W417" i="1"/>
  <c r="X414" i="1"/>
  <c r="X417" i="1" s="1"/>
  <c r="W418" i="1"/>
  <c r="X427" i="1"/>
  <c r="X433" i="1" s="1"/>
  <c r="W433" i="1"/>
  <c r="V526" i="1"/>
  <c r="W493" i="1"/>
  <c r="X488" i="1"/>
  <c r="X493" i="1" s="1"/>
  <c r="W494" i="1"/>
  <c r="W506" i="1"/>
  <c r="X502" i="1"/>
  <c r="X506" i="1" s="1"/>
  <c r="W507" i="1"/>
  <c r="W517" i="1"/>
  <c r="W518" i="1"/>
  <c r="M526" i="1"/>
  <c r="U526" i="1"/>
  <c r="W325" i="1"/>
  <c r="X400" i="1"/>
  <c r="W400" i="1"/>
  <c r="T526" i="1"/>
  <c r="W424" i="1"/>
  <c r="X421" i="1"/>
  <c r="X423" i="1" s="1"/>
  <c r="W434" i="1"/>
  <c r="W479" i="1"/>
  <c r="W484" i="1"/>
  <c r="X481" i="1"/>
  <c r="X483" i="1" s="1"/>
  <c r="W514" i="1"/>
  <c r="X509" i="1"/>
  <c r="X514" i="1" s="1"/>
  <c r="W515" i="1"/>
  <c r="X521" i="1" l="1"/>
  <c r="W519" i="1"/>
  <c r="W516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<sst xmlns="http://schemas.openxmlformats.org/spreadsheetml/2006/main" count="2224" uniqueCount="741">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</sst>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5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0</v>
      </c>
      <c r="W116" s="351">
        <f>IFERROR(SUM(W105:W114),"0")</f>
        <v>0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0</v>
      </c>
      <c r="W147" s="35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0</v>
      </c>
      <c r="W154" s="351">
        <f>IFERROR(W145/H145,"0")+IFERROR(W146/H146,"0")+IFERROR(W147/H147,"0")+IFERROR(W148/H148,"0")+IFERROR(W149/H149,"0")+IFERROR(W150/H150,"0")+IFERROR(W151/H151,"0")+IFERROR(W152/H152,"0")+IFERROR(W153/H153,"0")</f>
        <v>0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0</v>
      </c>
      <c r="W155" s="351">
        <f>IFERROR(SUM(W145:W153),"0")</f>
        <v>0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0</v>
      </c>
      <c r="W168" s="35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0</v>
      </c>
      <c r="W169" s="35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0</v>
      </c>
      <c r="W172" s="351">
        <f>IFERROR(W168/H168,"0")+IFERROR(W169/H169,"0")+IFERROR(W170/H170,"0")+IFERROR(W171/H171,"0")</f>
        <v>0</v>
      </c>
      <c r="X172" s="351">
        <f>IFERROR(IF(X168="",0,X168),"0")+IFERROR(IF(X169="",0,X169),"0")+IFERROR(IF(X170="",0,X170),"0")+IFERROR(IF(X171="",0,X171),"0")</f>
        <v>0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0</v>
      </c>
      <c r="W173" s="351">
        <f>IFERROR(SUM(W168:W171),"0")</f>
        <v>0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0</v>
      </c>
      <c r="W193" s="351">
        <f>IFERROR(SUM(W175:W191),"0")</f>
        <v>0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0</v>
      </c>
      <c r="W199" s="351">
        <f>IFERROR(W195/H195,"0")+IFERROR(W196/H196,"0")+IFERROR(W197/H197,"0")+IFERROR(W198/H198,"0")</f>
        <v>0</v>
      </c>
      <c r="X199" s="351">
        <f>IFERROR(IF(X195="",0,X195),"0")+IFERROR(IF(X196="",0,X196),"0")+IFERROR(IF(X197="",0,X197),"0")+IFERROR(IF(X198="",0,X198),"0")</f>
        <v>0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0</v>
      </c>
      <c r="W200" s="351">
        <f>IFERROR(SUM(W195:W198),"0")</f>
        <v>0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0</v>
      </c>
      <c r="W268" s="350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0</v>
      </c>
      <c r="W271" s="351">
        <f>IFERROR(W268/H268,"0")+IFERROR(W269/H269,"0")+IFERROR(W270/H270,"0")</f>
        <v>0</v>
      </c>
      <c r="X271" s="351">
        <f>IFERROR(IF(X268="",0,X268),"0")+IFERROR(IF(X269="",0,X269),"0")+IFERROR(IF(X270="",0,X270),"0")</f>
        <v>0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0</v>
      </c>
      <c r="W272" s="351">
        <f>IFERROR(SUM(W268:W270),"0")</f>
        <v>0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2000</v>
      </c>
      <c r="W330" s="350">
        <f t="shared" si="17"/>
        <v>2010</v>
      </c>
      <c r="X330" s="36">
        <f>IFERROR(IF(W330=0,"",ROUNDUP(W330/H330,0)*0.02175),"")</f>
        <v>2.9144999999999999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2000</v>
      </c>
      <c r="W332" s="350">
        <f t="shared" si="17"/>
        <v>2010</v>
      </c>
      <c r="X332" s="36">
        <f>IFERROR(IF(W332=0,"",ROUNDUP(W332/H332,0)*0.02175),"")</f>
        <v>2.9144999999999999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266.66666666666669</v>
      </c>
      <c r="W337" s="351">
        <f>IFERROR(W329/H329,"0")+IFERROR(W330/H330,"0")+IFERROR(W331/H331,"0")+IFERROR(W332/H332,"0")+IFERROR(W333/H333,"0")+IFERROR(W334/H334,"0")+IFERROR(W335/H335,"0")+IFERROR(W336/H336,"0")</f>
        <v>268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5.8289999999999997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4000</v>
      </c>
      <c r="W338" s="351">
        <f>IFERROR(SUM(W329:W336),"0")</f>
        <v>4020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700</v>
      </c>
      <c r="W340" s="350">
        <f>IFERROR(IF(V340="",0,CEILING((V340/$H340),1)*$H340),"")</f>
        <v>705</v>
      </c>
      <c r="X340" s="36">
        <f>IFERROR(IF(W340=0,"",ROUNDUP(W340/H340,0)*0.02175),"")</f>
        <v>1.0222499999999999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46.666666666666664</v>
      </c>
      <c r="W343" s="351">
        <f>IFERROR(W340/H340,"0")+IFERROR(W341/H341,"0")+IFERROR(W342/H342,"0")</f>
        <v>47</v>
      </c>
      <c r="X343" s="351">
        <f>IFERROR(IF(X340="",0,X340),"0")+IFERROR(IF(X341="",0,X341),"0")+IFERROR(IF(X342="",0,X342),"0")</f>
        <v>1.0222499999999999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700</v>
      </c>
      <c r="W344" s="351">
        <f>IFERROR(SUM(W340:W342),"0")</f>
        <v>705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0</v>
      </c>
      <c r="W347" s="35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0</v>
      </c>
      <c r="W348" s="351">
        <f>IFERROR(W346/H346,"0")+IFERROR(W347/H347,"0")</f>
        <v>0</v>
      </c>
      <c r="X348" s="351">
        <f>IFERROR(IF(X346="",0,X346),"0")+IFERROR(IF(X347="",0,X347),"0")</f>
        <v>0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0</v>
      </c>
      <c r="W349" s="351">
        <f>IFERROR(SUM(W346:W347),"0")</f>
        <v>0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0</v>
      </c>
      <c r="W351" s="350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0</v>
      </c>
      <c r="W352" s="351">
        <f>IFERROR(W351/H351,"0")</f>
        <v>0</v>
      </c>
      <c r="X352" s="351">
        <f>IFERROR(IF(X351="",0,X351),"0")</f>
        <v>0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0</v>
      </c>
      <c r="W353" s="351">
        <f>IFERROR(SUM(W351:W351),"0")</f>
        <v>0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0</v>
      </c>
      <c r="W373" s="351">
        <f>IFERROR(W369/H369,"0")+IFERROR(W370/H370,"0")+IFERROR(W371/H371,"0")+IFERROR(W372/H372,"0")</f>
        <v>0</v>
      </c>
      <c r="X373" s="351">
        <f>IFERROR(IF(X369="",0,X369),"0")+IFERROR(IF(X370="",0,X370),"0")+IFERROR(IF(X371="",0,X371),"0")+IFERROR(IF(X372="",0,X372),"0")</f>
        <v>0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0</v>
      </c>
      <c r="W374" s="351">
        <f>IFERROR(SUM(W369:W372),"0")</f>
        <v>0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0</v>
      </c>
      <c r="W401" s="351">
        <f>IFERROR(SUM(W387:W399),"0")</f>
        <v>0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0</v>
      </c>
      <c r="W407" s="351">
        <f>IFERROR(W403/H403,"0")+IFERROR(W404/H404,"0")+IFERROR(W405/H405,"0")+IFERROR(W406/H406,"0")</f>
        <v>0</v>
      </c>
      <c r="X407" s="351">
        <f>IFERROR(IF(X403="",0,X403),"0")+IFERROR(IF(X404="",0,X404),"0")+IFERROR(IF(X405="",0,X405),"0")+IFERROR(IF(X406="",0,X406),"0")</f>
        <v>0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0</v>
      </c>
      <c r="W408" s="351">
        <f>IFERROR(SUM(W403:W406),"0")</f>
        <v>0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1000</v>
      </c>
      <c r="W448" s="350">
        <f t="shared" si="21"/>
        <v>1003.2</v>
      </c>
      <c r="X448" s="36">
        <f t="shared" si="22"/>
        <v>2.2724000000000002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189.39393939393938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190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2.2724000000000002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1000</v>
      </c>
      <c r="W465" s="351">
        <f>IFERROR(SUM(W446:W463),"0")</f>
        <v>1003.2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500</v>
      </c>
      <c r="W467" s="350">
        <f>IFERROR(IF(V467="",0,CEILING((V467/$H467),1)*$H467),"")</f>
        <v>501.6</v>
      </c>
      <c r="X467" s="36">
        <f>IFERROR(IF(W467=0,"",ROUNDUP(W467/H467,0)*0.01196),"")</f>
        <v>1.1362000000000001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94.696969696969688</v>
      </c>
      <c r="W469" s="351">
        <f>IFERROR(W467/H467,"0")+IFERROR(W468/H468,"0")</f>
        <v>95</v>
      </c>
      <c r="X469" s="351">
        <f>IFERROR(IF(X467="",0,X467),"0")+IFERROR(IF(X468="",0,X468),"0")</f>
        <v>1.1362000000000001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500</v>
      </c>
      <c r="W470" s="351">
        <f>IFERROR(SUM(W467:W468),"0")</f>
        <v>501.6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0</v>
      </c>
      <c r="W502" s="35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0</v>
      </c>
      <c r="W506" s="351">
        <f>IFERROR(W502/H502,"0")+IFERROR(W503/H503,"0")+IFERROR(W504/H504,"0")+IFERROR(W505/H505,"0")</f>
        <v>0</v>
      </c>
      <c r="X506" s="351">
        <f>IFERROR(IF(X502="",0,X502),"0")+IFERROR(IF(X503="",0,X503),"0")+IFERROR(IF(X504="",0,X504),"0")+IFERROR(IF(X505="",0,X505),"0")</f>
        <v>0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0</v>
      </c>
      <c r="W507" s="351">
        <f>IFERROR(SUM(W502:W505),"0")</f>
        <v>0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0</v>
      </c>
      <c r="W509" s="350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0</v>
      </c>
      <c r="W514" s="351">
        <f>IFERROR(W509/H509,"0")+IFERROR(W510/H510,"0")+IFERROR(W511/H511,"0")+IFERROR(W512/H512,"0")+IFERROR(W513/H513,"0")</f>
        <v>0</v>
      </c>
      <c r="X514" s="351">
        <f>IFERROR(IF(X509="",0,X509),"0")+IFERROR(IF(X510="",0,X510),"0")+IFERROR(IF(X511="",0,X511),"0")+IFERROR(IF(X512="",0,X512),"0")+IFERROR(IF(X513="",0,X513),"0")</f>
        <v>0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0</v>
      </c>
      <c r="W515" s="351">
        <f>IFERROR(SUM(W509:W513),"0")</f>
        <v>0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6200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6229.8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6452.6727272727267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6483.6000000000013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10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10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6702.6727272727267</v>
      </c>
      <c r="W519" s="351">
        <f>GrossWeightTotalR+PalletQtyTotalR*25</f>
        <v>6733.6000000000013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597.42424242424249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600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10.25985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0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4725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1504.8000000000002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2024-03-07T09:13:56Z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