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6C4458D9-3107-405F-89C8-76E25A13D9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1" l="1"/>
  <c r="AC38" i="1" s="1"/>
  <c r="AB35" i="1"/>
  <c r="AC35" i="1" s="1"/>
  <c r="AB33" i="1"/>
  <c r="AC33" i="1" s="1"/>
  <c r="AB25" i="1"/>
  <c r="AC25" i="1" s="1"/>
  <c r="AB24" i="1"/>
  <c r="AC24" i="1" s="1"/>
  <c r="AB23" i="1"/>
  <c r="AC23" i="1" s="1"/>
  <c r="AB22" i="1"/>
  <c r="AC22" i="1" s="1"/>
  <c r="AB19" i="1"/>
  <c r="AC19" i="1" s="1"/>
  <c r="AB18" i="1"/>
  <c r="AC18" i="1" s="1"/>
  <c r="AB17" i="1"/>
  <c r="AC17" i="1" s="1"/>
  <c r="AB16" i="1"/>
  <c r="AC16" i="1" s="1"/>
  <c r="AB10" i="1"/>
  <c r="AC10" i="1" s="1"/>
  <c r="AB9" i="1"/>
  <c r="AC9" i="1" s="1"/>
  <c r="P76" i="1" l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3" i="1"/>
  <c r="I34" i="1"/>
  <c r="I35" i="1"/>
  <c r="I36" i="1"/>
  <c r="I37" i="1"/>
  <c r="I38" i="1"/>
  <c r="I39" i="1"/>
  <c r="I6" i="1"/>
  <c r="Z28" i="1" l="1"/>
  <c r="Z29" i="1"/>
  <c r="Z30" i="1"/>
  <c r="Z31" i="1"/>
  <c r="Z32" i="1"/>
  <c r="O7" i="1"/>
  <c r="P7" i="1" s="1"/>
  <c r="O8" i="1"/>
  <c r="P8" i="1" s="1"/>
  <c r="O9" i="1"/>
  <c r="Z9" i="1" s="1"/>
  <c r="O10" i="1"/>
  <c r="Z10" i="1" s="1"/>
  <c r="O11" i="1"/>
  <c r="O12" i="1"/>
  <c r="P12" i="1" s="1"/>
  <c r="O13" i="1"/>
  <c r="P13" i="1" s="1"/>
  <c r="O14" i="1"/>
  <c r="P14" i="1" s="1"/>
  <c r="O15" i="1"/>
  <c r="O16" i="1"/>
  <c r="Z16" i="1" s="1"/>
  <c r="O17" i="1"/>
  <c r="Z17" i="1" s="1"/>
  <c r="O18" i="1"/>
  <c r="Z18" i="1" s="1"/>
  <c r="O19" i="1"/>
  <c r="Z19" i="1" s="1"/>
  <c r="O20" i="1"/>
  <c r="P20" i="1" s="1"/>
  <c r="O21" i="1"/>
  <c r="P21" i="1" s="1"/>
  <c r="O22" i="1"/>
  <c r="Z22" i="1" s="1"/>
  <c r="O23" i="1"/>
  <c r="Z23" i="1" s="1"/>
  <c r="O24" i="1"/>
  <c r="Z24" i="1" s="1"/>
  <c r="O25" i="1"/>
  <c r="Z25" i="1" s="1"/>
  <c r="O26" i="1"/>
  <c r="P26" i="1" s="1"/>
  <c r="O27" i="1"/>
  <c r="P27" i="1" s="1"/>
  <c r="O28" i="1"/>
  <c r="O29" i="1"/>
  <c r="O30" i="1"/>
  <c r="O31" i="1"/>
  <c r="O32" i="1"/>
  <c r="O33" i="1"/>
  <c r="Z33" i="1" s="1"/>
  <c r="O34" i="1"/>
  <c r="P34" i="1" s="1"/>
  <c r="O35" i="1"/>
  <c r="Z35" i="1" s="1"/>
  <c r="O36" i="1"/>
  <c r="P36" i="1" s="1"/>
  <c r="O37" i="1"/>
  <c r="P37" i="1" s="1"/>
  <c r="O38" i="1"/>
  <c r="Z38" i="1" s="1"/>
  <c r="O39" i="1"/>
  <c r="P39" i="1" s="1"/>
  <c r="O6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Z39" i="1" l="1"/>
  <c r="AC39" i="1"/>
  <c r="Z37" i="1"/>
  <c r="AC37" i="1"/>
  <c r="Z27" i="1"/>
  <c r="AC27" i="1"/>
  <c r="Z21" i="1"/>
  <c r="AC21" i="1"/>
  <c r="Z13" i="1"/>
  <c r="AC13" i="1"/>
  <c r="Z7" i="1"/>
  <c r="AC7" i="1"/>
  <c r="Z36" i="1"/>
  <c r="AC36" i="1"/>
  <c r="Z34" i="1"/>
  <c r="AC34" i="1"/>
  <c r="Z26" i="1"/>
  <c r="AC26" i="1"/>
  <c r="Z20" i="1"/>
  <c r="AC20" i="1"/>
  <c r="Z14" i="1"/>
  <c r="AC14" i="1"/>
  <c r="Z12" i="1"/>
  <c r="AC12" i="1"/>
  <c r="Z8" i="1"/>
  <c r="AC8" i="1"/>
  <c r="P15" i="1"/>
  <c r="P11" i="1"/>
  <c r="O5" i="1"/>
  <c r="P6" i="1"/>
  <c r="T6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5" i="1"/>
  <c r="AC6" i="1" l="1"/>
  <c r="Z11" i="1"/>
  <c r="AC11" i="1"/>
  <c r="Z15" i="1"/>
  <c r="AC15" i="1"/>
  <c r="S6" i="1"/>
  <c r="Z6" i="1"/>
  <c r="Z5" i="1" s="1"/>
  <c r="P5" i="1"/>
  <c r="AB5" i="1" l="1"/>
  <c r="AC5" i="1"/>
</calcChain>
</file>

<file path=xl/sharedStrings.xml><?xml version="1.0" encoding="utf-8"?>
<sst xmlns="http://schemas.openxmlformats.org/spreadsheetml/2006/main" count="183" uniqueCount="107">
  <si>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</si>
  <si>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</si>
  <si>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</si>
  <si>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</si>
  <si>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</si>
  <si>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</si>
  <si>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</si>
  <si>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</si>
  <si>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</si>
  <si>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</si>
  <si>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</si>
  <si>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</si>
  <si>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</si>
  <si>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</si>
  <si>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</si>
  <si>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</si>
  <si>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</si>
  <si>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</si>
  <si>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</si>
  <si>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</si>
  <si>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</si>
  <si>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</si>
  <si>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</si>
  <si>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</si>
  <si>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</si>
  <si>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</si>
  <si>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07,03,</t>
  </si>
  <si>
    <t>29,02,</t>
  </si>
  <si>
    <t>22,02,</t>
  </si>
  <si>
    <t>15,02,</t>
  </si>
  <si>
    <t>08,02,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</si>
  <si>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</si>
  <si>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</si>
  <si>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</si>
  <si>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</si>
  <si>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</si>
  <si>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</si>
  <si>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</si>
  <si>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</si>
  <si>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</si>
  <si>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</si>
  <si>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</si>
  <si>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</si>
  <si>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</si>
  <si>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</si>
  <si>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</si>
  <si>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</si>
  <si>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</si>
  <si>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</si>
  <si>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</si>
  <si>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</si>
  <si>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</si>
  <si>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</si>
  <si>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</si>
  <si>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</si>
  <si>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</si>
  <si>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</si>
  <si>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</si>
  <si>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</si>
  <si>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</si>
  <si>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</si>
  <si>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</si>
  <si>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</si>
  <si>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</si>
  <si>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</si>
  <si>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</si>
  <si>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</si>
  <si>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</si>
  <si>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</si>
  <si>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не в матрице</t>
  </si>
  <si>
    <t>нет</t>
  </si>
  <si>
    <t>Жар-ладушки с мясом ТМ Зареченские ТС Зареченские продукты.  Поком</t>
  </si>
  <si>
    <t>Пельмени Бигбули со слив.маслом 0,9 кг   Поком</t>
  </si>
  <si>
    <t>Наггетсы из печи 0,25кг ТМ Вязанка ТС Няняггетсы Сливушки замор.  ПОКОМ</t>
  </si>
  <si>
    <t>Готовые чебупели острые с мясом Горячая штучка 0,3 кг зам  ПОКОМ</t>
  </si>
  <si>
    <t>Жар-боллы с курочкой и сыром. Кулинарные изделия рубленые в тесте куриные жареные  ПОКОМ</t>
  </si>
  <si>
    <t>Круггетсы с сырным соусом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</si>
  <si>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</si>
  <si>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Круггетсы сочные ТМ Горячая штучка ТС Круггетсы 0,25 кг зам  ПОКОМ</t>
  </si>
  <si>
    <t>Чебуречище горячая штучка 0,14кг Поком</t>
  </si>
  <si>
    <t>Хрустящие крылышки ТМ Горячая штучка 0,3 кг зам  ПОКОМ</t>
  </si>
  <si>
    <t>Чебупели с мясом Базовый ассортимент Фикс.вес 0,48 Лоток Горячая штучка ХХЛ  Поком</t>
  </si>
  <si>
    <t>Пельмени Бигбули #МЕГАВКУСИЩЕ с сочной грудинкой ТМ Горячая шту БУЛЬМЕНИ ТС Бигбули  сфера 0,9 ПОКОМ</t>
  </si>
  <si>
    <t>Хрустящие крылышки острые к пиву ТМ Горячая штучка 0,3кг зам  ПОКОМ</t>
  </si>
  <si>
    <t>Готовые чебупели с мясом ТМ Горячая штучка Без свинины 0,3 кг  ПОКОМ</t>
  </si>
  <si>
    <t>Чебупай спелая вишня ТМ Горячая штучка ТС Чебупай 0,2 кг УВС. зам  ПОКОМ</t>
  </si>
  <si>
    <t>Чебупай сочное яблоко ТМ Горячая штучка ТС Чебупай 0,2 кг УВС.  зам  ПОКОМ</t>
  </si>
  <si>
    <t>Жар-мени с картофелем и сочной грудинкой. ВЕС  ПОКОМ</t>
  </si>
  <si>
    <t>Пекерсы с индейкой в сливочном соусе ТМ Горячая штучка 0,25 кг зам  ПОКОМ</t>
  </si>
  <si>
    <t>Готовые чебуреки с мясом ТМ Горячая штучка 0,09 кг флоу-пак ПОКОМ</t>
  </si>
  <si>
    <t>Пельмени Сочные сфера 0,9 кг ТМ Стародворье ПОКОМ</t>
  </si>
  <si>
    <t>Жар-ладушки с яблоком и грушей. Изделия хлебобулочные жареные с начинкой зам  ПОКОМ</t>
  </si>
  <si>
    <t>Пельмени Grandmeni с говядиной в сливочном соусе ТМ Горячая штучка флоупак сфера 0,75 кг.  ПОКОМ</t>
  </si>
  <si>
    <t>Готовые бельмеши сочные с мясом ТМ Горячая штучка 0,3кг зам  ПОКОМ</t>
  </si>
  <si>
    <t>Чебупели Курочка гриль Базовый ассортимент Фикс.вес 0,3 Пакет Горячая штучка  Поком</t>
  </si>
  <si>
    <t>Пельмени Grandmeni с говядиной и свининой Grandmeni 0,75 Сфера Горячая штучка 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</si>
  <si>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</si>
  <si>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</si>
  <si>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Наггетсы Нагетосы Сочная курочка со сладкой паприкой ТМ Горячая штучка ф/в 0,25 кг  ПОКОМ</t>
  </si>
  <si>
    <t>Нагетосы Сочная курочка в хрустящей панировке Наггетсы ГШ Фикс.вес 0,25 Лоток Горячая штучка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</si>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</sst>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ySplit="5" topLeftCell="A6" activePane="bottomLeft" state="frozen"/>
      <selection pane="bottomLeft" activeCell="AF8" sqref="AF8"/>
    </sheetView>
  </sheetViews>
  <sheetFormatPr defaultRowHeight="15" x14ac:dyDescent="0.25"/>
  <cols>
    <col min="1" max="1" width="60" customWidth="1"/>
    <col min="2" max="2" width="3.85546875" customWidth="1"/>
    <col min="3" max="6" width="7.28515625" customWidth="1"/>
    <col min="7" max="7" width="5.42578125" style="8" customWidth="1"/>
    <col min="8" max="8" width="5.42578125" customWidth="1"/>
    <col min="9" max="9" width="13" customWidth="1"/>
    <col min="10" max="11" width="7.28515625" customWidth="1"/>
    <col min="12" max="14" width="1" customWidth="1"/>
    <col min="15" max="17" width="7.28515625" customWidth="1"/>
    <col min="18" max="18" width="22" customWidth="1"/>
    <col min="19" max="20" width="5.28515625" customWidth="1"/>
    <col min="21" max="24" width="7.28515625" customWidth="1"/>
    <col min="25" max="25" width="22.1406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70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15994</v>
      </c>
      <c r="F5" s="4">
        <f>SUM(F6:F496)</f>
        <v>37056.500000000007</v>
      </c>
      <c r="G5" s="6"/>
      <c r="H5" s="1"/>
      <c r="I5" s="1"/>
      <c r="J5" s="4">
        <f t="shared" ref="J5:Q5" si="0">SUM(J6:J496)</f>
        <v>15931.5</v>
      </c>
      <c r="K5" s="4">
        <f t="shared" si="0"/>
        <v>62.499999999999986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3198.7999999999997</v>
      </c>
      <c r="P5" s="4">
        <f t="shared" si="0"/>
        <v>10229.18</v>
      </c>
      <c r="Q5" s="4">
        <f t="shared" si="0"/>
        <v>0</v>
      </c>
      <c r="R5" s="1"/>
      <c r="S5" s="1"/>
      <c r="T5" s="1"/>
      <c r="U5" s="4">
        <f>SUM(U6:U496)</f>
        <v>3629.02</v>
      </c>
      <c r="V5" s="4">
        <f>SUM(V6:V496)</f>
        <v>3213.2900000000004</v>
      </c>
      <c r="W5" s="4">
        <f>SUM(W6:W496)</f>
        <v>3542.18</v>
      </c>
      <c r="X5" s="4">
        <f>SUM(X6:X496)</f>
        <v>2875.6199999999994</v>
      </c>
      <c r="Y5" s="1"/>
      <c r="Z5" s="4">
        <f>SUM(Z6:Z496)</f>
        <v>7148.869999999999</v>
      </c>
      <c r="AA5" s="6"/>
      <c r="AB5" s="11">
        <f>SUM(AB6:AB496)</f>
        <v>1670</v>
      </c>
      <c r="AC5" s="4">
        <f>SUM(AC6:AC496)</f>
        <v>7176.5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1549</v>
      </c>
      <c r="D6" s="1">
        <v>1984</v>
      </c>
      <c r="E6" s="1">
        <v>1020</v>
      </c>
      <c r="F6" s="1">
        <v>2262</v>
      </c>
      <c r="G6" s="6">
        <v>0.3</v>
      </c>
      <c r="H6" s="1">
        <v>180</v>
      </c>
      <c r="I6" s="1" t="str">
        <f>VLOOKUP(A6,[1]ЗПФ!$C:$K,9,0)</f>
        <v>матрица</v>
      </c>
      <c r="J6" s="1">
        <v>1010</v>
      </c>
      <c r="K6" s="1">
        <f t="shared" ref="K6:K39" si="1">E6-J6</f>
        <v>10</v>
      </c>
      <c r="L6" s="1"/>
      <c r="M6" s="1"/>
      <c r="N6" s="1"/>
      <c r="O6" s="1">
        <f t="shared" ref="O6:O39" si="2">E6/5</f>
        <v>204</v>
      </c>
      <c r="P6" s="5">
        <f>14*O6-F6</f>
        <v>594</v>
      </c>
      <c r="Q6" s="5"/>
      <c r="R6" s="1"/>
      <c r="S6" s="1">
        <f>(F6+P6)/O6</f>
        <v>14</v>
      </c>
      <c r="T6" s="1">
        <f>F6/O6</f>
        <v>11.088235294117647</v>
      </c>
      <c r="U6" s="1">
        <v>234.4</v>
      </c>
      <c r="V6" s="1">
        <v>147.4</v>
      </c>
      <c r="W6" s="1">
        <v>230.8</v>
      </c>
      <c r="X6" s="1">
        <v>160.80000000000001</v>
      </c>
      <c r="Y6" s="1"/>
      <c r="Z6" s="1">
        <f t="shared" ref="Z6:Z37" si="3">P6*G6</f>
        <v>178.2</v>
      </c>
      <c r="AA6" s="6">
        <v>12</v>
      </c>
      <c r="AB6" s="9">
        <v>50</v>
      </c>
      <c r="AC6" s="1">
        <f>AB6*AA6*G6</f>
        <v>180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1414</v>
      </c>
      <c r="D7" s="1">
        <v>2136</v>
      </c>
      <c r="E7" s="1">
        <v>1098</v>
      </c>
      <c r="F7" s="1">
        <v>2196</v>
      </c>
      <c r="G7" s="6">
        <v>0.3</v>
      </c>
      <c r="H7" s="1">
        <v>180</v>
      </c>
      <c r="I7" s="1" t="str">
        <f>VLOOKUP(A7,[1]ЗПФ!$C:$K,9,0)</f>
        <v>матрица</v>
      </c>
      <c r="J7" s="1">
        <v>1073</v>
      </c>
      <c r="K7" s="1">
        <f t="shared" si="1"/>
        <v>25</v>
      </c>
      <c r="L7" s="1"/>
      <c r="M7" s="1"/>
      <c r="N7" s="1"/>
      <c r="O7" s="1">
        <f t="shared" si="2"/>
        <v>219.6</v>
      </c>
      <c r="P7" s="5">
        <f t="shared" ref="P7:P27" si="4">14*O7-F7</f>
        <v>878.40000000000009</v>
      </c>
      <c r="Q7" s="5"/>
      <c r="R7" s="1"/>
      <c r="S7" s="1">
        <f t="shared" ref="S7:S39" si="5">(F7+P7)/O7</f>
        <v>14</v>
      </c>
      <c r="T7" s="1">
        <f t="shared" ref="T7:T39" si="6">F7/O7</f>
        <v>10</v>
      </c>
      <c r="U7" s="1">
        <v>235</v>
      </c>
      <c r="V7" s="1">
        <v>182.6</v>
      </c>
      <c r="W7" s="1">
        <v>231.8</v>
      </c>
      <c r="X7" s="1">
        <v>146.19999999999999</v>
      </c>
      <c r="Y7" s="1"/>
      <c r="Z7" s="1">
        <f t="shared" si="3"/>
        <v>263.52000000000004</v>
      </c>
      <c r="AA7" s="6">
        <v>12</v>
      </c>
      <c r="AB7" s="9">
        <v>74</v>
      </c>
      <c r="AC7" s="1">
        <f t="shared" ref="AC7:AC27" si="7">AB7*AA7*G7</f>
        <v>266.39999999999998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36</v>
      </c>
      <c r="C8" s="1">
        <v>511.5</v>
      </c>
      <c r="D8" s="1">
        <v>297</v>
      </c>
      <c r="E8" s="1">
        <v>291.5</v>
      </c>
      <c r="F8" s="1">
        <v>489.5</v>
      </c>
      <c r="G8" s="6">
        <v>1</v>
      </c>
      <c r="H8" s="1">
        <v>180</v>
      </c>
      <c r="I8" s="1" t="str">
        <f>VLOOKUP(A8,[1]ЗПФ!$C:$K,9,0)</f>
        <v>матрица</v>
      </c>
      <c r="J8" s="1">
        <v>292.5</v>
      </c>
      <c r="K8" s="1">
        <f t="shared" si="1"/>
        <v>-1</v>
      </c>
      <c r="L8" s="1"/>
      <c r="M8" s="1"/>
      <c r="N8" s="1"/>
      <c r="O8" s="1">
        <f t="shared" si="2"/>
        <v>58.3</v>
      </c>
      <c r="P8" s="5">
        <f t="shared" si="4"/>
        <v>326.69999999999993</v>
      </c>
      <c r="Q8" s="5"/>
      <c r="R8" s="1"/>
      <c r="S8" s="1">
        <f t="shared" si="5"/>
        <v>14</v>
      </c>
      <c r="T8" s="1">
        <f t="shared" si="6"/>
        <v>8.3962264150943398</v>
      </c>
      <c r="U8" s="1">
        <v>48.4</v>
      </c>
      <c r="V8" s="1">
        <v>68.11</v>
      </c>
      <c r="W8" s="1">
        <v>75.900000000000006</v>
      </c>
      <c r="X8" s="1">
        <v>15.4</v>
      </c>
      <c r="Y8" s="1"/>
      <c r="Z8" s="1">
        <f t="shared" si="3"/>
        <v>326.69999999999993</v>
      </c>
      <c r="AA8" s="6">
        <v>5.5</v>
      </c>
      <c r="AB8" s="9">
        <v>60</v>
      </c>
      <c r="AC8" s="1">
        <f t="shared" si="7"/>
        <v>330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36</v>
      </c>
      <c r="C9" s="1">
        <v>77.7</v>
      </c>
      <c r="D9" s="1"/>
      <c r="E9" s="1">
        <v>14.8</v>
      </c>
      <c r="F9" s="1">
        <v>62.9</v>
      </c>
      <c r="G9" s="6">
        <v>1</v>
      </c>
      <c r="H9" s="1">
        <v>180</v>
      </c>
      <c r="I9" s="1" t="str">
        <f>VLOOKUP(A9,[1]ЗПФ!$C:$K,9,0)</f>
        <v>матрица</v>
      </c>
      <c r="J9" s="1">
        <v>13.5</v>
      </c>
      <c r="K9" s="1">
        <f t="shared" si="1"/>
        <v>1.3000000000000007</v>
      </c>
      <c r="L9" s="1"/>
      <c r="M9" s="1"/>
      <c r="N9" s="1"/>
      <c r="O9" s="1">
        <f t="shared" si="2"/>
        <v>2.96</v>
      </c>
      <c r="P9" s="5"/>
      <c r="Q9" s="5"/>
      <c r="R9" s="1"/>
      <c r="S9" s="1">
        <f t="shared" si="5"/>
        <v>21.25</v>
      </c>
      <c r="T9" s="1">
        <f t="shared" si="6"/>
        <v>21.25</v>
      </c>
      <c r="U9" s="1">
        <v>0</v>
      </c>
      <c r="V9" s="1">
        <v>1.48</v>
      </c>
      <c r="W9" s="1">
        <v>0.74</v>
      </c>
      <c r="X9" s="1">
        <v>2.96</v>
      </c>
      <c r="Y9" s="20" t="s">
        <v>38</v>
      </c>
      <c r="Z9" s="1">
        <f t="shared" si="3"/>
        <v>0</v>
      </c>
      <c r="AA9" s="6">
        <v>3.7</v>
      </c>
      <c r="AB9" s="9">
        <f t="shared" ref="AB7:AB27" si="8">P9/AA9</f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36</v>
      </c>
      <c r="C10" s="1">
        <v>32.9</v>
      </c>
      <c r="D10" s="1">
        <v>1088.2</v>
      </c>
      <c r="E10" s="1">
        <v>233.1</v>
      </c>
      <c r="F10" s="1">
        <v>854.7</v>
      </c>
      <c r="G10" s="6">
        <v>1</v>
      </c>
      <c r="H10" s="1">
        <v>180</v>
      </c>
      <c r="I10" s="1" t="str">
        <f>VLOOKUP(A10,[1]ЗПФ!$C:$K,9,0)</f>
        <v>матрица</v>
      </c>
      <c r="J10" s="1">
        <v>229.3</v>
      </c>
      <c r="K10" s="1">
        <f t="shared" si="1"/>
        <v>3.7999999999999829</v>
      </c>
      <c r="L10" s="1"/>
      <c r="M10" s="1"/>
      <c r="N10" s="1"/>
      <c r="O10" s="1">
        <f t="shared" si="2"/>
        <v>46.62</v>
      </c>
      <c r="P10" s="5"/>
      <c r="Q10" s="5"/>
      <c r="R10" s="1"/>
      <c r="S10" s="1">
        <f t="shared" si="5"/>
        <v>18.333333333333336</v>
      </c>
      <c r="T10" s="1">
        <f t="shared" si="6"/>
        <v>18.333333333333336</v>
      </c>
      <c r="U10" s="1">
        <v>77.7</v>
      </c>
      <c r="V10" s="1">
        <v>85.84</v>
      </c>
      <c r="W10" s="1">
        <v>54.760000000000012</v>
      </c>
      <c r="X10" s="1">
        <v>62.760000000000012</v>
      </c>
      <c r="Y10" s="1"/>
      <c r="Z10" s="1">
        <f t="shared" si="3"/>
        <v>0</v>
      </c>
      <c r="AA10" s="6">
        <v>3.7</v>
      </c>
      <c r="AB10" s="9">
        <f t="shared" si="8"/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36</v>
      </c>
      <c r="C11" s="1">
        <v>205.2</v>
      </c>
      <c r="D11" s="1"/>
      <c r="E11" s="1">
        <v>145.80000000000001</v>
      </c>
      <c r="F11" s="1">
        <v>37.799999999999997</v>
      </c>
      <c r="G11" s="6">
        <v>1</v>
      </c>
      <c r="H11" s="1">
        <v>180</v>
      </c>
      <c r="I11" s="1" t="str">
        <f>VLOOKUP(A11,[1]ЗПФ!$C:$K,9,0)</f>
        <v>матрица</v>
      </c>
      <c r="J11" s="1">
        <v>150.9</v>
      </c>
      <c r="K11" s="1">
        <f t="shared" si="1"/>
        <v>-5.0999999999999943</v>
      </c>
      <c r="L11" s="1"/>
      <c r="M11" s="1"/>
      <c r="N11" s="1"/>
      <c r="O11" s="1">
        <f t="shared" si="2"/>
        <v>29.160000000000004</v>
      </c>
      <c r="P11" s="5">
        <f>11*O11-F11</f>
        <v>282.96000000000004</v>
      </c>
      <c r="Q11" s="5"/>
      <c r="R11" s="1"/>
      <c r="S11" s="1">
        <f t="shared" si="5"/>
        <v>11</v>
      </c>
      <c r="T11" s="1">
        <f t="shared" si="6"/>
        <v>1.2962962962962961</v>
      </c>
      <c r="U11" s="1">
        <v>11.52</v>
      </c>
      <c r="V11" s="1">
        <v>6.12</v>
      </c>
      <c r="W11" s="1">
        <v>18</v>
      </c>
      <c r="X11" s="1">
        <v>8.2799999999999994</v>
      </c>
      <c r="Y11" s="1"/>
      <c r="Z11" s="1">
        <f t="shared" si="3"/>
        <v>282.96000000000004</v>
      </c>
      <c r="AA11" s="6">
        <v>1.8</v>
      </c>
      <c r="AB11" s="9">
        <v>158</v>
      </c>
      <c r="AC11" s="1">
        <f t="shared" si="7"/>
        <v>284.40000000000003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32</v>
      </c>
      <c r="C12" s="1">
        <v>1409</v>
      </c>
      <c r="D12" s="1">
        <v>1677</v>
      </c>
      <c r="E12" s="1">
        <v>895</v>
      </c>
      <c r="F12" s="1">
        <v>1948</v>
      </c>
      <c r="G12" s="6">
        <v>0.25</v>
      </c>
      <c r="H12" s="1">
        <v>180</v>
      </c>
      <c r="I12" s="1" t="str">
        <f>VLOOKUP(A12,[1]ЗПФ!$C:$K,9,0)</f>
        <v>матрица</v>
      </c>
      <c r="J12" s="1">
        <v>865</v>
      </c>
      <c r="K12" s="1">
        <f t="shared" si="1"/>
        <v>30</v>
      </c>
      <c r="L12" s="1"/>
      <c r="M12" s="1"/>
      <c r="N12" s="1"/>
      <c r="O12" s="1">
        <f t="shared" si="2"/>
        <v>179</v>
      </c>
      <c r="P12" s="5">
        <f t="shared" si="4"/>
        <v>558</v>
      </c>
      <c r="Q12" s="5"/>
      <c r="R12" s="1"/>
      <c r="S12" s="1">
        <f t="shared" si="5"/>
        <v>14</v>
      </c>
      <c r="T12" s="1">
        <f t="shared" si="6"/>
        <v>10.882681564245811</v>
      </c>
      <c r="U12" s="1">
        <v>203.4</v>
      </c>
      <c r="V12" s="1">
        <v>141.19999999999999</v>
      </c>
      <c r="W12" s="1">
        <v>193.8</v>
      </c>
      <c r="X12" s="1">
        <v>139</v>
      </c>
      <c r="Y12" s="1"/>
      <c r="Z12" s="1">
        <f t="shared" si="3"/>
        <v>139.5</v>
      </c>
      <c r="AA12" s="6">
        <v>6</v>
      </c>
      <c r="AB12" s="9">
        <v>93</v>
      </c>
      <c r="AC12" s="1">
        <f t="shared" si="7"/>
        <v>139.5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36</v>
      </c>
      <c r="C13" s="1">
        <v>564</v>
      </c>
      <c r="D13" s="1">
        <v>1020</v>
      </c>
      <c r="E13" s="1">
        <v>492</v>
      </c>
      <c r="F13" s="1">
        <v>1020</v>
      </c>
      <c r="G13" s="6">
        <v>1</v>
      </c>
      <c r="H13" s="1">
        <v>180</v>
      </c>
      <c r="I13" s="1" t="str">
        <f>VLOOKUP(A13,[1]ЗПФ!$C:$K,9,0)</f>
        <v>матрица</v>
      </c>
      <c r="J13" s="1">
        <v>482</v>
      </c>
      <c r="K13" s="1">
        <f t="shared" si="1"/>
        <v>10</v>
      </c>
      <c r="L13" s="1"/>
      <c r="M13" s="1"/>
      <c r="N13" s="1"/>
      <c r="O13" s="1">
        <f t="shared" si="2"/>
        <v>98.4</v>
      </c>
      <c r="P13" s="5">
        <f t="shared" si="4"/>
        <v>357.60000000000014</v>
      </c>
      <c r="Q13" s="5"/>
      <c r="R13" s="1"/>
      <c r="S13" s="1">
        <f t="shared" si="5"/>
        <v>14</v>
      </c>
      <c r="T13" s="1">
        <f t="shared" si="6"/>
        <v>10.365853658536585</v>
      </c>
      <c r="U13" s="1">
        <v>100.8</v>
      </c>
      <c r="V13" s="1">
        <v>92.4</v>
      </c>
      <c r="W13" s="1">
        <v>97.2</v>
      </c>
      <c r="X13" s="1">
        <v>74.400000000000006</v>
      </c>
      <c r="Y13" s="1"/>
      <c r="Z13" s="1">
        <f t="shared" si="3"/>
        <v>357.60000000000014</v>
      </c>
      <c r="AA13" s="6">
        <v>6</v>
      </c>
      <c r="AB13" s="9">
        <v>60</v>
      </c>
      <c r="AC13" s="1">
        <f t="shared" si="7"/>
        <v>360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32</v>
      </c>
      <c r="C14" s="1">
        <v>1055</v>
      </c>
      <c r="D14" s="1">
        <v>2021</v>
      </c>
      <c r="E14" s="1">
        <v>887</v>
      </c>
      <c r="F14" s="1">
        <v>1950</v>
      </c>
      <c r="G14" s="6">
        <v>0.25</v>
      </c>
      <c r="H14" s="1">
        <v>180</v>
      </c>
      <c r="I14" s="1" t="str">
        <f>VLOOKUP(A14,[1]ЗПФ!$C:$K,9,0)</f>
        <v>матрица</v>
      </c>
      <c r="J14" s="1">
        <v>858</v>
      </c>
      <c r="K14" s="1">
        <f t="shared" si="1"/>
        <v>29</v>
      </c>
      <c r="L14" s="1"/>
      <c r="M14" s="1"/>
      <c r="N14" s="1"/>
      <c r="O14" s="1">
        <f t="shared" si="2"/>
        <v>177.4</v>
      </c>
      <c r="P14" s="5">
        <f t="shared" si="4"/>
        <v>533.59999999999991</v>
      </c>
      <c r="Q14" s="5"/>
      <c r="R14" s="1"/>
      <c r="S14" s="1">
        <f t="shared" si="5"/>
        <v>13.999999999999998</v>
      </c>
      <c r="T14" s="1">
        <f t="shared" si="6"/>
        <v>10.992108229988725</v>
      </c>
      <c r="U14" s="1">
        <v>201.6</v>
      </c>
      <c r="V14" s="1">
        <v>164.6</v>
      </c>
      <c r="W14" s="1">
        <v>176.6</v>
      </c>
      <c r="X14" s="1">
        <v>167.2</v>
      </c>
      <c r="Y14" s="1"/>
      <c r="Z14" s="1">
        <f t="shared" si="3"/>
        <v>133.39999999999998</v>
      </c>
      <c r="AA14" s="6">
        <v>12</v>
      </c>
      <c r="AB14" s="9">
        <v>45</v>
      </c>
      <c r="AC14" s="1">
        <f t="shared" si="7"/>
        <v>135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32</v>
      </c>
      <c r="C15" s="1">
        <v>1</v>
      </c>
      <c r="D15" s="1">
        <v>420</v>
      </c>
      <c r="E15" s="1">
        <v>343</v>
      </c>
      <c r="F15" s="1">
        <v>77</v>
      </c>
      <c r="G15" s="6">
        <v>0.25</v>
      </c>
      <c r="H15" s="1">
        <v>180</v>
      </c>
      <c r="I15" s="1" t="str">
        <f>VLOOKUP(A15,[1]ЗПФ!$C:$K,9,0)</f>
        <v>матрица</v>
      </c>
      <c r="J15" s="1">
        <v>349</v>
      </c>
      <c r="K15" s="1">
        <f t="shared" si="1"/>
        <v>-6</v>
      </c>
      <c r="L15" s="1"/>
      <c r="M15" s="1"/>
      <c r="N15" s="1"/>
      <c r="O15" s="1">
        <f t="shared" si="2"/>
        <v>68.599999999999994</v>
      </c>
      <c r="P15" s="5">
        <f>11*O15-F15</f>
        <v>677.59999999999991</v>
      </c>
      <c r="Q15" s="5"/>
      <c r="R15" s="1"/>
      <c r="S15" s="1">
        <f t="shared" si="5"/>
        <v>11</v>
      </c>
      <c r="T15" s="1">
        <f t="shared" si="6"/>
        <v>1.1224489795918369</v>
      </c>
      <c r="U15" s="1">
        <v>7.8</v>
      </c>
      <c r="V15" s="1">
        <v>32.799999999999997</v>
      </c>
      <c r="W15" s="1">
        <v>7.2</v>
      </c>
      <c r="X15" s="1">
        <v>15.6</v>
      </c>
      <c r="Y15" s="1"/>
      <c r="Z15" s="1">
        <f t="shared" si="3"/>
        <v>169.39999999999998</v>
      </c>
      <c r="AA15" s="6">
        <v>12</v>
      </c>
      <c r="AB15" s="9">
        <v>57</v>
      </c>
      <c r="AC15" s="1">
        <f t="shared" si="7"/>
        <v>171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32</v>
      </c>
      <c r="C16" s="1">
        <v>680</v>
      </c>
      <c r="D16" s="1">
        <v>1080</v>
      </c>
      <c r="E16" s="1">
        <v>367</v>
      </c>
      <c r="F16" s="1">
        <v>1284</v>
      </c>
      <c r="G16" s="6">
        <v>0.75</v>
      </c>
      <c r="H16" s="1">
        <v>180</v>
      </c>
      <c r="I16" s="1" t="str">
        <f>VLOOKUP(A16,[1]ЗПФ!$C:$K,9,0)</f>
        <v>матрица</v>
      </c>
      <c r="J16" s="1">
        <v>371</v>
      </c>
      <c r="K16" s="1">
        <f t="shared" si="1"/>
        <v>-4</v>
      </c>
      <c r="L16" s="1"/>
      <c r="M16" s="1"/>
      <c r="N16" s="1"/>
      <c r="O16" s="1">
        <f t="shared" si="2"/>
        <v>73.400000000000006</v>
      </c>
      <c r="P16" s="5"/>
      <c r="Q16" s="5"/>
      <c r="R16" s="1"/>
      <c r="S16" s="1">
        <f t="shared" si="5"/>
        <v>17.493188010899182</v>
      </c>
      <c r="T16" s="1">
        <f t="shared" si="6"/>
        <v>17.493188010899182</v>
      </c>
      <c r="U16" s="1">
        <v>110</v>
      </c>
      <c r="V16" s="1">
        <v>73.599999999999994</v>
      </c>
      <c r="W16" s="1">
        <v>98.8</v>
      </c>
      <c r="X16" s="1">
        <v>73.599999999999994</v>
      </c>
      <c r="Y16" s="1"/>
      <c r="Z16" s="1">
        <f t="shared" si="3"/>
        <v>0</v>
      </c>
      <c r="AA16" s="6">
        <v>8</v>
      </c>
      <c r="AB16" s="9">
        <f t="shared" si="8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32</v>
      </c>
      <c r="C17" s="1">
        <v>665</v>
      </c>
      <c r="D17" s="1">
        <v>1088</v>
      </c>
      <c r="E17" s="1">
        <v>333</v>
      </c>
      <c r="F17" s="1">
        <v>1288</v>
      </c>
      <c r="G17" s="6">
        <v>0.9</v>
      </c>
      <c r="H17" s="1">
        <v>180</v>
      </c>
      <c r="I17" s="1" t="str">
        <f>VLOOKUP(A17,[1]ЗПФ!$C:$K,9,0)</f>
        <v>матрица</v>
      </c>
      <c r="J17" s="1">
        <v>323</v>
      </c>
      <c r="K17" s="1">
        <f t="shared" si="1"/>
        <v>10</v>
      </c>
      <c r="L17" s="1"/>
      <c r="M17" s="1"/>
      <c r="N17" s="1"/>
      <c r="O17" s="1">
        <f t="shared" si="2"/>
        <v>66.599999999999994</v>
      </c>
      <c r="P17" s="5"/>
      <c r="Q17" s="5"/>
      <c r="R17" s="1"/>
      <c r="S17" s="1">
        <f t="shared" si="5"/>
        <v>19.33933933933934</v>
      </c>
      <c r="T17" s="1">
        <f t="shared" si="6"/>
        <v>19.33933933933934</v>
      </c>
      <c r="U17" s="1">
        <v>108</v>
      </c>
      <c r="V17" s="1">
        <v>73.400000000000006</v>
      </c>
      <c r="W17" s="1">
        <v>96</v>
      </c>
      <c r="X17" s="1">
        <v>102.4</v>
      </c>
      <c r="Y17" s="1"/>
      <c r="Z17" s="1">
        <f t="shared" si="3"/>
        <v>0</v>
      </c>
      <c r="AA17" s="6">
        <v>8</v>
      </c>
      <c r="AB17" s="9">
        <f t="shared" si="8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1623</v>
      </c>
      <c r="D18" s="1">
        <v>2061</v>
      </c>
      <c r="E18" s="1">
        <v>796</v>
      </c>
      <c r="F18" s="1">
        <v>2620</v>
      </c>
      <c r="G18" s="6">
        <v>0.9</v>
      </c>
      <c r="H18" s="1">
        <v>180</v>
      </c>
      <c r="I18" s="1" t="str">
        <f>VLOOKUP(A18,[1]ЗПФ!$C:$K,9,0)</f>
        <v>матрица</v>
      </c>
      <c r="J18" s="1">
        <v>794</v>
      </c>
      <c r="K18" s="1">
        <f t="shared" si="1"/>
        <v>2</v>
      </c>
      <c r="L18" s="1"/>
      <c r="M18" s="1"/>
      <c r="N18" s="1"/>
      <c r="O18" s="1">
        <f t="shared" si="2"/>
        <v>159.19999999999999</v>
      </c>
      <c r="P18" s="5"/>
      <c r="Q18" s="5"/>
      <c r="R18" s="1"/>
      <c r="S18" s="1">
        <f t="shared" si="5"/>
        <v>16.457286432160807</v>
      </c>
      <c r="T18" s="1">
        <f t="shared" si="6"/>
        <v>16.457286432160807</v>
      </c>
      <c r="U18" s="1">
        <v>227.8</v>
      </c>
      <c r="V18" s="1">
        <v>161.4</v>
      </c>
      <c r="W18" s="1">
        <v>220.6</v>
      </c>
      <c r="X18" s="1">
        <v>202.2</v>
      </c>
      <c r="Y18" s="1"/>
      <c r="Z18" s="1">
        <f t="shared" si="3"/>
        <v>0</v>
      </c>
      <c r="AA18" s="6">
        <v>8</v>
      </c>
      <c r="AB18" s="9">
        <f t="shared" si="8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/>
      <c r="D19" s="1">
        <v>400</v>
      </c>
      <c r="E19" s="1">
        <v>82</v>
      </c>
      <c r="F19" s="1">
        <v>318</v>
      </c>
      <c r="G19" s="6">
        <v>0.43</v>
      </c>
      <c r="H19" s="1">
        <v>180</v>
      </c>
      <c r="I19" s="1" t="str">
        <f>VLOOKUP(A19,[1]ЗПФ!$C:$K,9,0)</f>
        <v>матрица</v>
      </c>
      <c r="J19" s="1">
        <v>76</v>
      </c>
      <c r="K19" s="1">
        <f t="shared" si="1"/>
        <v>6</v>
      </c>
      <c r="L19" s="1"/>
      <c r="M19" s="1"/>
      <c r="N19" s="1"/>
      <c r="O19" s="1">
        <f t="shared" si="2"/>
        <v>16.399999999999999</v>
      </c>
      <c r="P19" s="5"/>
      <c r="Q19" s="5"/>
      <c r="R19" s="1"/>
      <c r="S19" s="1">
        <f t="shared" si="5"/>
        <v>19.390243902439025</v>
      </c>
      <c r="T19" s="1">
        <f t="shared" si="6"/>
        <v>19.390243902439025</v>
      </c>
      <c r="U19" s="1">
        <v>8.1999999999999993</v>
      </c>
      <c r="V19" s="1">
        <v>43.2</v>
      </c>
      <c r="W19" s="1">
        <v>19</v>
      </c>
      <c r="X19" s="1">
        <v>23</v>
      </c>
      <c r="Y19" s="1"/>
      <c r="Z19" s="1">
        <f t="shared" si="3"/>
        <v>0</v>
      </c>
      <c r="AA19" s="6">
        <v>16</v>
      </c>
      <c r="AB19" s="9">
        <f t="shared" si="8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1690</v>
      </c>
      <c r="D20" s="1">
        <v>2345</v>
      </c>
      <c r="E20" s="1">
        <v>1305</v>
      </c>
      <c r="F20" s="1">
        <v>2525</v>
      </c>
      <c r="G20" s="6">
        <v>1</v>
      </c>
      <c r="H20" s="1">
        <v>180</v>
      </c>
      <c r="I20" s="1" t="str">
        <f>VLOOKUP(A20,[1]ЗПФ!$C:$K,9,0)</f>
        <v>матрица</v>
      </c>
      <c r="J20" s="1">
        <v>1305</v>
      </c>
      <c r="K20" s="1">
        <f t="shared" si="1"/>
        <v>0</v>
      </c>
      <c r="L20" s="1"/>
      <c r="M20" s="1"/>
      <c r="N20" s="1"/>
      <c r="O20" s="1">
        <f t="shared" si="2"/>
        <v>261</v>
      </c>
      <c r="P20" s="5">
        <f t="shared" si="4"/>
        <v>1129</v>
      </c>
      <c r="Q20" s="5"/>
      <c r="R20" s="1"/>
      <c r="S20" s="1">
        <f t="shared" si="5"/>
        <v>14</v>
      </c>
      <c r="T20" s="1">
        <f t="shared" si="6"/>
        <v>9.6743295019157092</v>
      </c>
      <c r="U20" s="1">
        <v>266</v>
      </c>
      <c r="V20" s="1">
        <v>345</v>
      </c>
      <c r="W20" s="1">
        <v>303</v>
      </c>
      <c r="X20" s="1">
        <v>289</v>
      </c>
      <c r="Y20" s="1"/>
      <c r="Z20" s="1">
        <f t="shared" si="3"/>
        <v>1129</v>
      </c>
      <c r="AA20" s="6">
        <v>5</v>
      </c>
      <c r="AB20" s="9">
        <v>226</v>
      </c>
      <c r="AC20" s="1">
        <f t="shared" si="7"/>
        <v>1130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2006</v>
      </c>
      <c r="D21" s="1">
        <v>2381</v>
      </c>
      <c r="E21" s="1">
        <v>1181</v>
      </c>
      <c r="F21" s="1">
        <v>2942</v>
      </c>
      <c r="G21" s="6">
        <v>0.9</v>
      </c>
      <c r="H21" s="1">
        <v>180</v>
      </c>
      <c r="I21" s="1" t="str">
        <f>VLOOKUP(A21,[1]ЗПФ!$C:$K,9,0)</f>
        <v>матрица</v>
      </c>
      <c r="J21" s="1">
        <v>1160</v>
      </c>
      <c r="K21" s="1">
        <f t="shared" si="1"/>
        <v>21</v>
      </c>
      <c r="L21" s="1"/>
      <c r="M21" s="1"/>
      <c r="N21" s="1"/>
      <c r="O21" s="1">
        <f t="shared" si="2"/>
        <v>236.2</v>
      </c>
      <c r="P21" s="5">
        <f t="shared" si="4"/>
        <v>364.79999999999973</v>
      </c>
      <c r="Q21" s="5"/>
      <c r="R21" s="1"/>
      <c r="S21" s="1">
        <f t="shared" si="5"/>
        <v>14</v>
      </c>
      <c r="T21" s="1">
        <f t="shared" si="6"/>
        <v>12.45554614733277</v>
      </c>
      <c r="U21" s="1">
        <v>274.60000000000002</v>
      </c>
      <c r="V21" s="1">
        <v>230.8</v>
      </c>
      <c r="W21" s="1">
        <v>284</v>
      </c>
      <c r="X21" s="1">
        <v>265.2</v>
      </c>
      <c r="Y21" s="1"/>
      <c r="Z21" s="1">
        <f t="shared" si="3"/>
        <v>328.31999999999977</v>
      </c>
      <c r="AA21" s="6">
        <v>8</v>
      </c>
      <c r="AB21" s="9">
        <v>46</v>
      </c>
      <c r="AC21" s="1">
        <f t="shared" si="7"/>
        <v>331.2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92</v>
      </c>
      <c r="D22" s="1">
        <v>752</v>
      </c>
      <c r="E22" s="1">
        <v>152</v>
      </c>
      <c r="F22" s="1">
        <v>612</v>
      </c>
      <c r="G22" s="6">
        <v>0.43</v>
      </c>
      <c r="H22" s="1">
        <v>180</v>
      </c>
      <c r="I22" s="1" t="str">
        <f>VLOOKUP(A22,[1]ЗПФ!$C:$K,9,0)</f>
        <v>матрица</v>
      </c>
      <c r="J22" s="1">
        <v>226</v>
      </c>
      <c r="K22" s="1">
        <f t="shared" si="1"/>
        <v>-74</v>
      </c>
      <c r="L22" s="1"/>
      <c r="M22" s="1"/>
      <c r="N22" s="1"/>
      <c r="O22" s="1">
        <f t="shared" si="2"/>
        <v>30.4</v>
      </c>
      <c r="P22" s="5"/>
      <c r="Q22" s="5"/>
      <c r="R22" s="1"/>
      <c r="S22" s="1">
        <f t="shared" si="5"/>
        <v>20.131578947368421</v>
      </c>
      <c r="T22" s="1">
        <f t="shared" si="6"/>
        <v>20.131578947368421</v>
      </c>
      <c r="U22" s="1">
        <v>54.4</v>
      </c>
      <c r="V22" s="1">
        <v>41</v>
      </c>
      <c r="W22" s="1">
        <v>34.4</v>
      </c>
      <c r="X22" s="1">
        <v>25</v>
      </c>
      <c r="Y22" s="1"/>
      <c r="Z22" s="1">
        <f t="shared" si="3"/>
        <v>0</v>
      </c>
      <c r="AA22" s="6">
        <v>16</v>
      </c>
      <c r="AB22" s="9">
        <f t="shared" si="8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109</v>
      </c>
      <c r="D23" s="1">
        <v>891</v>
      </c>
      <c r="E23" s="1">
        <v>194</v>
      </c>
      <c r="F23" s="1">
        <v>717</v>
      </c>
      <c r="G23" s="6">
        <v>0.7</v>
      </c>
      <c r="H23" s="1">
        <v>180</v>
      </c>
      <c r="I23" s="1" t="str">
        <f>VLOOKUP(A23,[1]ЗПФ!$C:$K,9,0)</f>
        <v>матрица</v>
      </c>
      <c r="J23" s="1">
        <v>208</v>
      </c>
      <c r="K23" s="1">
        <f t="shared" si="1"/>
        <v>-14</v>
      </c>
      <c r="L23" s="1"/>
      <c r="M23" s="1"/>
      <c r="N23" s="1"/>
      <c r="O23" s="1">
        <f t="shared" si="2"/>
        <v>38.799999999999997</v>
      </c>
      <c r="P23" s="5"/>
      <c r="Q23" s="5"/>
      <c r="R23" s="1"/>
      <c r="S23" s="1">
        <f t="shared" si="5"/>
        <v>18.479381443298969</v>
      </c>
      <c r="T23" s="1">
        <f t="shared" si="6"/>
        <v>18.479381443298969</v>
      </c>
      <c r="U23" s="1">
        <v>69.8</v>
      </c>
      <c r="V23" s="1">
        <v>39.4</v>
      </c>
      <c r="W23" s="1">
        <v>40.4</v>
      </c>
      <c r="X23" s="1">
        <v>43.4</v>
      </c>
      <c r="Y23" s="1"/>
      <c r="Z23" s="1">
        <f t="shared" si="3"/>
        <v>0</v>
      </c>
      <c r="AA23" s="6">
        <v>8</v>
      </c>
      <c r="AB23" s="9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226</v>
      </c>
      <c r="D24" s="1">
        <v>812</v>
      </c>
      <c r="E24" s="1">
        <v>144</v>
      </c>
      <c r="F24" s="1">
        <v>806</v>
      </c>
      <c r="G24" s="6">
        <v>0.9</v>
      </c>
      <c r="H24" s="1">
        <v>180</v>
      </c>
      <c r="I24" s="1" t="str">
        <f>VLOOKUP(A24,[1]ЗПФ!$C:$K,9,0)</f>
        <v>матрица</v>
      </c>
      <c r="J24" s="1">
        <v>161</v>
      </c>
      <c r="K24" s="1">
        <f t="shared" si="1"/>
        <v>-17</v>
      </c>
      <c r="L24" s="1"/>
      <c r="M24" s="1"/>
      <c r="N24" s="1"/>
      <c r="O24" s="1">
        <f t="shared" si="2"/>
        <v>28.8</v>
      </c>
      <c r="P24" s="5"/>
      <c r="Q24" s="5"/>
      <c r="R24" s="1"/>
      <c r="S24" s="1">
        <f t="shared" si="5"/>
        <v>27.986111111111111</v>
      </c>
      <c r="T24" s="1">
        <f t="shared" si="6"/>
        <v>27.986111111111111</v>
      </c>
      <c r="U24" s="1">
        <v>78.599999999999994</v>
      </c>
      <c r="V24" s="1">
        <v>36</v>
      </c>
      <c r="W24" s="1">
        <v>49.8</v>
      </c>
      <c r="X24" s="1">
        <v>26.2</v>
      </c>
      <c r="Y24" s="1"/>
      <c r="Z24" s="1">
        <f t="shared" si="3"/>
        <v>0</v>
      </c>
      <c r="AA24" s="6">
        <v>8</v>
      </c>
      <c r="AB24" s="9">
        <f t="shared" si="8"/>
        <v>0</v>
      </c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37</v>
      </c>
      <c r="D25" s="1">
        <v>608</v>
      </c>
      <c r="E25" s="1">
        <v>80</v>
      </c>
      <c r="F25" s="1">
        <v>529</v>
      </c>
      <c r="G25" s="6">
        <v>0.9</v>
      </c>
      <c r="H25" s="1">
        <v>180</v>
      </c>
      <c r="I25" s="1" t="str">
        <f>VLOOKUP(A25,[1]ЗПФ!$C:$K,9,0)</f>
        <v>матрица</v>
      </c>
      <c r="J25" s="1">
        <v>80</v>
      </c>
      <c r="K25" s="1">
        <f t="shared" si="1"/>
        <v>0</v>
      </c>
      <c r="L25" s="1"/>
      <c r="M25" s="1"/>
      <c r="N25" s="1"/>
      <c r="O25" s="1">
        <f t="shared" si="2"/>
        <v>16</v>
      </c>
      <c r="P25" s="5"/>
      <c r="Q25" s="5"/>
      <c r="R25" s="1"/>
      <c r="S25" s="1">
        <f t="shared" si="5"/>
        <v>33.0625</v>
      </c>
      <c r="T25" s="1">
        <f t="shared" si="6"/>
        <v>33.0625</v>
      </c>
      <c r="U25" s="1">
        <v>44</v>
      </c>
      <c r="V25" s="1">
        <v>26</v>
      </c>
      <c r="W25" s="1">
        <v>21.4</v>
      </c>
      <c r="X25" s="1">
        <v>31.4</v>
      </c>
      <c r="Y25" s="1"/>
      <c r="Z25" s="1">
        <f t="shared" si="3"/>
        <v>0</v>
      </c>
      <c r="AA25" s="6">
        <v>8</v>
      </c>
      <c r="AB25" s="9">
        <f t="shared" si="8"/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36</v>
      </c>
      <c r="C26" s="1">
        <v>915</v>
      </c>
      <c r="D26" s="1">
        <v>2165</v>
      </c>
      <c r="E26" s="1">
        <v>1305</v>
      </c>
      <c r="F26" s="1">
        <v>1630</v>
      </c>
      <c r="G26" s="6">
        <v>1</v>
      </c>
      <c r="H26" s="1">
        <v>180</v>
      </c>
      <c r="I26" s="1" t="str">
        <f>VLOOKUP(A26,[1]ЗПФ!$C:$K,9,0)</f>
        <v>матрица</v>
      </c>
      <c r="J26" s="1">
        <v>1305</v>
      </c>
      <c r="K26" s="1">
        <f t="shared" si="1"/>
        <v>0</v>
      </c>
      <c r="L26" s="1"/>
      <c r="M26" s="1"/>
      <c r="N26" s="1"/>
      <c r="O26" s="1">
        <f t="shared" si="2"/>
        <v>261</v>
      </c>
      <c r="P26" s="5">
        <f t="shared" si="4"/>
        <v>2024</v>
      </c>
      <c r="Q26" s="5"/>
      <c r="R26" s="1"/>
      <c r="S26" s="1">
        <f t="shared" si="5"/>
        <v>14</v>
      </c>
      <c r="T26" s="1">
        <f t="shared" si="6"/>
        <v>6.245210727969349</v>
      </c>
      <c r="U26" s="1">
        <v>205</v>
      </c>
      <c r="V26" s="1">
        <v>263</v>
      </c>
      <c r="W26" s="1">
        <v>207</v>
      </c>
      <c r="X26" s="1">
        <v>243</v>
      </c>
      <c r="Y26" s="1"/>
      <c r="Z26" s="1">
        <f t="shared" si="3"/>
        <v>2024</v>
      </c>
      <c r="AA26" s="6">
        <v>5</v>
      </c>
      <c r="AB26" s="9">
        <v>405</v>
      </c>
      <c r="AC26" s="1">
        <f t="shared" si="7"/>
        <v>2025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1205</v>
      </c>
      <c r="D27" s="1">
        <v>1835</v>
      </c>
      <c r="E27" s="1">
        <v>830</v>
      </c>
      <c r="F27" s="1">
        <v>2045</v>
      </c>
      <c r="G27" s="6">
        <v>1</v>
      </c>
      <c r="H27" s="1">
        <v>180</v>
      </c>
      <c r="I27" s="1" t="str">
        <f>VLOOKUP(A27,[1]ЗПФ!$C:$K,9,0)</f>
        <v>матрица</v>
      </c>
      <c r="J27" s="1">
        <v>830</v>
      </c>
      <c r="K27" s="1">
        <f t="shared" si="1"/>
        <v>0</v>
      </c>
      <c r="L27" s="1"/>
      <c r="M27" s="1"/>
      <c r="N27" s="1"/>
      <c r="O27" s="1">
        <f t="shared" si="2"/>
        <v>166</v>
      </c>
      <c r="P27" s="5">
        <f t="shared" si="4"/>
        <v>279</v>
      </c>
      <c r="Q27" s="5"/>
      <c r="R27" s="1"/>
      <c r="S27" s="1">
        <f t="shared" si="5"/>
        <v>14</v>
      </c>
      <c r="T27" s="1">
        <f t="shared" si="6"/>
        <v>12.319277108433734</v>
      </c>
      <c r="U27" s="1">
        <v>191</v>
      </c>
      <c r="V27" s="1">
        <v>176</v>
      </c>
      <c r="W27" s="1">
        <v>192</v>
      </c>
      <c r="X27" s="1">
        <v>161</v>
      </c>
      <c r="Y27" s="1"/>
      <c r="Z27" s="1">
        <f t="shared" si="3"/>
        <v>279</v>
      </c>
      <c r="AA27" s="6">
        <v>5</v>
      </c>
      <c r="AB27" s="9">
        <v>56</v>
      </c>
      <c r="AC27" s="1">
        <f t="shared" si="7"/>
        <v>280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57</v>
      </c>
      <c r="B28" s="15" t="s">
        <v>32</v>
      </c>
      <c r="C28" s="15">
        <v>1</v>
      </c>
      <c r="D28" s="15"/>
      <c r="E28" s="15"/>
      <c r="F28" s="15">
        <v>1</v>
      </c>
      <c r="G28" s="16">
        <v>0</v>
      </c>
      <c r="H28" s="15">
        <v>180</v>
      </c>
      <c r="I28" s="17" t="s">
        <v>69</v>
      </c>
      <c r="J28" s="15"/>
      <c r="K28" s="15">
        <f t="shared" si="1"/>
        <v>0</v>
      </c>
      <c r="L28" s="15"/>
      <c r="M28" s="15"/>
      <c r="N28" s="15"/>
      <c r="O28" s="15">
        <f t="shared" si="2"/>
        <v>0</v>
      </c>
      <c r="P28" s="18"/>
      <c r="Q28" s="18"/>
      <c r="R28" s="15"/>
      <c r="S28" s="15" t="e">
        <f t="shared" si="5"/>
        <v>#DIV/0!</v>
      </c>
      <c r="T28" s="15" t="e">
        <f t="shared" si="6"/>
        <v>#DIV/0!</v>
      </c>
      <c r="U28" s="15">
        <v>0</v>
      </c>
      <c r="V28" s="15">
        <v>0</v>
      </c>
      <c r="W28" s="15">
        <v>3.2</v>
      </c>
      <c r="X28" s="15">
        <v>3.2</v>
      </c>
      <c r="Y28" s="15"/>
      <c r="Z28" s="15">
        <f t="shared" si="3"/>
        <v>0</v>
      </c>
      <c r="AA28" s="16">
        <v>0</v>
      </c>
      <c r="AB28" s="19"/>
      <c r="AC28" s="15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58</v>
      </c>
      <c r="B29" s="15" t="s">
        <v>32</v>
      </c>
      <c r="C29" s="15"/>
      <c r="D29" s="15">
        <v>52</v>
      </c>
      <c r="E29" s="15"/>
      <c r="F29" s="15">
        <v>52</v>
      </c>
      <c r="G29" s="16">
        <v>0</v>
      </c>
      <c r="H29" s="15" t="e">
        <v>#N/A</v>
      </c>
      <c r="I29" s="17" t="s">
        <v>69</v>
      </c>
      <c r="J29" s="15"/>
      <c r="K29" s="15">
        <f t="shared" si="1"/>
        <v>0</v>
      </c>
      <c r="L29" s="15"/>
      <c r="M29" s="15"/>
      <c r="N29" s="15"/>
      <c r="O29" s="15">
        <f t="shared" si="2"/>
        <v>0</v>
      </c>
      <c r="P29" s="18"/>
      <c r="Q29" s="18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/>
      <c r="Z29" s="15">
        <f t="shared" si="3"/>
        <v>0</v>
      </c>
      <c r="AA29" s="16">
        <v>4</v>
      </c>
      <c r="AB29" s="19"/>
      <c r="AC29" s="15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59</v>
      </c>
      <c r="B30" s="15" t="s">
        <v>32</v>
      </c>
      <c r="C30" s="15"/>
      <c r="D30" s="15">
        <v>80</v>
      </c>
      <c r="E30" s="15"/>
      <c r="F30" s="15">
        <v>80</v>
      </c>
      <c r="G30" s="16">
        <v>0</v>
      </c>
      <c r="H30" s="15" t="e">
        <v>#N/A</v>
      </c>
      <c r="I30" s="17" t="s">
        <v>69</v>
      </c>
      <c r="J30" s="15"/>
      <c r="K30" s="15">
        <f t="shared" si="1"/>
        <v>0</v>
      </c>
      <c r="L30" s="15"/>
      <c r="M30" s="15"/>
      <c r="N30" s="15"/>
      <c r="O30" s="15">
        <f t="shared" si="2"/>
        <v>0</v>
      </c>
      <c r="P30" s="18"/>
      <c r="Q30" s="18"/>
      <c r="R30" s="15"/>
      <c r="S30" s="15" t="e">
        <f t="shared" si="5"/>
        <v>#DIV/0!</v>
      </c>
      <c r="T30" s="15" t="e">
        <f t="shared" si="6"/>
        <v>#DIV/0!</v>
      </c>
      <c r="U30" s="15">
        <v>0</v>
      </c>
      <c r="V30" s="15">
        <v>0</v>
      </c>
      <c r="W30" s="15">
        <v>0</v>
      </c>
      <c r="X30" s="15">
        <v>0</v>
      </c>
      <c r="Y30" s="15"/>
      <c r="Z30" s="15">
        <f t="shared" si="3"/>
        <v>0</v>
      </c>
      <c r="AA30" s="16">
        <v>4</v>
      </c>
      <c r="AB30" s="19"/>
      <c r="AC30" s="1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60</v>
      </c>
      <c r="B31" s="15" t="s">
        <v>32</v>
      </c>
      <c r="C31" s="15"/>
      <c r="D31" s="15">
        <v>20</v>
      </c>
      <c r="E31" s="15"/>
      <c r="F31" s="15">
        <v>20</v>
      </c>
      <c r="G31" s="16">
        <v>0</v>
      </c>
      <c r="H31" s="15" t="e">
        <v>#N/A</v>
      </c>
      <c r="I31" s="17" t="s">
        <v>69</v>
      </c>
      <c r="J31" s="15"/>
      <c r="K31" s="15">
        <f t="shared" si="1"/>
        <v>0</v>
      </c>
      <c r="L31" s="15"/>
      <c r="M31" s="15"/>
      <c r="N31" s="15"/>
      <c r="O31" s="15">
        <f t="shared" si="2"/>
        <v>0</v>
      </c>
      <c r="P31" s="18"/>
      <c r="Q31" s="18"/>
      <c r="R31" s="15"/>
      <c r="S31" s="15" t="e">
        <f t="shared" si="5"/>
        <v>#DIV/0!</v>
      </c>
      <c r="T31" s="15" t="e">
        <f t="shared" si="6"/>
        <v>#DIV/0!</v>
      </c>
      <c r="U31" s="15">
        <v>0</v>
      </c>
      <c r="V31" s="15">
        <v>0</v>
      </c>
      <c r="W31" s="15">
        <v>0</v>
      </c>
      <c r="X31" s="15">
        <v>0</v>
      </c>
      <c r="Y31" s="15"/>
      <c r="Z31" s="15">
        <f t="shared" si="3"/>
        <v>0</v>
      </c>
      <c r="AA31" s="16">
        <v>4</v>
      </c>
      <c r="AB31" s="19"/>
      <c r="AC31" s="15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61</v>
      </c>
      <c r="B32" s="15" t="s">
        <v>32</v>
      </c>
      <c r="C32" s="15"/>
      <c r="D32" s="15">
        <v>30</v>
      </c>
      <c r="E32" s="15"/>
      <c r="F32" s="15">
        <v>30</v>
      </c>
      <c r="G32" s="16">
        <v>0</v>
      </c>
      <c r="H32" s="15">
        <v>365</v>
      </c>
      <c r="I32" s="17" t="s">
        <v>69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8"/>
      <c r="Q32" s="18"/>
      <c r="R32" s="15"/>
      <c r="S32" s="15" t="e">
        <f t="shared" si="5"/>
        <v>#DIV/0!</v>
      </c>
      <c r="T32" s="15" t="e">
        <f t="shared" si="6"/>
        <v>#DIV/0!</v>
      </c>
      <c r="U32" s="15">
        <v>0</v>
      </c>
      <c r="V32" s="15">
        <v>3.6</v>
      </c>
      <c r="W32" s="15">
        <v>0</v>
      </c>
      <c r="X32" s="15">
        <v>1.2</v>
      </c>
      <c r="Y32" s="15"/>
      <c r="Z32" s="15">
        <f t="shared" si="3"/>
        <v>0</v>
      </c>
      <c r="AA32" s="16">
        <v>6</v>
      </c>
      <c r="AB32" s="19"/>
      <c r="AC32" s="15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36</v>
      </c>
      <c r="C33" s="1">
        <v>15</v>
      </c>
      <c r="D33" s="1">
        <v>87</v>
      </c>
      <c r="E33" s="1">
        <v>21</v>
      </c>
      <c r="F33" s="1">
        <v>66</v>
      </c>
      <c r="G33" s="6">
        <v>1</v>
      </c>
      <c r="H33" s="1">
        <v>180</v>
      </c>
      <c r="I33" s="1" t="str">
        <f>VLOOKUP(A33,[1]ЗПФ!$C:$K,9,0)</f>
        <v>матрица</v>
      </c>
      <c r="J33" s="1">
        <v>29.7</v>
      </c>
      <c r="K33" s="1">
        <f t="shared" si="1"/>
        <v>-8.6999999999999993</v>
      </c>
      <c r="L33" s="1"/>
      <c r="M33" s="1"/>
      <c r="N33" s="1"/>
      <c r="O33" s="1">
        <f t="shared" si="2"/>
        <v>4.2</v>
      </c>
      <c r="P33" s="5"/>
      <c r="Q33" s="5"/>
      <c r="R33" s="1"/>
      <c r="S33" s="1">
        <f t="shared" si="5"/>
        <v>15.714285714285714</v>
      </c>
      <c r="T33" s="1">
        <f t="shared" si="6"/>
        <v>15.714285714285714</v>
      </c>
      <c r="U33" s="1">
        <v>5.4</v>
      </c>
      <c r="V33" s="1">
        <v>7.8</v>
      </c>
      <c r="W33" s="1">
        <v>3.6</v>
      </c>
      <c r="X33" s="1">
        <v>3</v>
      </c>
      <c r="Y33" s="1"/>
      <c r="Z33" s="1">
        <f t="shared" si="3"/>
        <v>0</v>
      </c>
      <c r="AA33" s="6">
        <v>3</v>
      </c>
      <c r="AB33" s="9">
        <f t="shared" ref="AB33:AB39" si="9">P33/AA33</f>
        <v>0</v>
      </c>
      <c r="AC33" s="1">
        <f t="shared" ref="AC33:AC39" si="10">AB33*AA33*G33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1606</v>
      </c>
      <c r="D34" s="1">
        <v>1322</v>
      </c>
      <c r="E34" s="1">
        <v>942</v>
      </c>
      <c r="F34" s="1">
        <v>1767</v>
      </c>
      <c r="G34" s="6">
        <v>0.25</v>
      </c>
      <c r="H34" s="1">
        <v>180</v>
      </c>
      <c r="I34" s="1" t="str">
        <f>VLOOKUP(A34,[1]ЗПФ!$C:$K,9,0)</f>
        <v>матрица</v>
      </c>
      <c r="J34" s="1">
        <v>927</v>
      </c>
      <c r="K34" s="1">
        <f t="shared" si="1"/>
        <v>15</v>
      </c>
      <c r="L34" s="1"/>
      <c r="M34" s="1"/>
      <c r="N34" s="1"/>
      <c r="O34" s="1">
        <f t="shared" si="2"/>
        <v>188.4</v>
      </c>
      <c r="P34" s="5">
        <f t="shared" ref="P34:P76" si="11">14*O34-F34</f>
        <v>870.59999999999991</v>
      </c>
      <c r="Q34" s="5"/>
      <c r="R34" s="1"/>
      <c r="S34" s="1">
        <f t="shared" si="5"/>
        <v>13.999999999999998</v>
      </c>
      <c r="T34" s="1">
        <f t="shared" si="6"/>
        <v>9.3789808917197455</v>
      </c>
      <c r="U34" s="1">
        <v>193</v>
      </c>
      <c r="V34" s="1">
        <v>185.2</v>
      </c>
      <c r="W34" s="1">
        <v>234.2</v>
      </c>
      <c r="X34" s="1">
        <v>141.19999999999999</v>
      </c>
      <c r="Y34" s="1"/>
      <c r="Z34" s="1">
        <f t="shared" si="3"/>
        <v>217.64999999999998</v>
      </c>
      <c r="AA34" s="6">
        <v>12</v>
      </c>
      <c r="AB34" s="9">
        <v>73</v>
      </c>
      <c r="AC34" s="1">
        <f t="shared" si="10"/>
        <v>219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36</v>
      </c>
      <c r="C35" s="1"/>
      <c r="D35" s="1">
        <v>694.8</v>
      </c>
      <c r="E35" s="1">
        <v>147.6</v>
      </c>
      <c r="F35" s="1">
        <v>547.20000000000005</v>
      </c>
      <c r="G35" s="6">
        <v>1</v>
      </c>
      <c r="H35" s="1">
        <v>180</v>
      </c>
      <c r="I35" s="1" t="str">
        <f>VLOOKUP(A35,[1]ЗПФ!$C:$K,9,0)</f>
        <v>матрица</v>
      </c>
      <c r="J35" s="1">
        <v>151.4</v>
      </c>
      <c r="K35" s="1">
        <f t="shared" si="1"/>
        <v>-3.8000000000000114</v>
      </c>
      <c r="L35" s="1"/>
      <c r="M35" s="1"/>
      <c r="N35" s="1"/>
      <c r="O35" s="1">
        <f t="shared" si="2"/>
        <v>29.52</v>
      </c>
      <c r="P35" s="5"/>
      <c r="Q35" s="5"/>
      <c r="R35" s="1"/>
      <c r="S35" s="1">
        <f t="shared" si="5"/>
        <v>18.536585365853661</v>
      </c>
      <c r="T35" s="1">
        <f t="shared" si="6"/>
        <v>18.536585365853661</v>
      </c>
      <c r="U35" s="1">
        <v>27.72</v>
      </c>
      <c r="V35" s="1">
        <v>64.08</v>
      </c>
      <c r="W35" s="1">
        <v>32.760000000000012</v>
      </c>
      <c r="X35" s="1">
        <v>9</v>
      </c>
      <c r="Y35" s="1"/>
      <c r="Z35" s="1">
        <f t="shared" si="3"/>
        <v>0</v>
      </c>
      <c r="AA35" s="6">
        <v>1.8</v>
      </c>
      <c r="AB35" s="9">
        <f t="shared" si="9"/>
        <v>0</v>
      </c>
      <c r="AC35" s="1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1422</v>
      </c>
      <c r="D36" s="1">
        <v>2124</v>
      </c>
      <c r="E36" s="1">
        <v>872</v>
      </c>
      <c r="F36" s="1">
        <v>2412</v>
      </c>
      <c r="G36" s="6">
        <v>0.25</v>
      </c>
      <c r="H36" s="1">
        <v>180</v>
      </c>
      <c r="I36" s="1" t="str">
        <f>VLOOKUP(A36,[1]ЗПФ!$C:$K,9,0)</f>
        <v>матрица</v>
      </c>
      <c r="J36" s="1">
        <v>854</v>
      </c>
      <c r="K36" s="1">
        <f t="shared" si="1"/>
        <v>18</v>
      </c>
      <c r="L36" s="1"/>
      <c r="M36" s="1"/>
      <c r="N36" s="1"/>
      <c r="O36" s="1">
        <f t="shared" si="2"/>
        <v>174.4</v>
      </c>
      <c r="P36" s="5">
        <f t="shared" si="11"/>
        <v>29.599999999999909</v>
      </c>
      <c r="Q36" s="5"/>
      <c r="R36" s="1"/>
      <c r="S36" s="1">
        <f t="shared" si="5"/>
        <v>13.999999999999998</v>
      </c>
      <c r="T36" s="1">
        <f t="shared" si="6"/>
        <v>13.830275229357797</v>
      </c>
      <c r="U36" s="1">
        <v>235.4</v>
      </c>
      <c r="V36" s="1">
        <v>174.8</v>
      </c>
      <c r="W36" s="1">
        <v>214</v>
      </c>
      <c r="X36" s="1">
        <v>149.80000000000001</v>
      </c>
      <c r="Y36" s="1"/>
      <c r="Z36" s="1">
        <f t="shared" si="3"/>
        <v>7.3999999999999773</v>
      </c>
      <c r="AA36" s="6">
        <v>12</v>
      </c>
      <c r="AB36" s="9">
        <v>3</v>
      </c>
      <c r="AC36" s="1">
        <f t="shared" si="10"/>
        <v>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>
        <v>1540</v>
      </c>
      <c r="D37" s="1">
        <v>2166</v>
      </c>
      <c r="E37" s="1">
        <v>921</v>
      </c>
      <c r="F37" s="1">
        <v>2564</v>
      </c>
      <c r="G37" s="6">
        <v>0.25</v>
      </c>
      <c r="H37" s="1">
        <v>180</v>
      </c>
      <c r="I37" s="1" t="str">
        <f>VLOOKUP(A37,[1]ЗПФ!$C:$K,9,0)</f>
        <v>матрица</v>
      </c>
      <c r="J37" s="1">
        <v>906</v>
      </c>
      <c r="K37" s="1">
        <f t="shared" si="1"/>
        <v>15</v>
      </c>
      <c r="L37" s="1"/>
      <c r="M37" s="1"/>
      <c r="N37" s="1"/>
      <c r="O37" s="1">
        <f t="shared" si="2"/>
        <v>184.2</v>
      </c>
      <c r="P37" s="5">
        <f t="shared" si="11"/>
        <v>14.799999999999727</v>
      </c>
      <c r="Q37" s="5"/>
      <c r="R37" s="1"/>
      <c r="S37" s="1">
        <f t="shared" si="5"/>
        <v>14</v>
      </c>
      <c r="T37" s="1">
        <f t="shared" si="6"/>
        <v>13.919652551574377</v>
      </c>
      <c r="U37" s="1">
        <v>248.6</v>
      </c>
      <c r="V37" s="1">
        <v>177.6</v>
      </c>
      <c r="W37" s="1">
        <v>229.6</v>
      </c>
      <c r="X37" s="1">
        <v>135.6</v>
      </c>
      <c r="Y37" s="1"/>
      <c r="Z37" s="1">
        <f t="shared" si="3"/>
        <v>3.6999999999999318</v>
      </c>
      <c r="AA37" s="6">
        <v>12</v>
      </c>
      <c r="AB37" s="9">
        <v>2</v>
      </c>
      <c r="AC37" s="1">
        <f t="shared" si="10"/>
        <v>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36</v>
      </c>
      <c r="C38" s="1">
        <v>13.5</v>
      </c>
      <c r="D38" s="1">
        <v>116.1</v>
      </c>
      <c r="E38" s="1">
        <v>10.8</v>
      </c>
      <c r="F38" s="1">
        <v>118.8</v>
      </c>
      <c r="G38" s="6">
        <v>1</v>
      </c>
      <c r="H38" s="1">
        <v>180</v>
      </c>
      <c r="I38" s="1" t="str">
        <f>VLOOKUP(A38,[1]ЗПФ!$C:$K,9,0)</f>
        <v>матрица</v>
      </c>
      <c r="J38" s="1">
        <v>10.8</v>
      </c>
      <c r="K38" s="1">
        <f t="shared" si="1"/>
        <v>0</v>
      </c>
      <c r="L38" s="1"/>
      <c r="M38" s="1"/>
      <c r="N38" s="1"/>
      <c r="O38" s="1">
        <f t="shared" si="2"/>
        <v>2.16</v>
      </c>
      <c r="P38" s="5"/>
      <c r="Q38" s="5"/>
      <c r="R38" s="1"/>
      <c r="S38" s="1">
        <f t="shared" si="5"/>
        <v>54.999999999999993</v>
      </c>
      <c r="T38" s="1">
        <f t="shared" si="6"/>
        <v>54.999999999999993</v>
      </c>
      <c r="U38" s="1">
        <v>11.88</v>
      </c>
      <c r="V38" s="1">
        <v>4.8600000000000003</v>
      </c>
      <c r="W38" s="1">
        <v>1.62</v>
      </c>
      <c r="X38" s="1">
        <v>1.62</v>
      </c>
      <c r="Y38" s="1"/>
      <c r="Z38" s="1">
        <f t="shared" ref="Z38:Z69" si="12">P38*G38</f>
        <v>0</v>
      </c>
      <c r="AA38" s="6">
        <v>2.7</v>
      </c>
      <c r="AB38" s="9">
        <f t="shared" si="9"/>
        <v>0</v>
      </c>
      <c r="AC38" s="1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36</v>
      </c>
      <c r="C39" s="1">
        <v>960</v>
      </c>
      <c r="D39" s="1">
        <v>1270</v>
      </c>
      <c r="E39" s="1">
        <v>890.4</v>
      </c>
      <c r="F39" s="1">
        <v>1184.5999999999999</v>
      </c>
      <c r="G39" s="6">
        <v>1</v>
      </c>
      <c r="H39" s="1">
        <v>180</v>
      </c>
      <c r="I39" s="1" t="str">
        <f>VLOOKUP(A39,[1]ЗПФ!$C:$K,9,0)</f>
        <v>матрица</v>
      </c>
      <c r="J39" s="1">
        <v>890.4</v>
      </c>
      <c r="K39" s="1">
        <f t="shared" si="1"/>
        <v>0</v>
      </c>
      <c r="L39" s="1"/>
      <c r="M39" s="1"/>
      <c r="N39" s="1"/>
      <c r="O39" s="1">
        <f t="shared" si="2"/>
        <v>178.07999999999998</v>
      </c>
      <c r="P39" s="5">
        <f t="shared" si="11"/>
        <v>1308.52</v>
      </c>
      <c r="Q39" s="5"/>
      <c r="R39" s="1"/>
      <c r="S39" s="1">
        <f t="shared" si="5"/>
        <v>14</v>
      </c>
      <c r="T39" s="1">
        <f t="shared" si="6"/>
        <v>6.6520664869721475</v>
      </c>
      <c r="U39" s="1">
        <v>149</v>
      </c>
      <c r="V39" s="1">
        <v>164</v>
      </c>
      <c r="W39" s="1">
        <v>170</v>
      </c>
      <c r="X39" s="1">
        <v>153</v>
      </c>
      <c r="Y39" s="1"/>
      <c r="Z39" s="1">
        <f t="shared" si="12"/>
        <v>1308.52</v>
      </c>
      <c r="AA39" s="6">
        <v>5</v>
      </c>
      <c r="AB39" s="9">
        <v>262</v>
      </c>
      <c r="AC39" s="1">
        <f t="shared" si="10"/>
        <v>1310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36</v>
      </c>
      <c r="C40" s="1"/>
      <c r="D40" s="1"/>
      <c r="E40" s="1"/>
      <c r="F40" s="1"/>
      <c r="G40" s="6">
        <v>1</v>
      </c>
      <c r="H40" s="1" t="e">
        <v>#N/A</v>
      </c>
      <c r="I40" s="1" t="str">
        <f>VLOOKUP(A40,[1]ЗПФ!$C:$K,9,0)</f>
        <v>матрица</v>
      </c>
      <c r="J40" s="1"/>
      <c r="K40" s="1"/>
      <c r="L40" s="1"/>
      <c r="M40" s="1"/>
      <c r="N40" s="1"/>
      <c r="O40" s="1"/>
      <c r="P40" s="5">
        <f t="shared" si="11"/>
        <v>0</v>
      </c>
      <c r="Q40" s="5"/>
      <c r="R40" s="1"/>
      <c r="S40" s="1"/>
      <c r="T40" s="1"/>
      <c r="U40" s="1"/>
      <c r="V40" s="1"/>
      <c r="W40" s="1"/>
      <c r="X40" s="1"/>
      <c r="Y40" s="1"/>
      <c r="Z40" s="1">
        <f t="shared" si="12"/>
        <v>0</v>
      </c>
      <c r="AA40" s="6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32</v>
      </c>
      <c r="C41" s="1"/>
      <c r="D41" s="1"/>
      <c r="E41" s="1"/>
      <c r="F41" s="1"/>
      <c r="G41" s="6">
        <v>0.9</v>
      </c>
      <c r="H41" s="1" t="e">
        <v>#N/A</v>
      </c>
      <c r="I41" s="1" t="str">
        <f>VLOOKUP(A41,[1]ЗПФ!$C:$K,9,0)</f>
        <v>матрица</v>
      </c>
      <c r="J41" s="1"/>
      <c r="K41" s="1"/>
      <c r="L41" s="1"/>
      <c r="M41" s="1"/>
      <c r="N41" s="1"/>
      <c r="O41" s="1"/>
      <c r="P41" s="5">
        <f t="shared" si="11"/>
        <v>0</v>
      </c>
      <c r="Q41" s="5"/>
      <c r="R41" s="1"/>
      <c r="S41" s="1"/>
      <c r="T41" s="1"/>
      <c r="U41" s="1"/>
      <c r="V41" s="1"/>
      <c r="W41" s="1"/>
      <c r="X41" s="1"/>
      <c r="Y41" s="1"/>
      <c r="Z41" s="1">
        <f t="shared" si="12"/>
        <v>0</v>
      </c>
      <c r="AA41" s="6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32</v>
      </c>
      <c r="C42" s="1"/>
      <c r="D42" s="1"/>
      <c r="E42" s="1"/>
      <c r="F42" s="1"/>
      <c r="G42" s="6">
        <v>0.25</v>
      </c>
      <c r="H42" s="1" t="e">
        <v>#N/A</v>
      </c>
      <c r="I42" s="1" t="str">
        <f>VLOOKUP(A42,[1]ЗПФ!$C:$K,9,0)</f>
        <v>матрица</v>
      </c>
      <c r="J42" s="1"/>
      <c r="K42" s="1"/>
      <c r="L42" s="1"/>
      <c r="M42" s="1"/>
      <c r="N42" s="1"/>
      <c r="O42" s="1"/>
      <c r="P42" s="5">
        <f t="shared" si="11"/>
        <v>0</v>
      </c>
      <c r="Q42" s="5"/>
      <c r="R42" s="1"/>
      <c r="S42" s="1"/>
      <c r="T42" s="1"/>
      <c r="U42" s="1"/>
      <c r="V42" s="1"/>
      <c r="W42" s="1"/>
      <c r="X42" s="1"/>
      <c r="Y42" s="1"/>
      <c r="Z42" s="1">
        <f t="shared" si="12"/>
        <v>0</v>
      </c>
      <c r="AA42" s="6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/>
      <c r="D43" s="1"/>
      <c r="E43" s="1"/>
      <c r="F43" s="1"/>
      <c r="G43" s="6">
        <v>0.3</v>
      </c>
      <c r="H43" s="1" t="e">
        <v>#N/A</v>
      </c>
      <c r="I43" s="1" t="str">
        <f>VLOOKUP(A43,[1]ЗПФ!$C:$K,9,0)</f>
        <v>матрица</v>
      </c>
      <c r="J43" s="1"/>
      <c r="K43" s="1"/>
      <c r="L43" s="1"/>
      <c r="M43" s="1"/>
      <c r="N43" s="1"/>
      <c r="O43" s="1"/>
      <c r="P43" s="5">
        <f t="shared" si="11"/>
        <v>0</v>
      </c>
      <c r="Q43" s="5"/>
      <c r="R43" s="1"/>
      <c r="S43" s="1"/>
      <c r="T43" s="1"/>
      <c r="U43" s="1"/>
      <c r="V43" s="1"/>
      <c r="W43" s="1"/>
      <c r="X43" s="1"/>
      <c r="Y43" s="1"/>
      <c r="Z43" s="1">
        <f t="shared" si="12"/>
        <v>0</v>
      </c>
      <c r="AA43" s="6"/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36</v>
      </c>
      <c r="C44" s="1"/>
      <c r="D44" s="1"/>
      <c r="E44" s="1"/>
      <c r="F44" s="1"/>
      <c r="G44" s="6">
        <v>1</v>
      </c>
      <c r="H44" s="1" t="e">
        <v>#N/A</v>
      </c>
      <c r="I44" s="1" t="str">
        <f>VLOOKUP(A44,[1]ЗПФ!$C:$K,9,0)</f>
        <v>матрица</v>
      </c>
      <c r="J44" s="1"/>
      <c r="K44" s="1"/>
      <c r="L44" s="1"/>
      <c r="M44" s="1"/>
      <c r="N44" s="1"/>
      <c r="O44" s="1"/>
      <c r="P44" s="5">
        <f t="shared" si="11"/>
        <v>0</v>
      </c>
      <c r="Q44" s="5"/>
      <c r="R44" s="1"/>
      <c r="S44" s="1"/>
      <c r="T44" s="1"/>
      <c r="U44" s="1"/>
      <c r="V44" s="1"/>
      <c r="W44" s="1"/>
      <c r="X44" s="1"/>
      <c r="Y44" s="1"/>
      <c r="Z44" s="1">
        <f t="shared" si="12"/>
        <v>0</v>
      </c>
      <c r="AA44" s="6"/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32</v>
      </c>
      <c r="C45" s="1"/>
      <c r="D45" s="1"/>
      <c r="E45" s="1"/>
      <c r="F45" s="1"/>
      <c r="G45" s="6">
        <v>0.25</v>
      </c>
      <c r="H45" s="1" t="e">
        <v>#N/A</v>
      </c>
      <c r="I45" s="1" t="str">
        <f>VLOOKUP(A45,[1]ЗПФ!$C:$K,9,0)</f>
        <v>матрица</v>
      </c>
      <c r="J45" s="1"/>
      <c r="K45" s="1"/>
      <c r="L45" s="1"/>
      <c r="M45" s="1"/>
      <c r="N45" s="1"/>
      <c r="O45" s="1"/>
      <c r="P45" s="5">
        <f t="shared" si="11"/>
        <v>0</v>
      </c>
      <c r="Q45" s="5"/>
      <c r="R45" s="1"/>
      <c r="S45" s="1"/>
      <c r="T45" s="1"/>
      <c r="U45" s="1"/>
      <c r="V45" s="1"/>
      <c r="W45" s="1"/>
      <c r="X45" s="1"/>
      <c r="Y45" s="1"/>
      <c r="Z45" s="1">
        <f t="shared" si="12"/>
        <v>0</v>
      </c>
      <c r="AA45" s="6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32</v>
      </c>
      <c r="C46" s="1"/>
      <c r="D46" s="1"/>
      <c r="E46" s="1"/>
      <c r="F46" s="1"/>
      <c r="G46" s="6">
        <v>0.25</v>
      </c>
      <c r="H46" s="1" t="e">
        <v>#N/A</v>
      </c>
      <c r="I46" s="1" t="str">
        <f>VLOOKUP(A46,[1]ЗПФ!$C:$K,9,0)</f>
        <v>матрица</v>
      </c>
      <c r="J46" s="1"/>
      <c r="K46" s="1"/>
      <c r="L46" s="1"/>
      <c r="M46" s="1"/>
      <c r="N46" s="1"/>
      <c r="O46" s="1"/>
      <c r="P46" s="5">
        <f t="shared" si="11"/>
        <v>0</v>
      </c>
      <c r="Q46" s="5"/>
      <c r="R46" s="1"/>
      <c r="S46" s="1"/>
      <c r="T46" s="1"/>
      <c r="U46" s="1"/>
      <c r="V46" s="1"/>
      <c r="W46" s="1"/>
      <c r="X46" s="1"/>
      <c r="Y46" s="1"/>
      <c r="Z46" s="1">
        <f t="shared" si="12"/>
        <v>0</v>
      </c>
      <c r="AA46" s="6"/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34</v>
      </c>
      <c r="B47" s="1" t="s">
        <v>32</v>
      </c>
      <c r="C47" s="1"/>
      <c r="D47" s="1"/>
      <c r="E47" s="1"/>
      <c r="F47" s="1"/>
      <c r="G47" s="6">
        <v>0.36</v>
      </c>
      <c r="H47" s="1" t="e">
        <v>#N/A</v>
      </c>
      <c r="I47" s="1" t="str">
        <f>VLOOKUP(A47,[1]ЗПФ!$C:$K,9,0)</f>
        <v>матрица</v>
      </c>
      <c r="J47" s="1"/>
      <c r="K47" s="1"/>
      <c r="L47" s="1"/>
      <c r="M47" s="1"/>
      <c r="N47" s="1"/>
      <c r="O47" s="1"/>
      <c r="P47" s="5">
        <f t="shared" si="11"/>
        <v>0</v>
      </c>
      <c r="Q47" s="5"/>
      <c r="R47" s="1"/>
      <c r="S47" s="1"/>
      <c r="T47" s="1"/>
      <c r="U47" s="1"/>
      <c r="V47" s="1"/>
      <c r="W47" s="1"/>
      <c r="X47" s="1"/>
      <c r="Y47" s="1"/>
      <c r="Z47" s="1">
        <f t="shared" si="12"/>
        <v>0</v>
      </c>
      <c r="AA47" s="6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32</v>
      </c>
      <c r="C48" s="1"/>
      <c r="D48" s="1"/>
      <c r="E48" s="1"/>
      <c r="F48" s="1"/>
      <c r="G48" s="6">
        <v>0.25</v>
      </c>
      <c r="H48" s="1" t="e">
        <v>#N/A</v>
      </c>
      <c r="I48" s="1" t="str">
        <f>VLOOKUP(A48,[1]ЗПФ!$C:$K,9,0)</f>
        <v>матрица</v>
      </c>
      <c r="J48" s="1"/>
      <c r="K48" s="1"/>
      <c r="L48" s="1"/>
      <c r="M48" s="1"/>
      <c r="N48" s="1"/>
      <c r="O48" s="1"/>
      <c r="P48" s="5">
        <f t="shared" si="11"/>
        <v>0</v>
      </c>
      <c r="Q48" s="5"/>
      <c r="R48" s="1"/>
      <c r="S48" s="1"/>
      <c r="T48" s="1"/>
      <c r="U48" s="1"/>
      <c r="V48" s="1"/>
      <c r="W48" s="1"/>
      <c r="X48" s="1"/>
      <c r="Y48" s="1"/>
      <c r="Z48" s="1">
        <f t="shared" si="12"/>
        <v>0</v>
      </c>
      <c r="AA48" s="6"/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32</v>
      </c>
      <c r="C49" s="1"/>
      <c r="D49" s="1"/>
      <c r="E49" s="1"/>
      <c r="F49" s="1"/>
      <c r="G49" s="6">
        <v>0.14000000000000001</v>
      </c>
      <c r="H49" s="1" t="e">
        <v>#N/A</v>
      </c>
      <c r="I49" s="1" t="str">
        <f>VLOOKUP(A49,[1]ЗПФ!$C:$K,9,0)</f>
        <v>матрица</v>
      </c>
      <c r="J49" s="1"/>
      <c r="K49" s="1"/>
      <c r="L49" s="1"/>
      <c r="M49" s="1"/>
      <c r="N49" s="1"/>
      <c r="O49" s="1"/>
      <c r="P49" s="5">
        <f t="shared" si="11"/>
        <v>0</v>
      </c>
      <c r="Q49" s="5"/>
      <c r="R49" s="1"/>
      <c r="S49" s="1"/>
      <c r="T49" s="1"/>
      <c r="U49" s="1"/>
      <c r="V49" s="1"/>
      <c r="W49" s="1"/>
      <c r="X49" s="1"/>
      <c r="Y49" s="1"/>
      <c r="Z49" s="1">
        <f t="shared" si="12"/>
        <v>0</v>
      </c>
      <c r="AA49" s="6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32</v>
      </c>
      <c r="C50" s="1"/>
      <c r="D50" s="1"/>
      <c r="E50" s="1"/>
      <c r="F50" s="1"/>
      <c r="G50" s="6">
        <v>0.3</v>
      </c>
      <c r="H50" s="1" t="e">
        <v>#N/A</v>
      </c>
      <c r="I50" s="1" t="str">
        <f>VLOOKUP(A50,[1]ЗПФ!$C:$K,9,0)</f>
        <v>матрица</v>
      </c>
      <c r="J50" s="1"/>
      <c r="K50" s="1"/>
      <c r="L50" s="1"/>
      <c r="M50" s="1"/>
      <c r="N50" s="1"/>
      <c r="O50" s="1"/>
      <c r="P50" s="5">
        <f t="shared" si="11"/>
        <v>0</v>
      </c>
      <c r="Q50" s="5"/>
      <c r="R50" s="1"/>
      <c r="S50" s="1"/>
      <c r="T50" s="1"/>
      <c r="U50" s="1"/>
      <c r="V50" s="1"/>
      <c r="W50" s="1"/>
      <c r="X50" s="1"/>
      <c r="Y50" s="1"/>
      <c r="Z50" s="1">
        <f t="shared" si="12"/>
        <v>0</v>
      </c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32</v>
      </c>
      <c r="C51" s="1"/>
      <c r="D51" s="1"/>
      <c r="E51" s="1"/>
      <c r="F51" s="1"/>
      <c r="G51" s="6">
        <v>0.48</v>
      </c>
      <c r="H51" s="1" t="e">
        <v>#N/A</v>
      </c>
      <c r="I51" s="1" t="str">
        <f>VLOOKUP(A51,[1]ЗПФ!$C:$K,9,0)</f>
        <v>матрица</v>
      </c>
      <c r="J51" s="1"/>
      <c r="K51" s="1"/>
      <c r="L51" s="1"/>
      <c r="M51" s="1"/>
      <c r="N51" s="1"/>
      <c r="O51" s="1"/>
      <c r="P51" s="5">
        <f t="shared" si="11"/>
        <v>0</v>
      </c>
      <c r="Q51" s="5"/>
      <c r="R51" s="1"/>
      <c r="S51" s="1"/>
      <c r="T51" s="1"/>
      <c r="U51" s="1"/>
      <c r="V51" s="1"/>
      <c r="W51" s="1"/>
      <c r="X51" s="1"/>
      <c r="Y51" s="1"/>
      <c r="Z51" s="1">
        <f t="shared" si="12"/>
        <v>0</v>
      </c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32</v>
      </c>
      <c r="C52" s="1"/>
      <c r="D52" s="1"/>
      <c r="E52" s="1"/>
      <c r="F52" s="1"/>
      <c r="G52" s="6">
        <v>0.9</v>
      </c>
      <c r="H52" s="1" t="e">
        <v>#N/A</v>
      </c>
      <c r="I52" s="1" t="str">
        <f>VLOOKUP(A52,[1]ЗПФ!$C:$K,9,0)</f>
        <v>матрица</v>
      </c>
      <c r="J52" s="1"/>
      <c r="K52" s="1"/>
      <c r="L52" s="1"/>
      <c r="M52" s="1"/>
      <c r="N52" s="1"/>
      <c r="O52" s="1"/>
      <c r="P52" s="5">
        <f t="shared" si="11"/>
        <v>0</v>
      </c>
      <c r="Q52" s="5"/>
      <c r="R52" s="1"/>
      <c r="S52" s="1"/>
      <c r="T52" s="1"/>
      <c r="U52" s="1"/>
      <c r="V52" s="1"/>
      <c r="W52" s="1"/>
      <c r="X52" s="1"/>
      <c r="Y52" s="1"/>
      <c r="Z52" s="1">
        <f t="shared" si="12"/>
        <v>0</v>
      </c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32</v>
      </c>
      <c r="C53" s="1"/>
      <c r="D53" s="1"/>
      <c r="E53" s="1"/>
      <c r="F53" s="1"/>
      <c r="G53" s="6">
        <v>0.3</v>
      </c>
      <c r="H53" s="1" t="e">
        <v>#N/A</v>
      </c>
      <c r="I53" s="1" t="str">
        <f>VLOOKUP(A53,[1]ЗПФ!$C:$K,9,0)</f>
        <v>матрица</v>
      </c>
      <c r="J53" s="1"/>
      <c r="K53" s="1"/>
      <c r="L53" s="1"/>
      <c r="M53" s="1"/>
      <c r="N53" s="1"/>
      <c r="O53" s="1"/>
      <c r="P53" s="5">
        <f t="shared" si="11"/>
        <v>0</v>
      </c>
      <c r="Q53" s="5"/>
      <c r="R53" s="1"/>
      <c r="S53" s="1"/>
      <c r="T53" s="1"/>
      <c r="U53" s="1"/>
      <c r="V53" s="1"/>
      <c r="W53" s="1"/>
      <c r="X53" s="1"/>
      <c r="Y53" s="1"/>
      <c r="Z53" s="1">
        <f t="shared" si="12"/>
        <v>0</v>
      </c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32</v>
      </c>
      <c r="C54" s="1"/>
      <c r="D54" s="1"/>
      <c r="E54" s="1"/>
      <c r="F54" s="1"/>
      <c r="G54" s="6">
        <v>0.3</v>
      </c>
      <c r="H54" s="1" t="e">
        <v>#N/A</v>
      </c>
      <c r="I54" s="1" t="str">
        <f>VLOOKUP(A54,[1]ЗПФ!$C:$K,9,0)</f>
        <v>матрица</v>
      </c>
      <c r="J54" s="1"/>
      <c r="K54" s="1"/>
      <c r="L54" s="1"/>
      <c r="M54" s="1"/>
      <c r="N54" s="1"/>
      <c r="O54" s="1"/>
      <c r="P54" s="5">
        <f t="shared" si="11"/>
        <v>0</v>
      </c>
      <c r="Q54" s="5"/>
      <c r="R54" s="1"/>
      <c r="S54" s="1"/>
      <c r="T54" s="1"/>
      <c r="U54" s="1"/>
      <c r="V54" s="1"/>
      <c r="W54" s="1"/>
      <c r="X54" s="1"/>
      <c r="Y54" s="1"/>
      <c r="Z54" s="1">
        <f t="shared" si="12"/>
        <v>0</v>
      </c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32</v>
      </c>
      <c r="C55" s="1"/>
      <c r="D55" s="1"/>
      <c r="E55" s="1"/>
      <c r="F55" s="1"/>
      <c r="G55" s="6">
        <v>0.2</v>
      </c>
      <c r="H55" s="1" t="e">
        <v>#N/A</v>
      </c>
      <c r="I55" s="1" t="str">
        <f>VLOOKUP(A55,[1]ЗПФ!$C:$K,9,0)</f>
        <v>матрица</v>
      </c>
      <c r="J55" s="1"/>
      <c r="K55" s="1"/>
      <c r="L55" s="1"/>
      <c r="M55" s="1"/>
      <c r="N55" s="1"/>
      <c r="O55" s="1"/>
      <c r="P55" s="5">
        <f t="shared" si="11"/>
        <v>0</v>
      </c>
      <c r="Q55" s="5"/>
      <c r="R55" s="1"/>
      <c r="S55" s="1"/>
      <c r="T55" s="1"/>
      <c r="U55" s="1"/>
      <c r="V55" s="1"/>
      <c r="W55" s="1"/>
      <c r="X55" s="1"/>
      <c r="Y55" s="1"/>
      <c r="Z55" s="1">
        <f t="shared" si="12"/>
        <v>0</v>
      </c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32</v>
      </c>
      <c r="C56" s="1"/>
      <c r="D56" s="1"/>
      <c r="E56" s="1"/>
      <c r="F56" s="1"/>
      <c r="G56" s="6">
        <v>0.2</v>
      </c>
      <c r="H56" s="1" t="e">
        <v>#N/A</v>
      </c>
      <c r="I56" s="1" t="str">
        <f>VLOOKUP(A56,[1]ЗПФ!$C:$K,9,0)</f>
        <v>матрица</v>
      </c>
      <c r="J56" s="1"/>
      <c r="K56" s="1"/>
      <c r="L56" s="1"/>
      <c r="M56" s="1"/>
      <c r="N56" s="1"/>
      <c r="O56" s="1"/>
      <c r="P56" s="5">
        <f t="shared" si="11"/>
        <v>0</v>
      </c>
      <c r="Q56" s="5"/>
      <c r="R56" s="1"/>
      <c r="S56" s="1"/>
      <c r="T56" s="1"/>
      <c r="U56" s="1"/>
      <c r="V56" s="1"/>
      <c r="W56" s="1"/>
      <c r="X56" s="1"/>
      <c r="Y56" s="1"/>
      <c r="Z56" s="1">
        <f t="shared" si="12"/>
        <v>0</v>
      </c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36</v>
      </c>
      <c r="C57" s="1"/>
      <c r="D57" s="1"/>
      <c r="E57" s="1"/>
      <c r="F57" s="1"/>
      <c r="G57" s="6">
        <v>1</v>
      </c>
      <c r="H57" s="1" t="e">
        <v>#N/A</v>
      </c>
      <c r="I57" s="1" t="str">
        <f>VLOOKUP(A57,[1]ЗПФ!$C:$K,9,0)</f>
        <v>матрица</v>
      </c>
      <c r="J57" s="1"/>
      <c r="K57" s="1"/>
      <c r="L57" s="1"/>
      <c r="M57" s="1"/>
      <c r="N57" s="1"/>
      <c r="O57" s="1"/>
      <c r="P57" s="5">
        <f t="shared" si="11"/>
        <v>0</v>
      </c>
      <c r="Q57" s="5"/>
      <c r="R57" s="1"/>
      <c r="S57" s="1"/>
      <c r="T57" s="1"/>
      <c r="U57" s="1"/>
      <c r="V57" s="1"/>
      <c r="W57" s="1"/>
      <c r="X57" s="1"/>
      <c r="Y57" s="1"/>
      <c r="Z57" s="1">
        <f t="shared" si="12"/>
        <v>0</v>
      </c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32</v>
      </c>
      <c r="C58" s="1"/>
      <c r="D58" s="1"/>
      <c r="E58" s="1"/>
      <c r="F58" s="1"/>
      <c r="G58" s="6">
        <v>0.25</v>
      </c>
      <c r="H58" s="1" t="e">
        <v>#N/A</v>
      </c>
      <c r="I58" s="1" t="str">
        <f>VLOOKUP(A58,[1]ЗПФ!$C:$K,9,0)</f>
        <v>матрица</v>
      </c>
      <c r="J58" s="1"/>
      <c r="K58" s="1"/>
      <c r="L58" s="1"/>
      <c r="M58" s="1"/>
      <c r="N58" s="1"/>
      <c r="O58" s="1"/>
      <c r="P58" s="5">
        <f t="shared" si="11"/>
        <v>0</v>
      </c>
      <c r="Q58" s="5"/>
      <c r="R58" s="1"/>
      <c r="S58" s="1"/>
      <c r="T58" s="1"/>
      <c r="U58" s="1"/>
      <c r="V58" s="1"/>
      <c r="W58" s="1"/>
      <c r="X58" s="1"/>
      <c r="Y58" s="1"/>
      <c r="Z58" s="1">
        <f t="shared" si="12"/>
        <v>0</v>
      </c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32</v>
      </c>
      <c r="C59" s="1"/>
      <c r="D59" s="1"/>
      <c r="E59" s="1"/>
      <c r="F59" s="1"/>
      <c r="G59" s="6">
        <v>0.09</v>
      </c>
      <c r="H59" s="1" t="e">
        <v>#N/A</v>
      </c>
      <c r="I59" s="1" t="str">
        <f>VLOOKUP(A59,[1]ЗПФ!$C:$K,9,0)</f>
        <v>матрица</v>
      </c>
      <c r="J59" s="1"/>
      <c r="K59" s="1"/>
      <c r="L59" s="1"/>
      <c r="M59" s="1"/>
      <c r="N59" s="1"/>
      <c r="O59" s="1"/>
      <c r="P59" s="5">
        <f t="shared" si="11"/>
        <v>0</v>
      </c>
      <c r="Q59" s="5"/>
      <c r="R59" s="1"/>
      <c r="S59" s="1"/>
      <c r="T59" s="1"/>
      <c r="U59" s="1"/>
      <c r="V59" s="1"/>
      <c r="W59" s="1"/>
      <c r="X59" s="1"/>
      <c r="Y59" s="1"/>
      <c r="Z59" s="1">
        <f t="shared" si="12"/>
        <v>0</v>
      </c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32</v>
      </c>
      <c r="C60" s="1"/>
      <c r="D60" s="1"/>
      <c r="E60" s="1"/>
      <c r="F60" s="1"/>
      <c r="G60" s="6">
        <v>0.9</v>
      </c>
      <c r="H60" s="1" t="e">
        <v>#N/A</v>
      </c>
      <c r="I60" s="1" t="str">
        <f>VLOOKUP(A60,[1]ЗПФ!$C:$K,9,0)</f>
        <v>матрица</v>
      </c>
      <c r="J60" s="1"/>
      <c r="K60" s="1"/>
      <c r="L60" s="1"/>
      <c r="M60" s="1"/>
      <c r="N60" s="1"/>
      <c r="O60" s="1"/>
      <c r="P60" s="5">
        <f t="shared" si="11"/>
        <v>0</v>
      </c>
      <c r="Q60" s="5"/>
      <c r="R60" s="1"/>
      <c r="S60" s="1"/>
      <c r="T60" s="1"/>
      <c r="U60" s="1"/>
      <c r="V60" s="1"/>
      <c r="W60" s="1"/>
      <c r="X60" s="1"/>
      <c r="Y60" s="1"/>
      <c r="Z60" s="1">
        <f t="shared" si="12"/>
        <v>0</v>
      </c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36</v>
      </c>
      <c r="C61" s="1"/>
      <c r="D61" s="1"/>
      <c r="E61" s="1"/>
      <c r="F61" s="1"/>
      <c r="G61" s="6">
        <v>1</v>
      </c>
      <c r="H61" s="1" t="e">
        <v>#N/A</v>
      </c>
      <c r="I61" s="1" t="str">
        <f>VLOOKUP(A61,[1]ЗПФ!$C:$K,9,0)</f>
        <v>матрица</v>
      </c>
      <c r="J61" s="1"/>
      <c r="K61" s="1"/>
      <c r="L61" s="1"/>
      <c r="M61" s="1"/>
      <c r="N61" s="1"/>
      <c r="O61" s="1"/>
      <c r="P61" s="5">
        <f t="shared" si="11"/>
        <v>0</v>
      </c>
      <c r="Q61" s="5"/>
      <c r="R61" s="1"/>
      <c r="S61" s="1"/>
      <c r="T61" s="1"/>
      <c r="U61" s="1"/>
      <c r="V61" s="1"/>
      <c r="W61" s="1"/>
      <c r="X61" s="1"/>
      <c r="Y61" s="1"/>
      <c r="Z61" s="1">
        <f t="shared" si="12"/>
        <v>0</v>
      </c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32</v>
      </c>
      <c r="C62" s="1"/>
      <c r="D62" s="1"/>
      <c r="E62" s="1"/>
      <c r="F62" s="1"/>
      <c r="G62" s="6">
        <v>0.75</v>
      </c>
      <c r="H62" s="1" t="e">
        <v>#N/A</v>
      </c>
      <c r="I62" s="1" t="str">
        <f>VLOOKUP(A62,[1]ЗПФ!$C:$K,9,0)</f>
        <v>матрица</v>
      </c>
      <c r="J62" s="1"/>
      <c r="K62" s="1"/>
      <c r="L62" s="1"/>
      <c r="M62" s="1"/>
      <c r="N62" s="1"/>
      <c r="O62" s="1"/>
      <c r="P62" s="5">
        <f t="shared" si="11"/>
        <v>0</v>
      </c>
      <c r="Q62" s="5"/>
      <c r="R62" s="1"/>
      <c r="S62" s="1"/>
      <c r="T62" s="1"/>
      <c r="U62" s="1"/>
      <c r="V62" s="1"/>
      <c r="W62" s="1"/>
      <c r="X62" s="1"/>
      <c r="Y62" s="1"/>
      <c r="Z62" s="1">
        <f t="shared" si="12"/>
        <v>0</v>
      </c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32</v>
      </c>
      <c r="C63" s="1"/>
      <c r="D63" s="1"/>
      <c r="E63" s="1"/>
      <c r="F63" s="1"/>
      <c r="G63" s="6">
        <v>0.3</v>
      </c>
      <c r="H63" s="1" t="e">
        <v>#N/A</v>
      </c>
      <c r="I63" s="1" t="str">
        <f>VLOOKUP(A63,[1]ЗПФ!$C:$K,9,0)</f>
        <v>матрица</v>
      </c>
      <c r="J63" s="1"/>
      <c r="K63" s="1"/>
      <c r="L63" s="1"/>
      <c r="M63" s="1"/>
      <c r="N63" s="1"/>
      <c r="O63" s="1"/>
      <c r="P63" s="5">
        <f t="shared" si="11"/>
        <v>0</v>
      </c>
      <c r="Q63" s="5"/>
      <c r="R63" s="1"/>
      <c r="S63" s="1"/>
      <c r="T63" s="1"/>
      <c r="U63" s="1"/>
      <c r="V63" s="1"/>
      <c r="W63" s="1"/>
      <c r="X63" s="1"/>
      <c r="Y63" s="1"/>
      <c r="Z63" s="1">
        <f t="shared" si="12"/>
        <v>0</v>
      </c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32</v>
      </c>
      <c r="C64" s="1"/>
      <c r="D64" s="1"/>
      <c r="E64" s="1"/>
      <c r="F64" s="1"/>
      <c r="G64" s="6">
        <v>0.3</v>
      </c>
      <c r="H64" s="1" t="e">
        <v>#N/A</v>
      </c>
      <c r="I64" s="1" t="str">
        <f>VLOOKUP(A64,[1]ЗПФ!$C:$K,9,0)</f>
        <v>матрица</v>
      </c>
      <c r="J64" s="1"/>
      <c r="K64" s="1"/>
      <c r="L64" s="1"/>
      <c r="M64" s="1"/>
      <c r="N64" s="1"/>
      <c r="O64" s="1"/>
      <c r="P64" s="5">
        <f t="shared" si="11"/>
        <v>0</v>
      </c>
      <c r="Q64" s="5"/>
      <c r="R64" s="1"/>
      <c r="S64" s="1"/>
      <c r="T64" s="1"/>
      <c r="U64" s="1"/>
      <c r="V64" s="1"/>
      <c r="W64" s="1"/>
      <c r="X64" s="1"/>
      <c r="Y64" s="1"/>
      <c r="Z64" s="1">
        <f t="shared" si="12"/>
        <v>0</v>
      </c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32</v>
      </c>
      <c r="C65" s="1"/>
      <c r="D65" s="1"/>
      <c r="E65" s="1"/>
      <c r="F65" s="1"/>
      <c r="G65" s="6">
        <v>0.75</v>
      </c>
      <c r="H65" s="1" t="e">
        <v>#N/A</v>
      </c>
      <c r="I65" s="1" t="str">
        <f>VLOOKUP(A65,[1]ЗПФ!$C:$K,9,0)</f>
        <v>матрица</v>
      </c>
      <c r="J65" s="1"/>
      <c r="K65" s="1"/>
      <c r="L65" s="1"/>
      <c r="M65" s="1"/>
      <c r="N65" s="1"/>
      <c r="O65" s="1"/>
      <c r="P65" s="5">
        <f t="shared" si="11"/>
        <v>0</v>
      </c>
      <c r="Q65" s="5"/>
      <c r="R65" s="1"/>
      <c r="S65" s="1"/>
      <c r="T65" s="1"/>
      <c r="U65" s="1"/>
      <c r="V65" s="1"/>
      <c r="W65" s="1"/>
      <c r="X65" s="1"/>
      <c r="Y65" s="1"/>
      <c r="Z65" s="1">
        <f t="shared" si="12"/>
        <v>0</v>
      </c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36</v>
      </c>
      <c r="C66" s="1"/>
      <c r="D66" s="1"/>
      <c r="E66" s="1"/>
      <c r="F66" s="1"/>
      <c r="G66" s="6">
        <v>1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>
        <f t="shared" si="11"/>
        <v>0</v>
      </c>
      <c r="Q66" s="5"/>
      <c r="R66" s="1"/>
      <c r="S66" s="1"/>
      <c r="T66" s="1"/>
      <c r="U66" s="1"/>
      <c r="V66" s="1"/>
      <c r="W66" s="1"/>
      <c r="X66" s="1"/>
      <c r="Y66" s="1"/>
      <c r="Z66" s="1">
        <f t="shared" si="12"/>
        <v>0</v>
      </c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36</v>
      </c>
      <c r="C67" s="1"/>
      <c r="D67" s="1"/>
      <c r="E67" s="1"/>
      <c r="F67" s="1"/>
      <c r="G67" s="6">
        <v>1</v>
      </c>
      <c r="H67" s="1" t="e">
        <v>#N/A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/>
      <c r="P67" s="5">
        <f t="shared" si="11"/>
        <v>0</v>
      </c>
      <c r="Q67" s="5"/>
      <c r="R67" s="1"/>
      <c r="S67" s="1"/>
      <c r="T67" s="1"/>
      <c r="U67" s="1"/>
      <c r="V67" s="1"/>
      <c r="W67" s="1"/>
      <c r="X67" s="1"/>
      <c r="Y67" s="1"/>
      <c r="Z67" s="1">
        <f t="shared" si="12"/>
        <v>0</v>
      </c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32</v>
      </c>
      <c r="C68" s="1"/>
      <c r="D68" s="1"/>
      <c r="E68" s="1"/>
      <c r="F68" s="1"/>
      <c r="G68" s="6">
        <v>0.25</v>
      </c>
      <c r="H68" s="1" t="e">
        <v>#N/A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/>
      <c r="P68" s="5">
        <f t="shared" si="11"/>
        <v>0</v>
      </c>
      <c r="Q68" s="5"/>
      <c r="R68" s="1"/>
      <c r="S68" s="1"/>
      <c r="T68" s="1"/>
      <c r="U68" s="1"/>
      <c r="V68" s="1"/>
      <c r="W68" s="1"/>
      <c r="X68" s="1"/>
      <c r="Y68" s="1"/>
      <c r="Z68" s="1">
        <f t="shared" si="12"/>
        <v>0</v>
      </c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32</v>
      </c>
      <c r="C69" s="1"/>
      <c r="D69" s="1"/>
      <c r="E69" s="1"/>
      <c r="F69" s="1"/>
      <c r="G69" s="6">
        <v>0.25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>
        <f t="shared" si="11"/>
        <v>0</v>
      </c>
      <c r="Q69" s="5"/>
      <c r="R69" s="1"/>
      <c r="S69" s="1"/>
      <c r="T69" s="1"/>
      <c r="U69" s="1"/>
      <c r="V69" s="1"/>
      <c r="W69" s="1"/>
      <c r="X69" s="1"/>
      <c r="Y69" s="1"/>
      <c r="Z69" s="1">
        <f t="shared" si="12"/>
        <v>0</v>
      </c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32</v>
      </c>
      <c r="C70" s="1"/>
      <c r="D70" s="1"/>
      <c r="E70" s="1"/>
      <c r="F70" s="1"/>
      <c r="G70" s="6">
        <v>0.43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>
        <f t="shared" si="11"/>
        <v>0</v>
      </c>
      <c r="Q70" s="5"/>
      <c r="R70" s="1"/>
      <c r="S70" s="1"/>
      <c r="T70" s="1"/>
      <c r="U70" s="1"/>
      <c r="V70" s="1"/>
      <c r="W70" s="1"/>
      <c r="X70" s="1"/>
      <c r="Y70" s="1"/>
      <c r="Z70" s="1">
        <f t="shared" ref="Z70:Z76" si="13">P70*G70</f>
        <v>0</v>
      </c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32</v>
      </c>
      <c r="C71" s="1"/>
      <c r="D71" s="1"/>
      <c r="E71" s="1"/>
      <c r="F71" s="1"/>
      <c r="G71" s="6">
        <v>0.75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>
        <f t="shared" si="11"/>
        <v>0</v>
      </c>
      <c r="Q71" s="5"/>
      <c r="R71" s="1"/>
      <c r="S71" s="1"/>
      <c r="T71" s="1"/>
      <c r="U71" s="1"/>
      <c r="V71" s="1"/>
      <c r="W71" s="1"/>
      <c r="X71" s="1"/>
      <c r="Y71" s="1"/>
      <c r="Z71" s="1">
        <f t="shared" si="13"/>
        <v>0</v>
      </c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" t="s">
        <v>32</v>
      </c>
      <c r="C72" s="1"/>
      <c r="D72" s="1"/>
      <c r="E72" s="1"/>
      <c r="F72" s="1"/>
      <c r="G72" s="6">
        <v>0.43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>
        <f t="shared" si="11"/>
        <v>0</v>
      </c>
      <c r="Q72" s="5"/>
      <c r="R72" s="1"/>
      <c r="S72" s="1"/>
      <c r="T72" s="1"/>
      <c r="U72" s="1"/>
      <c r="V72" s="1"/>
      <c r="W72" s="1"/>
      <c r="X72" s="1"/>
      <c r="Y72" s="1"/>
      <c r="Z72" s="1">
        <f t="shared" si="13"/>
        <v>0</v>
      </c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32</v>
      </c>
      <c r="C73" s="1"/>
      <c r="D73" s="1"/>
      <c r="E73" s="1"/>
      <c r="F73" s="1"/>
      <c r="G73" s="6">
        <v>0.43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>
        <f t="shared" si="11"/>
        <v>0</v>
      </c>
      <c r="Q73" s="5"/>
      <c r="R73" s="1"/>
      <c r="S73" s="1"/>
      <c r="T73" s="1"/>
      <c r="U73" s="1"/>
      <c r="V73" s="1"/>
      <c r="W73" s="1"/>
      <c r="X73" s="1"/>
      <c r="Y73" s="1"/>
      <c r="Z73" s="1">
        <f t="shared" si="13"/>
        <v>0</v>
      </c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" t="s">
        <v>32</v>
      </c>
      <c r="C74" s="1"/>
      <c r="D74" s="1"/>
      <c r="E74" s="1"/>
      <c r="F74" s="1"/>
      <c r="G74" s="6">
        <v>0.2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>
        <f t="shared" si="11"/>
        <v>0</v>
      </c>
      <c r="Q74" s="5"/>
      <c r="R74" s="1"/>
      <c r="S74" s="1"/>
      <c r="T74" s="1"/>
      <c r="U74" s="1"/>
      <c r="V74" s="1"/>
      <c r="W74" s="1"/>
      <c r="X74" s="1"/>
      <c r="Y74" s="1"/>
      <c r="Z74" s="1">
        <f t="shared" si="13"/>
        <v>0</v>
      </c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" t="s">
        <v>32</v>
      </c>
      <c r="C75" s="1"/>
      <c r="D75" s="1"/>
      <c r="E75" s="1"/>
      <c r="F75" s="1"/>
      <c r="G75" s="6">
        <v>0.2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>
        <f t="shared" si="11"/>
        <v>0</v>
      </c>
      <c r="Q75" s="5"/>
      <c r="R75" s="1"/>
      <c r="S75" s="1"/>
      <c r="T75" s="1"/>
      <c r="U75" s="1"/>
      <c r="V75" s="1"/>
      <c r="W75" s="1"/>
      <c r="X75" s="1"/>
      <c r="Y75" s="1"/>
      <c r="Z75" s="1">
        <f t="shared" si="13"/>
        <v>0</v>
      </c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" t="s">
        <v>32</v>
      </c>
      <c r="C76" s="1"/>
      <c r="D76" s="1"/>
      <c r="E76" s="1"/>
      <c r="F76" s="1"/>
      <c r="G76" s="6">
        <v>0.2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>
        <f t="shared" si="11"/>
        <v>0</v>
      </c>
      <c r="Q76" s="5"/>
      <c r="R76" s="1"/>
      <c r="S76" s="1"/>
      <c r="T76" s="1"/>
      <c r="U76" s="1"/>
      <c r="V76" s="1"/>
      <c r="W76" s="1"/>
      <c r="X76" s="1"/>
      <c r="Y76" s="1"/>
      <c r="Z76" s="1">
        <f t="shared" si="13"/>
        <v>0</v>
      </c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76" xr:uid="{07BFA58E-2CF4-48CB-9023-F3B175F7683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2024-03-07T12:27:13Z</dcterms:created>
  <dcterms:modified xsi:type="dcterms:W3CDTF">2024-03-08T10:00:13Z</dcterms:modified>
</cp:coreProperties>
</file>