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E7450218-1FCF-4582-ADEB-34EDCF69E4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7" i="1" l="1"/>
  <c r="S84" i="1" l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AB106" i="1" l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AB11" i="1"/>
  <c r="AB13" i="1"/>
  <c r="AB14" i="1"/>
  <c r="AB41" i="1"/>
  <c r="AB51" i="1"/>
  <c r="AB58" i="1"/>
  <c r="AB67" i="1"/>
  <c r="AB71" i="1"/>
  <c r="AB73" i="1"/>
  <c r="AB76" i="1"/>
  <c r="AB77" i="1"/>
  <c r="AB78" i="1"/>
  <c r="AB80" i="1"/>
  <c r="AB81" i="1"/>
  <c r="AB82" i="1"/>
  <c r="AB83" i="1"/>
  <c r="I7" i="1"/>
  <c r="I8" i="1"/>
  <c r="I9" i="1"/>
  <c r="I10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8" i="1"/>
  <c r="I69" i="1"/>
  <c r="I70" i="1"/>
  <c r="I72" i="1"/>
  <c r="I74" i="1"/>
  <c r="I75" i="1"/>
  <c r="I79" i="1"/>
  <c r="I6" i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AB20" i="1" s="1"/>
  <c r="L21" i="1"/>
  <c r="O21" i="1" s="1"/>
  <c r="AB21" i="1" s="1"/>
  <c r="L22" i="1"/>
  <c r="O22" i="1" s="1"/>
  <c r="L23" i="1"/>
  <c r="O23" i="1" s="1"/>
  <c r="P23" i="1" s="1"/>
  <c r="AB23" i="1" s="1"/>
  <c r="L24" i="1"/>
  <c r="O24" i="1" s="1"/>
  <c r="AB24" i="1" s="1"/>
  <c r="L25" i="1"/>
  <c r="O25" i="1" s="1"/>
  <c r="L26" i="1"/>
  <c r="O26" i="1" s="1"/>
  <c r="AB26" i="1" s="1"/>
  <c r="L27" i="1"/>
  <c r="O27" i="1" s="1"/>
  <c r="AB27" i="1" s="1"/>
  <c r="L28" i="1"/>
  <c r="O28" i="1" s="1"/>
  <c r="L29" i="1"/>
  <c r="O29" i="1" s="1"/>
  <c r="AB29" i="1" s="1"/>
  <c r="L30" i="1"/>
  <c r="O30" i="1" s="1"/>
  <c r="L31" i="1"/>
  <c r="O31" i="1" s="1"/>
  <c r="L32" i="1"/>
  <c r="O32" i="1" s="1"/>
  <c r="L33" i="1"/>
  <c r="O33" i="1" s="1"/>
  <c r="AB33" i="1" s="1"/>
  <c r="L34" i="1"/>
  <c r="O34" i="1" s="1"/>
  <c r="L35" i="1"/>
  <c r="O35" i="1" s="1"/>
  <c r="AB35" i="1" s="1"/>
  <c r="L36" i="1"/>
  <c r="O36" i="1" s="1"/>
  <c r="AB36" i="1" s="1"/>
  <c r="L37" i="1"/>
  <c r="O37" i="1" s="1"/>
  <c r="L38" i="1"/>
  <c r="O38" i="1" s="1"/>
  <c r="L39" i="1"/>
  <c r="O39" i="1" s="1"/>
  <c r="AB39" i="1" s="1"/>
  <c r="L40" i="1"/>
  <c r="O40" i="1" s="1"/>
  <c r="AB40" i="1" s="1"/>
  <c r="L41" i="1"/>
  <c r="O41" i="1" s="1"/>
  <c r="L42" i="1"/>
  <c r="O42" i="1" s="1"/>
  <c r="AB42" i="1" s="1"/>
  <c r="L43" i="1"/>
  <c r="O43" i="1" s="1"/>
  <c r="AB43" i="1" s="1"/>
  <c r="L44" i="1"/>
  <c r="O44" i="1" s="1"/>
  <c r="L45" i="1"/>
  <c r="O45" i="1" s="1"/>
  <c r="L46" i="1"/>
  <c r="O46" i="1" s="1"/>
  <c r="L47" i="1"/>
  <c r="O47" i="1" s="1"/>
  <c r="AB47" i="1" s="1"/>
  <c r="L48" i="1"/>
  <c r="O48" i="1" s="1"/>
  <c r="L49" i="1"/>
  <c r="O49" i="1" s="1"/>
  <c r="AB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AB55" i="1" s="1"/>
  <c r="L56" i="1"/>
  <c r="O56" i="1" s="1"/>
  <c r="AB56" i="1" s="1"/>
  <c r="L57" i="1"/>
  <c r="O57" i="1" s="1"/>
  <c r="L58" i="1"/>
  <c r="O58" i="1" s="1"/>
  <c r="L59" i="1"/>
  <c r="O59" i="1" s="1"/>
  <c r="AB59" i="1" s="1"/>
  <c r="L60" i="1"/>
  <c r="O60" i="1" s="1"/>
  <c r="L61" i="1"/>
  <c r="O61" i="1" s="1"/>
  <c r="AB61" i="1" s="1"/>
  <c r="L62" i="1"/>
  <c r="O62" i="1" s="1"/>
  <c r="L63" i="1"/>
  <c r="O63" i="1" s="1"/>
  <c r="L64" i="1"/>
  <c r="O64" i="1" s="1"/>
  <c r="AB64" i="1" s="1"/>
  <c r="L65" i="1"/>
  <c r="O65" i="1" s="1"/>
  <c r="AB65" i="1" s="1"/>
  <c r="L66" i="1"/>
  <c r="O66" i="1" s="1"/>
  <c r="L67" i="1"/>
  <c r="O67" i="1" s="1"/>
  <c r="L68" i="1"/>
  <c r="O68" i="1" s="1"/>
  <c r="AB68" i="1" s="1"/>
  <c r="L69" i="1"/>
  <c r="O69" i="1" s="1"/>
  <c r="L70" i="1"/>
  <c r="O70" i="1" s="1"/>
  <c r="L71" i="1"/>
  <c r="O71" i="1" s="1"/>
  <c r="L72" i="1"/>
  <c r="O72" i="1" s="1"/>
  <c r="AB72" i="1" s="1"/>
  <c r="L73" i="1"/>
  <c r="O73" i="1" s="1"/>
  <c r="L74" i="1"/>
  <c r="O74" i="1" s="1"/>
  <c r="AB74" i="1" s="1"/>
  <c r="L75" i="1"/>
  <c r="O75" i="1" s="1"/>
  <c r="L76" i="1"/>
  <c r="O76" i="1" s="1"/>
  <c r="L77" i="1"/>
  <c r="O77" i="1" s="1"/>
  <c r="L78" i="1"/>
  <c r="O78" i="1" s="1"/>
  <c r="L79" i="1"/>
  <c r="O79" i="1" s="1"/>
  <c r="AB79" i="1" s="1"/>
  <c r="L80" i="1"/>
  <c r="O80" i="1" s="1"/>
  <c r="L81" i="1"/>
  <c r="O81" i="1" s="1"/>
  <c r="L82" i="1"/>
  <c r="O82" i="1" s="1"/>
  <c r="L83" i="1"/>
  <c r="O83" i="1" s="1"/>
  <c r="L6" i="1"/>
  <c r="O6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6" i="1" l="1"/>
  <c r="P6" i="1"/>
  <c r="AB66" i="1"/>
  <c r="P66" i="1"/>
  <c r="AB60" i="1"/>
  <c r="P60" i="1"/>
  <c r="AB54" i="1"/>
  <c r="P54" i="1"/>
  <c r="AB52" i="1"/>
  <c r="P52" i="1"/>
  <c r="AB50" i="1"/>
  <c r="P50" i="1"/>
  <c r="AB48" i="1"/>
  <c r="P48" i="1"/>
  <c r="AB46" i="1"/>
  <c r="P46" i="1"/>
  <c r="AB44" i="1"/>
  <c r="P44" i="1"/>
  <c r="AB38" i="1"/>
  <c r="P38" i="1"/>
  <c r="AB34" i="1"/>
  <c r="P34" i="1"/>
  <c r="AB28" i="1"/>
  <c r="P28" i="1"/>
  <c r="AB22" i="1"/>
  <c r="P22" i="1"/>
  <c r="AB12" i="1"/>
  <c r="P12" i="1"/>
  <c r="AB10" i="1"/>
  <c r="P10" i="1"/>
  <c r="AB8" i="1"/>
  <c r="P8" i="1"/>
  <c r="AB69" i="1"/>
  <c r="P69" i="1"/>
  <c r="AB63" i="1"/>
  <c r="P63" i="1"/>
  <c r="AB57" i="1"/>
  <c r="P57" i="1"/>
  <c r="AB45" i="1"/>
  <c r="P45" i="1"/>
  <c r="AB37" i="1"/>
  <c r="P37" i="1"/>
  <c r="AB25" i="1"/>
  <c r="P25" i="1"/>
  <c r="AB19" i="1"/>
  <c r="P19" i="1"/>
  <c r="AB17" i="1"/>
  <c r="P17" i="1"/>
  <c r="AB15" i="1"/>
  <c r="P15" i="1"/>
  <c r="AB9" i="1"/>
  <c r="P9" i="1"/>
  <c r="AB7" i="1"/>
  <c r="P7" i="1"/>
  <c r="AB18" i="1"/>
  <c r="P18" i="1"/>
  <c r="AB62" i="1"/>
  <c r="P62" i="1"/>
  <c r="AB32" i="1"/>
  <c r="P32" i="1"/>
  <c r="AB30" i="1"/>
  <c r="P30" i="1"/>
  <c r="AB31" i="1"/>
  <c r="P31" i="1"/>
  <c r="P75" i="1"/>
  <c r="AB75" i="1" s="1"/>
  <c r="P16" i="1"/>
  <c r="AB16" i="1" s="1"/>
  <c r="P70" i="1"/>
  <c r="AB70" i="1" s="1"/>
  <c r="P53" i="1"/>
  <c r="T6" i="1"/>
  <c r="S6" i="1"/>
  <c r="S82" i="1"/>
  <c r="T82" i="1"/>
  <c r="S80" i="1"/>
  <c r="T80" i="1"/>
  <c r="S77" i="1"/>
  <c r="T77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3" i="1"/>
  <c r="T83" i="1"/>
  <c r="S81" i="1"/>
  <c r="T81" i="1"/>
  <c r="S79" i="1"/>
  <c r="T79" i="1"/>
  <c r="S78" i="1"/>
  <c r="T78" i="1"/>
  <c r="S76" i="1"/>
  <c r="T76" i="1"/>
  <c r="S74" i="1"/>
  <c r="T74" i="1"/>
  <c r="S72" i="1"/>
  <c r="T72" i="1"/>
  <c r="T70" i="1"/>
  <c r="S68" i="1"/>
  <c r="T68" i="1"/>
  <c r="S66" i="1"/>
  <c r="T66" i="1"/>
  <c r="S64" i="1"/>
  <c r="T64" i="1"/>
  <c r="S62" i="1"/>
  <c r="T62" i="1"/>
  <c r="S60" i="1"/>
  <c r="T60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L5" i="1"/>
  <c r="K5" i="1"/>
  <c r="O5" i="1"/>
  <c r="S70" i="1" l="1"/>
  <c r="P5" i="1"/>
  <c r="S75" i="1"/>
  <c r="AB53" i="1"/>
  <c r="AB5" i="1" s="1"/>
</calcChain>
</file>

<file path=xl/sharedStrings.xml><?xml version="1.0" encoding="utf-8"?>
<sst xmlns="http://schemas.openxmlformats.org/spreadsheetml/2006/main" count="312" uniqueCount="145">
  <si>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</si>
  <si>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</si>
  <si>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</si>
  <si>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</si>
  <si>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</si>
  <si>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</si>
  <si>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</si>
  <si>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</si>
  <si>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</si>
  <si>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</si>
  <si>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</si>
  <si>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</si>
  <si>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</si>
  <si>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</si>
  <si>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</si>
  <si>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</si>
  <si>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</si>
  <si>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</si>
  <si>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</si>
  <si>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</si>
  <si>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</si>
  <si>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</si>
  <si>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</si>
  <si>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</si>
  <si>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</si>
  <si>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</si>
  <si>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</si>
  <si>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</si>
  <si>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</si>
  <si>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</si>
  <si>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</si>
  <si>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</si>
  <si>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</si>
  <si>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</si>
  <si>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</si>
  <si>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</si>
  <si>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</si>
  <si>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</si>
  <si>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</si>
  <si>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</si>
  <si>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</si>
  <si>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</si>
  <si>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</si>
  <si>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</si>
  <si>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</si>
  <si>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</si>
  <si>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</si>
  <si>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</si>
  <si>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</si>
  <si>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</si>
  <si>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</si>
  <si>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</si>
  <si>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</si>
  <si>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</si>
  <si>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</si>
  <si>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</si>
  <si>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</si>
  <si>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</si>
  <si>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</si>
  <si>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</si>
  <si>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</si>
  <si>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</si>
  <si>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</si>
  <si>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</si>
  <si>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</si>
  <si>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</si>
  <si>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</si>
  <si>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</si>
  <si>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</si>
  <si>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</si>
  <si>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</si>
  <si>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</si>
  <si>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</si>
  <si>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</si>
  <si>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</si>
  <si>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</si>
  <si>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</si>
  <si>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</si>
  <si>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</si>
  <si>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</si>
  <si>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</si>
  <si>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</si>
  <si>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</si>
  <si>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</si>
  <si>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</si>
  <si>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нужно увеличить продажи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</si>
  <si>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</si>
  <si>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</si>
  <si>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</si>
  <si>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</si>
  <si>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</si>
  <si>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</si>
  <si>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</si>
  <si>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</si>
  <si>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</si>
  <si>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</si>
  <si>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</si>
  <si>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</si>
  <si>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</si>
  <si>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</si>
  <si>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</si>
  <si>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</si>
  <si>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</si>
  <si>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</si>
  <si>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</si>
  <si>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 / нужно увеличить продажи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</si>
  <si>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</si>
  <si>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</si>
  <si>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</si>
  <si>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</si>
  <si>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</si>
  <si>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</si>
  <si>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</si>
  <si>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</si>
  <si>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 в матрице</t>
  </si>
  <si>
    <t>030  Сосиски Вязанка Молочные, Вязанка вискофан МГС, 0.45кг, ПОКОМ</t>
  </si>
  <si>
    <t>367 Вареные колбасы Молокуша Вязанка Фикс.вес 0,45 п/а Вязанка  ПОКОМ</t>
  </si>
  <si>
    <t>350 Сосиски Молокуши миникушай ТМ Вязанка в оболочке амицел в модифиц газовой среде 0,45 кг  Поком</t>
  </si>
  <si>
    <t>296  Колбаса Мясорубская с рубленой грудинкой 0,35кг срез ТМ Стародворье  ПОКОМ</t>
  </si>
  <si>
    <t>391 Вареные колбасы «Докторская ГОСТ» Фикс.вес 0,37 п/а ТМ «Вязанка»  Поком</t>
  </si>
  <si>
    <t>251  Сосиски Баварские, ВЕС.  ПОКОМ</t>
  </si>
  <si>
    <t>395 Ветчины «Дугушка» Фикс.вес 0,6 П/а ТМ «Дугушка»  Поком</t>
  </si>
  <si>
    <t>392 Вареные колбасы «Докторская ГОСТ» Фикс.вес 0,6 Вектор ТМ «Дугушка»  Поком</t>
  </si>
  <si>
    <t>215  Колбаса Докторская ГОСТ Дугушка, ВЕС, ТМ Стародворье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</si>
  <si>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</si>
  <si>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</si>
  <si>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</si>
  <si>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</si>
  <si>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</si>
  <si>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</si>
  <si>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</si>
  <si>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</si>
  <si>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</si>
  <si>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</si>
  <si>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</si>
  <si>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</si>
  <si>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355 Сос Молочные для завтрака ОР полиамид мгс 0,4 кг НД СК  ПОКОМ</t>
  </si>
  <si>
    <t>062  Колбаса Кракушка пряная с сальцем, 0.3кг в/у п/к, БАВАРУШКА ПОКОМ</t>
  </si>
  <si>
    <t>04,03,</t>
  </si>
  <si>
    <t>-21кг на новинку FamPack</t>
  </si>
  <si>
    <t>Сардельки Стародворские Вязанка Весовые Family Pack NDX мгс Вязанка</t>
  </si>
  <si>
    <t>задача Фомин</t>
  </si>
  <si>
    <t>нет потребности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</si>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</sst>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49" fontId="1" fillId="0" borderId="1" xfId="1" applyNumberFormat="1"/>
    <xf numFmtId="49" fontId="2" fillId="2" borderId="1" xfId="1" applyNumberFormat="1" applyFont="1" applyFill="1"/>
    <xf numFmtId="49" fontId="0" fillId="0" borderId="0" xfId="0" applyNumberFormat="1"/>
    <xf numFmtId="49" fontId="4" fillId="0" borderId="1" xfId="1" applyNumberFormat="1" applyFont="1"/>
    <xf numFmtId="164" fontId="4" fillId="6" borderId="1" xfId="1" applyNumberFormat="1" applyFont="1" applyFill="1"/>
    <xf numFmtId="2" fontId="1" fillId="6" borderId="1" xfId="1" applyNumberFormat="1" applyFill="1"/>
    <xf numFmtId="49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ySplit="5" topLeftCell="A6" activePane="bottomLeft" state="frozen"/>
      <selection pane="bottomLeft" activeCell="R5" sqref="R5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4.85546875" style="8" customWidth="1"/>
    <col min="8" max="8" width="4.85546875" customWidth="1"/>
    <col min="9" max="9" width="13.7109375" customWidth="1"/>
    <col min="10" max="17" width="7" customWidth="1"/>
    <col min="18" max="18" width="22.140625" customWidth="1"/>
    <col min="19" max="20" width="5.140625" customWidth="1"/>
    <col min="21" max="26" width="8" customWidth="1"/>
    <col min="27" max="27" width="22.85546875" style="19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7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7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18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138</v>
      </c>
      <c r="O4" s="1" t="s">
        <v>22</v>
      </c>
      <c r="P4" s="1" t="s">
        <v>144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37266.107000000018</v>
      </c>
      <c r="F5" s="4">
        <f>SUM(F6:F494)</f>
        <v>32870.251000000018</v>
      </c>
      <c r="G5" s="6"/>
      <c r="H5" s="1"/>
      <c r="I5" s="1"/>
      <c r="J5" s="4">
        <f t="shared" ref="J5:Q5" si="0">SUM(J6:J494)</f>
        <v>36693.784000000021</v>
      </c>
      <c r="K5" s="4">
        <f t="shared" si="0"/>
        <v>572.3229999999993</v>
      </c>
      <c r="L5" s="4">
        <f t="shared" si="0"/>
        <v>23896.992999999995</v>
      </c>
      <c r="M5" s="4">
        <f t="shared" si="0"/>
        <v>13369.114000000001</v>
      </c>
      <c r="N5" s="4">
        <f t="shared" si="0"/>
        <v>9868.7690000000002</v>
      </c>
      <c r="O5" s="4">
        <f t="shared" si="0"/>
        <v>4779.3986000000014</v>
      </c>
      <c r="P5" s="4">
        <f t="shared" si="0"/>
        <v>10090.150799999998</v>
      </c>
      <c r="Q5" s="4">
        <f t="shared" si="0"/>
        <v>0</v>
      </c>
      <c r="R5" s="1"/>
      <c r="S5" s="1"/>
      <c r="T5" s="1"/>
      <c r="U5" s="4">
        <f t="shared" ref="U5:Z5" si="1">SUM(U6:U494)</f>
        <v>4924.1481999999996</v>
      </c>
      <c r="V5" s="4">
        <f t="shared" si="1"/>
        <v>5099.9064000000008</v>
      </c>
      <c r="W5" s="4">
        <f t="shared" si="1"/>
        <v>4835.7771999999995</v>
      </c>
      <c r="X5" s="4">
        <f t="shared" si="1"/>
        <v>4602.1824000000015</v>
      </c>
      <c r="Y5" s="4">
        <f t="shared" si="1"/>
        <v>4983.2918000000009</v>
      </c>
      <c r="Z5" s="4">
        <f t="shared" si="1"/>
        <v>5111.8852000000015</v>
      </c>
      <c r="AA5" s="1"/>
      <c r="AB5" s="4">
        <f>SUM(AB6:AB494)</f>
        <v>9124.018799999998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99.51</v>
      </c>
      <c r="D6" s="1">
        <v>117.123</v>
      </c>
      <c r="E6" s="1">
        <v>87.617000000000004</v>
      </c>
      <c r="F6" s="1">
        <v>122.292</v>
      </c>
      <c r="G6" s="6">
        <v>1</v>
      </c>
      <c r="H6" s="1">
        <v>50</v>
      </c>
      <c r="I6" s="1" t="str">
        <f>VLOOKUP(A6,[1]КИ!$C:$D,2,0)</f>
        <v>в матрице</v>
      </c>
      <c r="J6" s="1">
        <v>79.55</v>
      </c>
      <c r="K6" s="1">
        <f t="shared" ref="K6:K37" si="2">E6-J6</f>
        <v>8.0670000000000073</v>
      </c>
      <c r="L6" s="1">
        <f>E6-M6</f>
        <v>87.617000000000004</v>
      </c>
      <c r="M6" s="1"/>
      <c r="N6" s="1">
        <v>36.829599999999971</v>
      </c>
      <c r="O6" s="1">
        <f>L6/5</f>
        <v>17.523400000000002</v>
      </c>
      <c r="P6" s="5">
        <f>10.5*O6-N6-F6</f>
        <v>24.874100000000055</v>
      </c>
      <c r="Q6" s="5"/>
      <c r="R6" s="1"/>
      <c r="S6" s="1">
        <f>(F6+N6+P6)/O6</f>
        <v>10.5</v>
      </c>
      <c r="T6" s="1">
        <f>(F6+N6)/O6</f>
        <v>9.0805209034776322</v>
      </c>
      <c r="U6" s="1">
        <v>18.939399999999999</v>
      </c>
      <c r="V6" s="1">
        <v>17.608599999999999</v>
      </c>
      <c r="W6" s="1">
        <v>15.2834</v>
      </c>
      <c r="X6" s="1">
        <v>10.9772</v>
      </c>
      <c r="Y6" s="1">
        <v>7.7866</v>
      </c>
      <c r="Z6" s="1">
        <v>10.193</v>
      </c>
      <c r="AA6" s="1"/>
      <c r="AB6" s="1">
        <f t="shared" ref="AB6:AB37" si="3">P6*G6</f>
        <v>24.874100000000055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535.98</v>
      </c>
      <c r="D7" s="1">
        <v>368.43900000000002</v>
      </c>
      <c r="E7" s="1">
        <v>515.49599999999998</v>
      </c>
      <c r="F7" s="1">
        <v>351.589</v>
      </c>
      <c r="G7" s="6">
        <v>1</v>
      </c>
      <c r="H7" s="1">
        <v>45</v>
      </c>
      <c r="I7" s="1" t="str">
        <f>VLOOKUP(A7,[1]КИ!$C:$D,2,0)</f>
        <v>в матрице</v>
      </c>
      <c r="J7" s="1">
        <v>453.34800000000001</v>
      </c>
      <c r="K7" s="1">
        <f t="shared" si="2"/>
        <v>62.147999999999968</v>
      </c>
      <c r="L7" s="1">
        <f t="shared" ref="L7:L69" si="4">E7-M7</f>
        <v>413.14799999999997</v>
      </c>
      <c r="M7" s="1">
        <v>102.348</v>
      </c>
      <c r="N7" s="1">
        <v>78.677000000000135</v>
      </c>
      <c r="O7" s="1">
        <f t="shared" ref="O7:O69" si="5">L7/5</f>
        <v>82.629599999999996</v>
      </c>
      <c r="P7" s="5">
        <f t="shared" ref="P7:P10" si="6">10.5*O7-N7-F7</f>
        <v>437.34479999999979</v>
      </c>
      <c r="Q7" s="5"/>
      <c r="R7" s="1"/>
      <c r="S7" s="1">
        <f t="shared" ref="S7:S69" si="7">(F7+N7+P7)/O7</f>
        <v>10.5</v>
      </c>
      <c r="T7" s="1">
        <f t="shared" ref="T7:T69" si="8">(F7+N7)/O7</f>
        <v>5.207165470969243</v>
      </c>
      <c r="U7" s="1">
        <v>64.622199999999992</v>
      </c>
      <c r="V7" s="1">
        <v>67.9542</v>
      </c>
      <c r="W7" s="1">
        <v>76.196400000000011</v>
      </c>
      <c r="X7" s="1">
        <v>70.3934</v>
      </c>
      <c r="Y7" s="1">
        <v>84.117199999999997</v>
      </c>
      <c r="Z7" s="1">
        <v>82.774000000000001</v>
      </c>
      <c r="AA7" s="1"/>
      <c r="AB7" s="1">
        <f t="shared" si="3"/>
        <v>437.34479999999979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454.61</v>
      </c>
      <c r="D8" s="1">
        <v>814.43399999999997</v>
      </c>
      <c r="E8" s="1">
        <v>543.73599999999999</v>
      </c>
      <c r="F8" s="1">
        <v>646.11699999999996</v>
      </c>
      <c r="G8" s="6">
        <v>1</v>
      </c>
      <c r="H8" s="1">
        <v>45</v>
      </c>
      <c r="I8" s="1" t="str">
        <f>VLOOKUP(A8,[1]КИ!$C:$D,2,0)</f>
        <v>в матрице</v>
      </c>
      <c r="J8" s="1">
        <v>473</v>
      </c>
      <c r="K8" s="1">
        <f t="shared" si="2"/>
        <v>70.73599999999999</v>
      </c>
      <c r="L8" s="1">
        <f t="shared" si="4"/>
        <v>543.73599999999999</v>
      </c>
      <c r="M8" s="1"/>
      <c r="N8" s="1">
        <v>120.14279999999989</v>
      </c>
      <c r="O8" s="1">
        <f t="shared" si="5"/>
        <v>108.74719999999999</v>
      </c>
      <c r="P8" s="5">
        <f t="shared" si="6"/>
        <v>375.58580000000006</v>
      </c>
      <c r="Q8" s="5"/>
      <c r="R8" s="1"/>
      <c r="S8" s="1">
        <f t="shared" si="7"/>
        <v>10.5</v>
      </c>
      <c r="T8" s="1">
        <f t="shared" si="8"/>
        <v>7.0462485470890277</v>
      </c>
      <c r="U8" s="1">
        <v>102.021</v>
      </c>
      <c r="V8" s="1">
        <v>105.628</v>
      </c>
      <c r="W8" s="1">
        <v>97.755399999999995</v>
      </c>
      <c r="X8" s="1">
        <v>102.75660000000001</v>
      </c>
      <c r="Y8" s="1">
        <v>102.2636</v>
      </c>
      <c r="Z8" s="1">
        <v>100.94240000000001</v>
      </c>
      <c r="AA8" s="1"/>
      <c r="AB8" s="1">
        <f t="shared" si="3"/>
        <v>375.58580000000006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30</v>
      </c>
      <c r="C9" s="1">
        <v>82.694999999999993</v>
      </c>
      <c r="D9" s="1">
        <v>308.36799999999999</v>
      </c>
      <c r="E9" s="1">
        <v>122.971</v>
      </c>
      <c r="F9" s="1">
        <v>244.68799999999999</v>
      </c>
      <c r="G9" s="6">
        <v>1</v>
      </c>
      <c r="H9" s="1">
        <v>40</v>
      </c>
      <c r="I9" s="1" t="str">
        <f>VLOOKUP(A9,[1]КИ!$C:$D,2,0)</f>
        <v>в матрице</v>
      </c>
      <c r="J9" s="1">
        <v>103.2</v>
      </c>
      <c r="K9" s="1">
        <f t="shared" si="2"/>
        <v>19.771000000000001</v>
      </c>
      <c r="L9" s="1">
        <f t="shared" si="4"/>
        <v>122.971</v>
      </c>
      <c r="M9" s="1"/>
      <c r="N9" s="1"/>
      <c r="O9" s="1">
        <f t="shared" si="5"/>
        <v>24.594200000000001</v>
      </c>
      <c r="P9" s="5">
        <f t="shared" si="6"/>
        <v>13.551100000000019</v>
      </c>
      <c r="Q9" s="5"/>
      <c r="R9" s="1"/>
      <c r="S9" s="1">
        <f t="shared" si="7"/>
        <v>10.5</v>
      </c>
      <c r="T9" s="1">
        <f t="shared" si="8"/>
        <v>9.9490123687698713</v>
      </c>
      <c r="U9" s="1">
        <v>19.851600000000001</v>
      </c>
      <c r="V9" s="1">
        <v>25.009799999999998</v>
      </c>
      <c r="W9" s="1">
        <v>34.173200000000001</v>
      </c>
      <c r="X9" s="1">
        <v>29.835599999999999</v>
      </c>
      <c r="Y9" s="1">
        <v>23.5</v>
      </c>
      <c r="Z9" s="1">
        <v>20.346599999999999</v>
      </c>
      <c r="AA9" s="1"/>
      <c r="AB9" s="1">
        <f t="shared" si="3"/>
        <v>13.551100000000019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35</v>
      </c>
      <c r="C10" s="1">
        <v>413</v>
      </c>
      <c r="D10" s="1">
        <v>132</v>
      </c>
      <c r="E10" s="1">
        <v>258</v>
      </c>
      <c r="F10" s="1">
        <v>285</v>
      </c>
      <c r="G10" s="6">
        <v>0.45</v>
      </c>
      <c r="H10" s="1">
        <v>45</v>
      </c>
      <c r="I10" s="1" t="str">
        <f>VLOOKUP(A10,[1]КИ!$C:$D,2,0)</f>
        <v>в матрице</v>
      </c>
      <c r="J10" s="1">
        <v>276</v>
      </c>
      <c r="K10" s="1">
        <f t="shared" si="2"/>
        <v>-18</v>
      </c>
      <c r="L10" s="1">
        <f t="shared" si="4"/>
        <v>258</v>
      </c>
      <c r="M10" s="1"/>
      <c r="N10" s="1">
        <v>167.2</v>
      </c>
      <c r="O10" s="1">
        <f t="shared" si="5"/>
        <v>51.6</v>
      </c>
      <c r="P10" s="5">
        <f t="shared" si="6"/>
        <v>89.60000000000008</v>
      </c>
      <c r="Q10" s="5"/>
      <c r="R10" s="1"/>
      <c r="S10" s="1">
        <f t="shared" si="7"/>
        <v>10.500000000000002</v>
      </c>
      <c r="T10" s="1">
        <f t="shared" si="8"/>
        <v>8.7635658914728669</v>
      </c>
      <c r="U10" s="1">
        <v>51.6</v>
      </c>
      <c r="V10" s="1">
        <v>45.4</v>
      </c>
      <c r="W10" s="1">
        <v>56.8</v>
      </c>
      <c r="X10" s="1">
        <v>44</v>
      </c>
      <c r="Y10" s="1">
        <v>63</v>
      </c>
      <c r="Z10" s="1">
        <v>66.2</v>
      </c>
      <c r="AA10" s="1"/>
      <c r="AB10" s="1">
        <f t="shared" si="3"/>
        <v>40.320000000000036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36</v>
      </c>
      <c r="B11" s="11" t="s">
        <v>35</v>
      </c>
      <c r="C11" s="11">
        <v>38</v>
      </c>
      <c r="D11" s="11">
        <v>110</v>
      </c>
      <c r="E11" s="11">
        <v>68</v>
      </c>
      <c r="F11" s="11">
        <v>80</v>
      </c>
      <c r="G11" s="12">
        <v>0</v>
      </c>
      <c r="H11" s="11">
        <v>60</v>
      </c>
      <c r="I11" s="13" t="s">
        <v>114</v>
      </c>
      <c r="J11" s="11">
        <v>73</v>
      </c>
      <c r="K11" s="11">
        <f t="shared" si="2"/>
        <v>-5</v>
      </c>
      <c r="L11" s="11">
        <f t="shared" si="4"/>
        <v>68</v>
      </c>
      <c r="M11" s="11"/>
      <c r="N11" s="11">
        <v>150.9332</v>
      </c>
      <c r="O11" s="11">
        <f t="shared" si="5"/>
        <v>13.6</v>
      </c>
      <c r="P11" s="14"/>
      <c r="Q11" s="14"/>
      <c r="R11" s="11"/>
      <c r="S11" s="11">
        <f t="shared" si="7"/>
        <v>16.980382352941177</v>
      </c>
      <c r="T11" s="11">
        <f t="shared" si="8"/>
        <v>16.980382352941177</v>
      </c>
      <c r="U11" s="11">
        <v>20.2</v>
      </c>
      <c r="V11" s="11">
        <v>12.678800000000001</v>
      </c>
      <c r="W11" s="11">
        <v>6.4787999999999997</v>
      </c>
      <c r="X11" s="11">
        <v>10.8</v>
      </c>
      <c r="Y11" s="11">
        <v>10.4</v>
      </c>
      <c r="Z11" s="11">
        <v>10.4</v>
      </c>
      <c r="AA11" s="11"/>
      <c r="AB11" s="1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35</v>
      </c>
      <c r="C12" s="1">
        <v>132</v>
      </c>
      <c r="D12" s="1">
        <v>41</v>
      </c>
      <c r="E12" s="1">
        <v>129</v>
      </c>
      <c r="F12" s="1">
        <v>41</v>
      </c>
      <c r="G12" s="6">
        <v>0.17</v>
      </c>
      <c r="H12" s="1">
        <v>120</v>
      </c>
      <c r="I12" s="1" t="str">
        <f>VLOOKUP(A12,[1]КИ!$C:$D,2,0)</f>
        <v>в матрице</v>
      </c>
      <c r="J12" s="1">
        <v>110</v>
      </c>
      <c r="K12" s="1">
        <f t="shared" si="2"/>
        <v>19</v>
      </c>
      <c r="L12" s="1">
        <f t="shared" si="4"/>
        <v>129</v>
      </c>
      <c r="M12" s="1"/>
      <c r="N12" s="1"/>
      <c r="O12" s="1">
        <f t="shared" si="5"/>
        <v>25.8</v>
      </c>
      <c r="P12" s="5">
        <f>10.5*O12-N12-F12</f>
        <v>229.90000000000003</v>
      </c>
      <c r="Q12" s="5"/>
      <c r="R12" s="1"/>
      <c r="S12" s="1">
        <f t="shared" si="7"/>
        <v>10.500000000000002</v>
      </c>
      <c r="T12" s="1">
        <f t="shared" si="8"/>
        <v>1.5891472868217054</v>
      </c>
      <c r="U12" s="1">
        <v>11.8</v>
      </c>
      <c r="V12" s="1">
        <v>13.8</v>
      </c>
      <c r="W12" s="1">
        <v>19.600000000000001</v>
      </c>
      <c r="X12" s="1">
        <v>15.8</v>
      </c>
      <c r="Y12" s="1">
        <v>8.4</v>
      </c>
      <c r="Z12" s="1">
        <v>7.2</v>
      </c>
      <c r="AA12" s="1"/>
      <c r="AB12" s="1">
        <f t="shared" si="3"/>
        <v>39.083000000000006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38</v>
      </c>
      <c r="B13" s="11" t="s">
        <v>35</v>
      </c>
      <c r="C13" s="11">
        <v>177</v>
      </c>
      <c r="D13" s="11">
        <v>102</v>
      </c>
      <c r="E13" s="11">
        <v>117</v>
      </c>
      <c r="F13" s="11">
        <v>153</v>
      </c>
      <c r="G13" s="12">
        <v>0</v>
      </c>
      <c r="H13" s="11">
        <v>35</v>
      </c>
      <c r="I13" s="13" t="s">
        <v>114</v>
      </c>
      <c r="J13" s="11">
        <v>119</v>
      </c>
      <c r="K13" s="11">
        <f t="shared" si="2"/>
        <v>-2</v>
      </c>
      <c r="L13" s="11">
        <f t="shared" si="4"/>
        <v>117</v>
      </c>
      <c r="M13" s="11"/>
      <c r="N13" s="11"/>
      <c r="O13" s="11">
        <f t="shared" si="5"/>
        <v>23.4</v>
      </c>
      <c r="P13" s="14"/>
      <c r="Q13" s="14"/>
      <c r="R13" s="11"/>
      <c r="S13" s="11">
        <f t="shared" si="7"/>
        <v>6.5384615384615392</v>
      </c>
      <c r="T13" s="11">
        <f t="shared" si="8"/>
        <v>6.5384615384615392</v>
      </c>
      <c r="U13" s="11">
        <v>21.8</v>
      </c>
      <c r="V13" s="11">
        <v>27</v>
      </c>
      <c r="W13" s="11">
        <v>27.8</v>
      </c>
      <c r="X13" s="11">
        <v>22.8</v>
      </c>
      <c r="Y13" s="11">
        <v>30.4</v>
      </c>
      <c r="Z13" s="11">
        <v>30.4</v>
      </c>
      <c r="AA13" s="11"/>
      <c r="AB13" s="1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39</v>
      </c>
      <c r="B14" s="11" t="s">
        <v>35</v>
      </c>
      <c r="C14" s="11">
        <v>54</v>
      </c>
      <c r="D14" s="11">
        <v>198</v>
      </c>
      <c r="E14" s="11">
        <v>125</v>
      </c>
      <c r="F14" s="11">
        <v>49</v>
      </c>
      <c r="G14" s="12">
        <v>0</v>
      </c>
      <c r="H14" s="11">
        <v>35</v>
      </c>
      <c r="I14" s="13" t="s">
        <v>114</v>
      </c>
      <c r="J14" s="11">
        <v>126</v>
      </c>
      <c r="K14" s="11">
        <f t="shared" si="2"/>
        <v>-1</v>
      </c>
      <c r="L14" s="11">
        <f t="shared" si="4"/>
        <v>125</v>
      </c>
      <c r="M14" s="11"/>
      <c r="N14" s="11"/>
      <c r="O14" s="11">
        <f t="shared" si="5"/>
        <v>25</v>
      </c>
      <c r="P14" s="14"/>
      <c r="Q14" s="14"/>
      <c r="R14" s="11"/>
      <c r="S14" s="11">
        <f t="shared" si="7"/>
        <v>1.96</v>
      </c>
      <c r="T14" s="11">
        <f t="shared" si="8"/>
        <v>1.96</v>
      </c>
      <c r="U14" s="11">
        <v>6.6</v>
      </c>
      <c r="V14" s="11">
        <v>11</v>
      </c>
      <c r="W14" s="11">
        <v>22.2</v>
      </c>
      <c r="X14" s="11">
        <v>19.399999999999999</v>
      </c>
      <c r="Y14" s="11">
        <v>15.2</v>
      </c>
      <c r="Z14" s="11">
        <v>14.4</v>
      </c>
      <c r="AA14" s="11"/>
      <c r="AB14" s="1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35</v>
      </c>
      <c r="C15" s="1"/>
      <c r="D15" s="1">
        <v>228</v>
      </c>
      <c r="E15" s="1">
        <v>91</v>
      </c>
      <c r="F15" s="1">
        <v>131</v>
      </c>
      <c r="G15" s="6">
        <v>0.35</v>
      </c>
      <c r="H15" s="1">
        <v>45</v>
      </c>
      <c r="I15" s="1" t="str">
        <f>VLOOKUP(A15,[1]КИ!$C:$D,2,0)</f>
        <v>в матрице</v>
      </c>
      <c r="J15" s="1">
        <v>93</v>
      </c>
      <c r="K15" s="1">
        <f t="shared" si="2"/>
        <v>-2</v>
      </c>
      <c r="L15" s="1">
        <f t="shared" si="4"/>
        <v>91</v>
      </c>
      <c r="M15" s="1"/>
      <c r="N15" s="1"/>
      <c r="O15" s="1">
        <f t="shared" si="5"/>
        <v>18.2</v>
      </c>
      <c r="P15" s="5">
        <f>10.5*O15-N15-F15</f>
        <v>60.099999999999994</v>
      </c>
      <c r="Q15" s="5"/>
      <c r="R15" s="1"/>
      <c r="S15" s="1">
        <f t="shared" si="7"/>
        <v>10.5</v>
      </c>
      <c r="T15" s="1">
        <f t="shared" si="8"/>
        <v>7.197802197802198</v>
      </c>
      <c r="U15" s="1">
        <v>7.6</v>
      </c>
      <c r="V15" s="1">
        <v>14.4</v>
      </c>
      <c r="W15" s="1">
        <v>21.2</v>
      </c>
      <c r="X15" s="1">
        <v>18.600000000000001</v>
      </c>
      <c r="Y15" s="1">
        <v>12.6</v>
      </c>
      <c r="Z15" s="1">
        <v>16.600000000000001</v>
      </c>
      <c r="AA15" s="1"/>
      <c r="AB15" s="1">
        <f t="shared" si="3"/>
        <v>21.034999999999997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41</v>
      </c>
      <c r="B16" s="1" t="s">
        <v>35</v>
      </c>
      <c r="C16" s="1"/>
      <c r="D16" s="1">
        <v>264</v>
      </c>
      <c r="E16" s="1">
        <v>153</v>
      </c>
      <c r="F16" s="1">
        <v>105</v>
      </c>
      <c r="G16" s="6">
        <v>0.35</v>
      </c>
      <c r="H16" s="1">
        <v>45</v>
      </c>
      <c r="I16" s="1" t="str">
        <f>VLOOKUP(A16,[1]КИ!$C:$D,2,0)</f>
        <v>в матрице</v>
      </c>
      <c r="J16" s="1">
        <v>153</v>
      </c>
      <c r="K16" s="1">
        <f t="shared" si="2"/>
        <v>0</v>
      </c>
      <c r="L16" s="1">
        <f t="shared" si="4"/>
        <v>153</v>
      </c>
      <c r="M16" s="1"/>
      <c r="N16" s="1"/>
      <c r="O16" s="1">
        <f t="shared" si="5"/>
        <v>30.6</v>
      </c>
      <c r="P16" s="5">
        <f>10*O16-N16-F16</f>
        <v>201</v>
      </c>
      <c r="Q16" s="5"/>
      <c r="R16" s="1"/>
      <c r="S16" s="1">
        <f t="shared" si="7"/>
        <v>10</v>
      </c>
      <c r="T16" s="1">
        <f t="shared" si="8"/>
        <v>3.4313725490196076</v>
      </c>
      <c r="U16" s="1">
        <v>14.4</v>
      </c>
      <c r="V16" s="1">
        <v>23.4</v>
      </c>
      <c r="W16" s="1">
        <v>31.6</v>
      </c>
      <c r="X16" s="1">
        <v>18</v>
      </c>
      <c r="Y16" s="1">
        <v>15.4</v>
      </c>
      <c r="Z16" s="1">
        <v>16.8</v>
      </c>
      <c r="AA16" s="1"/>
      <c r="AB16" s="1">
        <f t="shared" si="3"/>
        <v>70.349999999999994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42</v>
      </c>
      <c r="B17" s="1" t="s">
        <v>30</v>
      </c>
      <c r="C17" s="1">
        <v>375.19200000000001</v>
      </c>
      <c r="D17" s="1">
        <v>693.34799999999996</v>
      </c>
      <c r="E17" s="1">
        <v>461.94400000000002</v>
      </c>
      <c r="F17" s="1">
        <v>527.99400000000003</v>
      </c>
      <c r="G17" s="6">
        <v>1</v>
      </c>
      <c r="H17" s="1">
        <v>55</v>
      </c>
      <c r="I17" s="1" t="str">
        <f>VLOOKUP(A17,[1]КИ!$C:$D,2,0)</f>
        <v>в матрице</v>
      </c>
      <c r="J17" s="1">
        <v>462.32</v>
      </c>
      <c r="K17" s="1">
        <f t="shared" si="2"/>
        <v>-0.37599999999997635</v>
      </c>
      <c r="L17" s="1">
        <f t="shared" si="4"/>
        <v>403.97400000000005</v>
      </c>
      <c r="M17" s="1">
        <v>57.97</v>
      </c>
      <c r="N17" s="1">
        <v>192.43919999999989</v>
      </c>
      <c r="O17" s="1">
        <f t="shared" si="5"/>
        <v>80.794800000000009</v>
      </c>
      <c r="P17" s="5">
        <f>10.5*O17-N17-F17</f>
        <v>127.91220000000021</v>
      </c>
      <c r="Q17" s="5"/>
      <c r="R17" s="1"/>
      <c r="S17" s="1">
        <f t="shared" si="7"/>
        <v>10.5</v>
      </c>
      <c r="T17" s="1">
        <f t="shared" si="8"/>
        <v>8.9168263304074014</v>
      </c>
      <c r="U17" s="1">
        <v>87.135599999999997</v>
      </c>
      <c r="V17" s="1">
        <v>84.649600000000007</v>
      </c>
      <c r="W17" s="1">
        <v>76.100800000000007</v>
      </c>
      <c r="X17" s="1">
        <v>71.31</v>
      </c>
      <c r="Y17" s="1">
        <v>72.22760000000001</v>
      </c>
      <c r="Z17" s="1">
        <v>70.124800000000008</v>
      </c>
      <c r="AA17" s="1"/>
      <c r="AB17" s="1">
        <f t="shared" si="3"/>
        <v>127.91220000000021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43</v>
      </c>
      <c r="B18" s="1" t="s">
        <v>30</v>
      </c>
      <c r="C18" s="1">
        <v>3179.4609999999998</v>
      </c>
      <c r="D18" s="1">
        <v>4481.3440000000001</v>
      </c>
      <c r="E18" s="1">
        <v>4351.5940000000001</v>
      </c>
      <c r="F18" s="1">
        <v>2848.1480000000001</v>
      </c>
      <c r="G18" s="6">
        <v>1</v>
      </c>
      <c r="H18" s="1">
        <v>50</v>
      </c>
      <c r="I18" s="1" t="str">
        <f>VLOOKUP(A18,[1]КИ!$C:$D,2,0)</f>
        <v>в матрице</v>
      </c>
      <c r="J18" s="1">
        <v>4342.1019999999999</v>
      </c>
      <c r="K18" s="1">
        <f t="shared" si="2"/>
        <v>9.4920000000001892</v>
      </c>
      <c r="L18" s="1">
        <f t="shared" si="4"/>
        <v>2338.9920000000002</v>
      </c>
      <c r="M18" s="1">
        <v>2012.6020000000001</v>
      </c>
      <c r="N18" s="1">
        <v>1302.827600000001</v>
      </c>
      <c r="O18" s="1">
        <f t="shared" si="5"/>
        <v>467.79840000000002</v>
      </c>
      <c r="P18" s="5">
        <f t="shared" ref="P18:P23" si="9">11*O18-N18-F18</f>
        <v>994.80679999999893</v>
      </c>
      <c r="Q18" s="5"/>
      <c r="R18" s="1"/>
      <c r="S18" s="1">
        <f t="shared" si="7"/>
        <v>11</v>
      </c>
      <c r="T18" s="1">
        <f t="shared" si="8"/>
        <v>8.8734283828247413</v>
      </c>
      <c r="U18" s="1">
        <v>473.74020000000002</v>
      </c>
      <c r="V18" s="1">
        <v>478.33039999999983</v>
      </c>
      <c r="W18" s="1">
        <v>478.69619999999998</v>
      </c>
      <c r="X18" s="1">
        <v>473.05239999999992</v>
      </c>
      <c r="Y18" s="1">
        <v>525.16959999999995</v>
      </c>
      <c r="Z18" s="1">
        <v>548.30560000000003</v>
      </c>
      <c r="AA18" s="1"/>
      <c r="AB18" s="1">
        <f t="shared" si="3"/>
        <v>994.80679999999893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44</v>
      </c>
      <c r="B19" s="1" t="s">
        <v>30</v>
      </c>
      <c r="C19" s="1">
        <v>122.27200000000001</v>
      </c>
      <c r="D19" s="1">
        <v>1093.0540000000001</v>
      </c>
      <c r="E19" s="1">
        <v>548.24800000000005</v>
      </c>
      <c r="F19" s="1">
        <v>567.02599999999995</v>
      </c>
      <c r="G19" s="6">
        <v>1</v>
      </c>
      <c r="H19" s="1">
        <v>55</v>
      </c>
      <c r="I19" s="1" t="str">
        <f>VLOOKUP(A19,[1]КИ!$C:$D,2,0)</f>
        <v>в матрице</v>
      </c>
      <c r="J19" s="1">
        <v>511.89</v>
      </c>
      <c r="K19" s="1">
        <f t="shared" si="2"/>
        <v>36.358000000000061</v>
      </c>
      <c r="L19" s="1">
        <f t="shared" si="4"/>
        <v>548.24800000000005</v>
      </c>
      <c r="M19" s="1"/>
      <c r="N19" s="1">
        <v>171.43399999999991</v>
      </c>
      <c r="O19" s="1">
        <f t="shared" si="5"/>
        <v>109.64960000000001</v>
      </c>
      <c r="P19" s="5">
        <f>10.5*O19-N19-F19</f>
        <v>412.86080000000004</v>
      </c>
      <c r="Q19" s="5"/>
      <c r="R19" s="1"/>
      <c r="S19" s="1">
        <f t="shared" si="7"/>
        <v>10.499999999999998</v>
      </c>
      <c r="T19" s="1">
        <f t="shared" si="8"/>
        <v>6.7347258904729221</v>
      </c>
      <c r="U19" s="1">
        <v>100.05</v>
      </c>
      <c r="V19" s="1">
        <v>101.2724</v>
      </c>
      <c r="W19" s="1">
        <v>99.044000000000011</v>
      </c>
      <c r="X19" s="1">
        <v>80.557199999999995</v>
      </c>
      <c r="Y19" s="1">
        <v>68.295599999999993</v>
      </c>
      <c r="Z19" s="1">
        <v>75.847599999999986</v>
      </c>
      <c r="AA19" s="1"/>
      <c r="AB19" s="1">
        <f t="shared" si="3"/>
        <v>412.86080000000004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30</v>
      </c>
      <c r="C20" s="1">
        <v>4467.6670000000004</v>
      </c>
      <c r="D20" s="1">
        <v>6190.2120000000004</v>
      </c>
      <c r="E20" s="1">
        <v>5859.2969999999996</v>
      </c>
      <c r="F20" s="1">
        <v>3960.3679999999999</v>
      </c>
      <c r="G20" s="6">
        <v>1</v>
      </c>
      <c r="H20" s="1">
        <v>60</v>
      </c>
      <c r="I20" s="1" t="str">
        <f>VLOOKUP(A20,[1]КИ!$C:$D,2,0)</f>
        <v>в матрице</v>
      </c>
      <c r="J20" s="1">
        <v>5744.8450000000003</v>
      </c>
      <c r="K20" s="1">
        <f t="shared" si="2"/>
        <v>114.45199999999932</v>
      </c>
      <c r="L20" s="1">
        <f t="shared" si="4"/>
        <v>3348.4519999999998</v>
      </c>
      <c r="M20" s="1">
        <v>2510.8449999999998</v>
      </c>
      <c r="N20" s="1">
        <v>1994.04</v>
      </c>
      <c r="O20" s="1">
        <f t="shared" si="5"/>
        <v>669.69039999999995</v>
      </c>
      <c r="P20" s="5">
        <f t="shared" si="9"/>
        <v>1412.1864</v>
      </c>
      <c r="Q20" s="5"/>
      <c r="R20" s="1"/>
      <c r="S20" s="1">
        <f t="shared" si="7"/>
        <v>11</v>
      </c>
      <c r="T20" s="1">
        <f t="shared" si="8"/>
        <v>8.8912846891638289</v>
      </c>
      <c r="U20" s="1">
        <v>676.43899999999996</v>
      </c>
      <c r="V20" s="1">
        <v>675.86880000000019</v>
      </c>
      <c r="W20" s="1">
        <v>657.2056</v>
      </c>
      <c r="X20" s="1">
        <v>640.12920000000008</v>
      </c>
      <c r="Y20" s="1">
        <v>716.41779999999994</v>
      </c>
      <c r="Z20" s="1">
        <v>732.50339999999994</v>
      </c>
      <c r="AA20" s="1"/>
      <c r="AB20" s="1">
        <f t="shared" si="3"/>
        <v>1412.1864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46</v>
      </c>
      <c r="B21" s="1" t="s">
        <v>30</v>
      </c>
      <c r="C21" s="1">
        <v>18.074000000000002</v>
      </c>
      <c r="D21" s="1">
        <v>293.39400000000001</v>
      </c>
      <c r="E21" s="1">
        <v>70.036000000000001</v>
      </c>
      <c r="F21" s="1">
        <v>218.29400000000001</v>
      </c>
      <c r="G21" s="6">
        <v>1</v>
      </c>
      <c r="H21" s="1">
        <v>50</v>
      </c>
      <c r="I21" s="1" t="str">
        <f>VLOOKUP(A21,[1]КИ!$C:$D,2,0)</f>
        <v>в матрице</v>
      </c>
      <c r="J21" s="1">
        <v>80.86</v>
      </c>
      <c r="K21" s="1">
        <f t="shared" si="2"/>
        <v>-10.823999999999998</v>
      </c>
      <c r="L21" s="1">
        <f t="shared" si="4"/>
        <v>70.036000000000001</v>
      </c>
      <c r="M21" s="1"/>
      <c r="N21" s="1"/>
      <c r="O21" s="1">
        <f t="shared" si="5"/>
        <v>14.007200000000001</v>
      </c>
      <c r="P21" s="5"/>
      <c r="Q21" s="5"/>
      <c r="R21" s="1"/>
      <c r="S21" s="1">
        <f t="shared" si="7"/>
        <v>15.584413730081671</v>
      </c>
      <c r="T21" s="1">
        <f t="shared" si="8"/>
        <v>15.584413730081671</v>
      </c>
      <c r="U21" s="1">
        <v>23.19</v>
      </c>
      <c r="V21" s="1">
        <v>26.0244</v>
      </c>
      <c r="W21" s="1">
        <v>16.5688</v>
      </c>
      <c r="X21" s="1">
        <v>12.348800000000001</v>
      </c>
      <c r="Y21" s="1">
        <v>13.837999999999999</v>
      </c>
      <c r="Z21" s="1">
        <v>13.988799999999999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47</v>
      </c>
      <c r="B22" s="1" t="s">
        <v>30</v>
      </c>
      <c r="C22" s="1">
        <v>326.17399999999998</v>
      </c>
      <c r="D22" s="1">
        <v>917.15499999999997</v>
      </c>
      <c r="E22" s="1">
        <v>464.75700000000001</v>
      </c>
      <c r="F22" s="1">
        <v>675.553</v>
      </c>
      <c r="G22" s="6">
        <v>1</v>
      </c>
      <c r="H22" s="1">
        <v>55</v>
      </c>
      <c r="I22" s="1" t="str">
        <f>VLOOKUP(A22,[1]КИ!$C:$D,2,0)</f>
        <v>в матрице</v>
      </c>
      <c r="J22" s="1">
        <v>430.04</v>
      </c>
      <c r="K22" s="1">
        <f t="shared" si="2"/>
        <v>34.716999999999985</v>
      </c>
      <c r="L22" s="1">
        <f t="shared" si="4"/>
        <v>464.75700000000001</v>
      </c>
      <c r="M22" s="1"/>
      <c r="N22" s="1">
        <v>79.755999999999858</v>
      </c>
      <c r="O22" s="1">
        <f t="shared" si="5"/>
        <v>92.951400000000007</v>
      </c>
      <c r="P22" s="5">
        <f>10.5*O22-N22-F22</f>
        <v>220.68070000000023</v>
      </c>
      <c r="Q22" s="5"/>
      <c r="R22" s="1"/>
      <c r="S22" s="1">
        <f t="shared" si="7"/>
        <v>10.5</v>
      </c>
      <c r="T22" s="1">
        <f t="shared" si="8"/>
        <v>8.1258485617214991</v>
      </c>
      <c r="U22" s="1">
        <v>95.445999999999998</v>
      </c>
      <c r="V22" s="1">
        <v>102.2466</v>
      </c>
      <c r="W22" s="1">
        <v>94.554000000000002</v>
      </c>
      <c r="X22" s="1">
        <v>74.828400000000002</v>
      </c>
      <c r="Y22" s="1">
        <v>82.104000000000013</v>
      </c>
      <c r="Z22" s="1">
        <v>88.828000000000003</v>
      </c>
      <c r="AA22" s="1"/>
      <c r="AB22" s="1">
        <f t="shared" si="3"/>
        <v>220.68070000000023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48</v>
      </c>
      <c r="B23" s="1" t="s">
        <v>30</v>
      </c>
      <c r="C23" s="1">
        <v>3794.7429999999999</v>
      </c>
      <c r="D23" s="1">
        <v>6099.9120000000003</v>
      </c>
      <c r="E23" s="1">
        <v>5951.2169999999996</v>
      </c>
      <c r="F23" s="1">
        <v>3349.9349999999999</v>
      </c>
      <c r="G23" s="6">
        <v>1</v>
      </c>
      <c r="H23" s="1">
        <v>60</v>
      </c>
      <c r="I23" s="1" t="str">
        <f>VLOOKUP(A23,[1]КИ!$C:$D,2,0)</f>
        <v>в матрице</v>
      </c>
      <c r="J23" s="1">
        <v>5878.3549999999996</v>
      </c>
      <c r="K23" s="1">
        <f t="shared" si="2"/>
        <v>72.86200000000008</v>
      </c>
      <c r="L23" s="1">
        <f t="shared" si="4"/>
        <v>2944.8619999999996</v>
      </c>
      <c r="M23" s="1">
        <v>3006.355</v>
      </c>
      <c r="N23" s="1">
        <v>1392.8351999999991</v>
      </c>
      <c r="O23" s="1">
        <f t="shared" si="5"/>
        <v>588.97239999999988</v>
      </c>
      <c r="P23" s="5">
        <f t="shared" si="9"/>
        <v>1735.9261999999994</v>
      </c>
      <c r="Q23" s="5"/>
      <c r="R23" s="1"/>
      <c r="S23" s="1">
        <f t="shared" si="7"/>
        <v>11</v>
      </c>
      <c r="T23" s="1">
        <f t="shared" si="8"/>
        <v>8.0526187644786074</v>
      </c>
      <c r="U23" s="1">
        <v>559.7503999999999</v>
      </c>
      <c r="V23" s="1">
        <v>579.0483999999999</v>
      </c>
      <c r="W23" s="1">
        <v>617.15359999999998</v>
      </c>
      <c r="X23" s="1">
        <v>645.75779999999975</v>
      </c>
      <c r="Y23" s="1">
        <v>653.07680000000005</v>
      </c>
      <c r="Z23" s="1">
        <v>678.53280000000018</v>
      </c>
      <c r="AA23" s="1"/>
      <c r="AB23" s="1">
        <f t="shared" si="3"/>
        <v>1735.9261999999994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49</v>
      </c>
      <c r="B24" s="1" t="s">
        <v>30</v>
      </c>
      <c r="C24" s="1">
        <v>2703.3119999999999</v>
      </c>
      <c r="D24" s="1">
        <v>3034.8829999999998</v>
      </c>
      <c r="E24" s="1">
        <v>2623.1889999999999</v>
      </c>
      <c r="F24" s="1">
        <v>2670.2150000000001</v>
      </c>
      <c r="G24" s="6">
        <v>1</v>
      </c>
      <c r="H24" s="1">
        <v>60</v>
      </c>
      <c r="I24" s="1" t="str">
        <f>VLOOKUP(A24,[1]КИ!$C:$D,2,0)</f>
        <v>в матрице</v>
      </c>
      <c r="J24" s="1">
        <v>2580.2199999999998</v>
      </c>
      <c r="K24" s="1">
        <f t="shared" si="2"/>
        <v>42.969000000000051</v>
      </c>
      <c r="L24" s="1">
        <f t="shared" si="4"/>
        <v>1610.4689999999998</v>
      </c>
      <c r="M24" s="1">
        <v>1012.72</v>
      </c>
      <c r="N24" s="1">
        <v>1080.1518000000001</v>
      </c>
      <c r="O24" s="1">
        <f t="shared" si="5"/>
        <v>322.09379999999999</v>
      </c>
      <c r="P24" s="5"/>
      <c r="Q24" s="5"/>
      <c r="R24" s="1"/>
      <c r="S24" s="1">
        <f t="shared" si="7"/>
        <v>11.643710000006211</v>
      </c>
      <c r="T24" s="1">
        <f t="shared" si="8"/>
        <v>11.643710000006211</v>
      </c>
      <c r="U24" s="1">
        <v>392.21960000000001</v>
      </c>
      <c r="V24" s="1">
        <v>401.34860000000009</v>
      </c>
      <c r="W24" s="1">
        <v>374.99619999999987</v>
      </c>
      <c r="X24" s="1">
        <v>347.78379999999999</v>
      </c>
      <c r="Y24" s="1">
        <v>423.0848000000002</v>
      </c>
      <c r="Z24" s="1">
        <v>447.33880000000011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50</v>
      </c>
      <c r="B25" s="1" t="s">
        <v>30</v>
      </c>
      <c r="C25" s="1">
        <v>421.738</v>
      </c>
      <c r="D25" s="1">
        <v>702.73800000000006</v>
      </c>
      <c r="E25" s="1">
        <v>371.01</v>
      </c>
      <c r="F25" s="1">
        <v>621.77</v>
      </c>
      <c r="G25" s="6">
        <v>1</v>
      </c>
      <c r="H25" s="1">
        <v>60</v>
      </c>
      <c r="I25" s="1" t="str">
        <f>VLOOKUP(A25,[1]КИ!$C:$D,2,0)</f>
        <v>в матрице</v>
      </c>
      <c r="J25" s="1">
        <v>353.91</v>
      </c>
      <c r="K25" s="1">
        <f t="shared" si="2"/>
        <v>17.099999999999966</v>
      </c>
      <c r="L25" s="1">
        <f t="shared" si="4"/>
        <v>371.01</v>
      </c>
      <c r="M25" s="1"/>
      <c r="N25" s="1">
        <v>129.10320000000019</v>
      </c>
      <c r="O25" s="1">
        <f t="shared" si="5"/>
        <v>74.201999999999998</v>
      </c>
      <c r="P25" s="5">
        <f>10.5*O25-N25-F25</f>
        <v>28.24779999999987</v>
      </c>
      <c r="Q25" s="5"/>
      <c r="R25" s="1"/>
      <c r="S25" s="1">
        <f t="shared" si="7"/>
        <v>10.500000000000002</v>
      </c>
      <c r="T25" s="1">
        <f t="shared" si="8"/>
        <v>10.119312147920544</v>
      </c>
      <c r="U25" s="1">
        <v>87.379600000000011</v>
      </c>
      <c r="V25" s="1">
        <v>90.587599999999995</v>
      </c>
      <c r="W25" s="1">
        <v>78.838800000000006</v>
      </c>
      <c r="X25" s="1">
        <v>58.537199999999999</v>
      </c>
      <c r="Y25" s="1">
        <v>70.066399999999987</v>
      </c>
      <c r="Z25" s="1">
        <v>72.835599999999985</v>
      </c>
      <c r="AA25" s="1"/>
      <c r="AB25" s="1">
        <f t="shared" si="3"/>
        <v>28.24779999999987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51</v>
      </c>
      <c r="B26" s="1" t="s">
        <v>30</v>
      </c>
      <c r="C26" s="1"/>
      <c r="D26" s="1"/>
      <c r="E26" s="1"/>
      <c r="F26" s="1"/>
      <c r="G26" s="6">
        <v>1</v>
      </c>
      <c r="H26" s="1" t="e">
        <v>#N/A</v>
      </c>
      <c r="I26" s="1" t="str">
        <f>VLOOKUP(A26,[1]КИ!$C:$D,2,0)</f>
        <v>в матрице</v>
      </c>
      <c r="J26" s="1">
        <v>0.8</v>
      </c>
      <c r="K26" s="1">
        <f t="shared" si="2"/>
        <v>-0.8</v>
      </c>
      <c r="L26" s="1">
        <f t="shared" si="4"/>
        <v>0</v>
      </c>
      <c r="M26" s="1"/>
      <c r="N26" s="1"/>
      <c r="O26" s="1">
        <f t="shared" si="5"/>
        <v>0</v>
      </c>
      <c r="P26" s="5">
        <v>20</v>
      </c>
      <c r="Q26" s="5"/>
      <c r="R26" s="1"/>
      <c r="S26" s="1" t="e">
        <f t="shared" si="7"/>
        <v>#DIV/0!</v>
      </c>
      <c r="T26" s="1" t="e">
        <f t="shared" si="8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3"/>
        <v>20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52</v>
      </c>
      <c r="B27" s="1" t="s">
        <v>30</v>
      </c>
      <c r="C27" s="1">
        <v>228.19900000000001</v>
      </c>
      <c r="D27" s="1">
        <v>925.24699999999996</v>
      </c>
      <c r="E27" s="1">
        <v>363.64</v>
      </c>
      <c r="F27" s="1">
        <v>633.35900000000004</v>
      </c>
      <c r="G27" s="6">
        <v>1</v>
      </c>
      <c r="H27" s="1">
        <v>60</v>
      </c>
      <c r="I27" s="1" t="str">
        <f>VLOOKUP(A27,[1]КИ!$C:$D,2,0)</f>
        <v>в матрице</v>
      </c>
      <c r="J27" s="1">
        <v>336.22</v>
      </c>
      <c r="K27" s="1">
        <f t="shared" si="2"/>
        <v>27.419999999999959</v>
      </c>
      <c r="L27" s="1">
        <f t="shared" si="4"/>
        <v>363.64</v>
      </c>
      <c r="M27" s="1"/>
      <c r="N27" s="1">
        <v>140.03239999999971</v>
      </c>
      <c r="O27" s="1">
        <f t="shared" si="5"/>
        <v>72.727999999999994</v>
      </c>
      <c r="P27" s="5"/>
      <c r="Q27" s="5"/>
      <c r="R27" s="1"/>
      <c r="S27" s="1">
        <f t="shared" si="7"/>
        <v>10.634025409745901</v>
      </c>
      <c r="T27" s="1">
        <f t="shared" si="8"/>
        <v>10.634025409745901</v>
      </c>
      <c r="U27" s="1">
        <v>89.380799999999994</v>
      </c>
      <c r="V27" s="1">
        <v>90.086600000000004</v>
      </c>
      <c r="W27" s="1">
        <v>75.435599999999994</v>
      </c>
      <c r="X27" s="1">
        <v>68.450199999999995</v>
      </c>
      <c r="Y27" s="1">
        <v>63.430999999999997</v>
      </c>
      <c r="Z27" s="1">
        <v>66.657999999999987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53</v>
      </c>
      <c r="B28" s="1" t="s">
        <v>30</v>
      </c>
      <c r="C28" s="1">
        <v>278.84899999999999</v>
      </c>
      <c r="D28" s="1">
        <v>377.68</v>
      </c>
      <c r="E28" s="1">
        <v>358.19200000000001</v>
      </c>
      <c r="F28" s="1">
        <v>204.339</v>
      </c>
      <c r="G28" s="6">
        <v>1</v>
      </c>
      <c r="H28" s="1">
        <v>35</v>
      </c>
      <c r="I28" s="1" t="str">
        <f>VLOOKUP(A28,[1]КИ!$C:$D,2,0)</f>
        <v>в матрице</v>
      </c>
      <c r="J28" s="1">
        <v>365.53100000000001</v>
      </c>
      <c r="K28" s="1">
        <f t="shared" si="2"/>
        <v>-7.3389999999999986</v>
      </c>
      <c r="L28" s="1">
        <f t="shared" si="4"/>
        <v>204.06100000000001</v>
      </c>
      <c r="M28" s="1">
        <v>154.131</v>
      </c>
      <c r="N28" s="1">
        <v>27.4833999999999</v>
      </c>
      <c r="O28" s="1">
        <f t="shared" si="5"/>
        <v>40.812200000000004</v>
      </c>
      <c r="P28" s="5">
        <f t="shared" ref="P28" si="10">10.5*O28-N28-F28</f>
        <v>196.70570000000015</v>
      </c>
      <c r="Q28" s="5"/>
      <c r="R28" s="1"/>
      <c r="S28" s="1">
        <f t="shared" si="7"/>
        <v>10.5</v>
      </c>
      <c r="T28" s="1">
        <f t="shared" si="8"/>
        <v>5.6802230705524295</v>
      </c>
      <c r="U28" s="1">
        <v>37.524399999999993</v>
      </c>
      <c r="V28" s="1">
        <v>41.333799999999997</v>
      </c>
      <c r="W28" s="1">
        <v>39.904400000000003</v>
      </c>
      <c r="X28" s="1">
        <v>38.202599999999997</v>
      </c>
      <c r="Y28" s="1">
        <v>42.410400000000003</v>
      </c>
      <c r="Z28" s="1">
        <v>42.043999999999997</v>
      </c>
      <c r="AA28" s="1"/>
      <c r="AB28" s="1">
        <f t="shared" si="3"/>
        <v>196.70570000000015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54</v>
      </c>
      <c r="B29" s="1" t="s">
        <v>30</v>
      </c>
      <c r="C29" s="1">
        <v>16.244</v>
      </c>
      <c r="D29" s="1">
        <v>89.605000000000004</v>
      </c>
      <c r="E29" s="1">
        <v>22.986999999999998</v>
      </c>
      <c r="F29" s="1">
        <v>75.372</v>
      </c>
      <c r="G29" s="6">
        <v>1</v>
      </c>
      <c r="H29" s="1">
        <v>40</v>
      </c>
      <c r="I29" s="1" t="str">
        <f>VLOOKUP(A29,[1]КИ!$C:$D,2,0)</f>
        <v>в матрице</v>
      </c>
      <c r="J29" s="1">
        <v>32.9</v>
      </c>
      <c r="K29" s="1">
        <f t="shared" si="2"/>
        <v>-9.9130000000000003</v>
      </c>
      <c r="L29" s="1">
        <f t="shared" si="4"/>
        <v>22.986999999999998</v>
      </c>
      <c r="M29" s="1"/>
      <c r="N29" s="1"/>
      <c r="O29" s="1">
        <f t="shared" si="5"/>
        <v>4.5973999999999995</v>
      </c>
      <c r="P29" s="5"/>
      <c r="Q29" s="5"/>
      <c r="R29" s="1"/>
      <c r="S29" s="1">
        <f t="shared" si="7"/>
        <v>16.394483838691436</v>
      </c>
      <c r="T29" s="1">
        <f t="shared" si="8"/>
        <v>16.394483838691436</v>
      </c>
      <c r="U29" s="1">
        <v>3.2783999999999991</v>
      </c>
      <c r="V29" s="1">
        <v>7.5643999999999973</v>
      </c>
      <c r="W29" s="1">
        <v>9.4689999999999994</v>
      </c>
      <c r="X29" s="1">
        <v>11.259600000000001</v>
      </c>
      <c r="Y29" s="1">
        <v>5.9832000000000001</v>
      </c>
      <c r="Z29" s="1">
        <v>4.9783999999999997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55</v>
      </c>
      <c r="B30" s="1" t="s">
        <v>30</v>
      </c>
      <c r="C30" s="1">
        <v>454.64100000000002</v>
      </c>
      <c r="D30" s="1">
        <v>412.96600000000001</v>
      </c>
      <c r="E30" s="1">
        <v>305.82600000000002</v>
      </c>
      <c r="F30" s="1">
        <v>409.41399999999999</v>
      </c>
      <c r="G30" s="6">
        <v>1</v>
      </c>
      <c r="H30" s="1">
        <v>30</v>
      </c>
      <c r="I30" s="1" t="str">
        <f>VLOOKUP(A30,[1]КИ!$C:$D,2,0)</f>
        <v>в матрице</v>
      </c>
      <c r="J30" s="1">
        <v>299.75900000000001</v>
      </c>
      <c r="K30" s="1">
        <f t="shared" si="2"/>
        <v>6.0670000000000073</v>
      </c>
      <c r="L30" s="1">
        <f t="shared" si="4"/>
        <v>233.86700000000002</v>
      </c>
      <c r="M30" s="1">
        <v>71.959000000000003</v>
      </c>
      <c r="N30" s="1"/>
      <c r="O30" s="1">
        <f t="shared" si="5"/>
        <v>46.773400000000002</v>
      </c>
      <c r="P30" s="5">
        <f>10*O30-N30-F30</f>
        <v>58.32000000000005</v>
      </c>
      <c r="Q30" s="5"/>
      <c r="R30" s="1"/>
      <c r="S30" s="1">
        <f t="shared" si="7"/>
        <v>10</v>
      </c>
      <c r="T30" s="1">
        <f t="shared" si="8"/>
        <v>8.7531374670218529</v>
      </c>
      <c r="U30" s="1">
        <v>55.127400000000002</v>
      </c>
      <c r="V30" s="1">
        <v>65.370999999999995</v>
      </c>
      <c r="W30" s="1">
        <v>46.3932</v>
      </c>
      <c r="X30" s="1">
        <v>45.774000000000001</v>
      </c>
      <c r="Y30" s="1">
        <v>61.413400000000003</v>
      </c>
      <c r="Z30" s="1">
        <v>63.456999999999987</v>
      </c>
      <c r="AA30" s="17"/>
      <c r="AB30" s="1">
        <f t="shared" si="3"/>
        <v>58.32000000000005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56</v>
      </c>
      <c r="B31" s="1" t="s">
        <v>30</v>
      </c>
      <c r="C31" s="1">
        <v>523.46600000000001</v>
      </c>
      <c r="D31" s="1">
        <v>577.02099999999996</v>
      </c>
      <c r="E31" s="1">
        <v>677.19100000000003</v>
      </c>
      <c r="F31" s="1">
        <v>343.93799999999999</v>
      </c>
      <c r="G31" s="6">
        <v>1</v>
      </c>
      <c r="H31" s="1">
        <v>30</v>
      </c>
      <c r="I31" s="1" t="str">
        <f>VLOOKUP(A31,[1]КИ!$C:$D,2,0)</f>
        <v>в матрице</v>
      </c>
      <c r="J31" s="1">
        <v>665.38400000000001</v>
      </c>
      <c r="K31" s="1">
        <f t="shared" si="2"/>
        <v>11.807000000000016</v>
      </c>
      <c r="L31" s="1">
        <f t="shared" si="4"/>
        <v>270.30700000000002</v>
      </c>
      <c r="M31" s="1">
        <v>406.88400000000001</v>
      </c>
      <c r="N31" s="1">
        <v>10</v>
      </c>
      <c r="O31" s="1">
        <f t="shared" si="5"/>
        <v>54.061400000000006</v>
      </c>
      <c r="P31" s="5">
        <f>10*O31-N31-F31</f>
        <v>186.67600000000004</v>
      </c>
      <c r="Q31" s="5"/>
      <c r="R31" s="1"/>
      <c r="S31" s="1">
        <f t="shared" si="7"/>
        <v>10</v>
      </c>
      <c r="T31" s="1">
        <f t="shared" si="8"/>
        <v>6.5469632676919201</v>
      </c>
      <c r="U31" s="1">
        <v>55.473999999999997</v>
      </c>
      <c r="V31" s="1">
        <v>63.587400000000002</v>
      </c>
      <c r="W31" s="1">
        <v>57.885000000000012</v>
      </c>
      <c r="X31" s="1">
        <v>67.617199999999997</v>
      </c>
      <c r="Y31" s="1">
        <v>76.887200000000007</v>
      </c>
      <c r="Z31" s="1">
        <v>77.4452</v>
      </c>
      <c r="AA31" s="17"/>
      <c r="AB31" s="1">
        <f t="shared" si="3"/>
        <v>186.67600000000004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57</v>
      </c>
      <c r="B32" s="1" t="s">
        <v>30</v>
      </c>
      <c r="C32" s="1"/>
      <c r="D32" s="1">
        <v>662.35299999999995</v>
      </c>
      <c r="E32" s="1">
        <v>265.59699999999998</v>
      </c>
      <c r="F32" s="1">
        <v>395.95</v>
      </c>
      <c r="G32" s="6">
        <v>1</v>
      </c>
      <c r="H32" s="1">
        <v>30</v>
      </c>
      <c r="I32" s="1" t="str">
        <f>VLOOKUP(A32,[1]КИ!$C:$D,2,0)</f>
        <v>в матрице</v>
      </c>
      <c r="J32" s="1">
        <v>264.91399999999999</v>
      </c>
      <c r="K32" s="1">
        <f t="shared" si="2"/>
        <v>0.68299999999999272</v>
      </c>
      <c r="L32" s="1">
        <f t="shared" si="4"/>
        <v>233.78299999999999</v>
      </c>
      <c r="M32" s="1">
        <v>31.814</v>
      </c>
      <c r="N32" s="1"/>
      <c r="O32" s="1">
        <f t="shared" si="5"/>
        <v>46.756599999999999</v>
      </c>
      <c r="P32" s="5">
        <f>10*O32-N32-F32</f>
        <v>71.615999999999985</v>
      </c>
      <c r="Q32" s="5"/>
      <c r="R32" s="1"/>
      <c r="S32" s="1">
        <f t="shared" si="7"/>
        <v>10</v>
      </c>
      <c r="T32" s="1">
        <f t="shared" si="8"/>
        <v>8.4683231885979726</v>
      </c>
      <c r="U32" s="1">
        <v>19.157</v>
      </c>
      <c r="V32" s="1">
        <v>40.983800000000002</v>
      </c>
      <c r="W32" s="1">
        <v>60.230200000000004</v>
      </c>
      <c r="X32" s="1">
        <v>56.371799999999993</v>
      </c>
      <c r="Y32" s="1">
        <v>28.72519999999999</v>
      </c>
      <c r="Z32" s="1">
        <v>26.547399999999989</v>
      </c>
      <c r="AA32" s="17"/>
      <c r="AB32" s="1">
        <f t="shared" si="3"/>
        <v>71.615999999999985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58</v>
      </c>
      <c r="B33" s="1" t="s">
        <v>30</v>
      </c>
      <c r="C33" s="1">
        <v>901.08500000000004</v>
      </c>
      <c r="D33" s="1">
        <v>838.06700000000001</v>
      </c>
      <c r="E33" s="1">
        <v>632.27300000000002</v>
      </c>
      <c r="F33" s="1">
        <v>881.01599999999996</v>
      </c>
      <c r="G33" s="6">
        <v>1</v>
      </c>
      <c r="H33" s="1">
        <v>40</v>
      </c>
      <c r="I33" s="1" t="str">
        <f>VLOOKUP(A33,[1]КИ!$C:$D,2,0)</f>
        <v>в матрице</v>
      </c>
      <c r="J33" s="1">
        <v>590.15300000000002</v>
      </c>
      <c r="K33" s="1">
        <f t="shared" si="2"/>
        <v>42.120000000000005</v>
      </c>
      <c r="L33" s="1">
        <f t="shared" si="4"/>
        <v>526.72</v>
      </c>
      <c r="M33" s="1">
        <v>105.553</v>
      </c>
      <c r="N33" s="1">
        <v>236.4730000000003</v>
      </c>
      <c r="O33" s="1">
        <f t="shared" si="5"/>
        <v>105.34400000000001</v>
      </c>
      <c r="P33" s="5"/>
      <c r="Q33" s="5"/>
      <c r="R33" s="1"/>
      <c r="S33" s="1">
        <f t="shared" si="7"/>
        <v>10.607998557108143</v>
      </c>
      <c r="T33" s="1">
        <f t="shared" si="8"/>
        <v>10.607998557108143</v>
      </c>
      <c r="U33" s="1">
        <v>127.5522</v>
      </c>
      <c r="V33" s="1">
        <v>127.0116</v>
      </c>
      <c r="W33" s="1">
        <v>122.7394</v>
      </c>
      <c r="X33" s="1">
        <v>131.53319999999999</v>
      </c>
      <c r="Y33" s="1">
        <v>143.98580000000001</v>
      </c>
      <c r="Z33" s="1">
        <v>140.73599999999999</v>
      </c>
      <c r="AA33" s="1" t="s">
        <v>59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>
        <v>303.61799999999999</v>
      </c>
      <c r="D34" s="1">
        <v>291.346</v>
      </c>
      <c r="E34" s="1">
        <v>234.096</v>
      </c>
      <c r="F34" s="1">
        <v>275.22199999999998</v>
      </c>
      <c r="G34" s="6">
        <v>1</v>
      </c>
      <c r="H34" s="1">
        <v>35</v>
      </c>
      <c r="I34" s="1" t="str">
        <f>VLOOKUP(A34,[1]КИ!$C:$D,2,0)</f>
        <v>в матрице</v>
      </c>
      <c r="J34" s="1">
        <v>214.75899999999999</v>
      </c>
      <c r="K34" s="1">
        <f t="shared" si="2"/>
        <v>19.337000000000018</v>
      </c>
      <c r="L34" s="1">
        <f t="shared" si="4"/>
        <v>176.33699999999999</v>
      </c>
      <c r="M34" s="1">
        <v>57.759</v>
      </c>
      <c r="N34" s="1">
        <v>10</v>
      </c>
      <c r="O34" s="1">
        <f t="shared" si="5"/>
        <v>35.267399999999995</v>
      </c>
      <c r="P34" s="5">
        <f t="shared" ref="P34" si="11">10.5*O34-N34-F34</f>
        <v>85.085699999999974</v>
      </c>
      <c r="Q34" s="5"/>
      <c r="R34" s="1"/>
      <c r="S34" s="1">
        <f t="shared" si="7"/>
        <v>10.5</v>
      </c>
      <c r="T34" s="1">
        <f t="shared" si="8"/>
        <v>8.0874121710134581</v>
      </c>
      <c r="U34" s="1">
        <v>40.093400000000003</v>
      </c>
      <c r="V34" s="1">
        <v>45.278599999999997</v>
      </c>
      <c r="W34" s="1">
        <v>34.437399999999997</v>
      </c>
      <c r="X34" s="1">
        <v>44.472999999999992</v>
      </c>
      <c r="Y34" s="1">
        <v>45.053400000000011</v>
      </c>
      <c r="Z34" s="1">
        <v>40.747199999999978</v>
      </c>
      <c r="AA34" s="1"/>
      <c r="AB34" s="1">
        <f t="shared" si="3"/>
        <v>85.085699999999974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30</v>
      </c>
      <c r="C35" s="1">
        <v>88.887</v>
      </c>
      <c r="D35" s="1">
        <v>275.84699999999998</v>
      </c>
      <c r="E35" s="1">
        <v>101.18300000000001</v>
      </c>
      <c r="F35" s="1">
        <v>243.74</v>
      </c>
      <c r="G35" s="6">
        <v>1</v>
      </c>
      <c r="H35" s="1">
        <v>45</v>
      </c>
      <c r="I35" s="1" t="str">
        <f>VLOOKUP(A35,[1]КИ!$C:$D,2,0)</f>
        <v>в матрице</v>
      </c>
      <c r="J35" s="1">
        <v>116.7</v>
      </c>
      <c r="K35" s="1">
        <f t="shared" si="2"/>
        <v>-15.516999999999996</v>
      </c>
      <c r="L35" s="1">
        <f t="shared" si="4"/>
        <v>101.18300000000001</v>
      </c>
      <c r="M35" s="1"/>
      <c r="N35" s="1"/>
      <c r="O35" s="1">
        <f t="shared" si="5"/>
        <v>20.236600000000003</v>
      </c>
      <c r="P35" s="5"/>
      <c r="Q35" s="5"/>
      <c r="R35" s="1"/>
      <c r="S35" s="1">
        <f t="shared" si="7"/>
        <v>12.04451340640226</v>
      </c>
      <c r="T35" s="1">
        <f t="shared" si="8"/>
        <v>12.04451340640226</v>
      </c>
      <c r="U35" s="1">
        <v>22.5656</v>
      </c>
      <c r="V35" s="1">
        <v>30.222200000000001</v>
      </c>
      <c r="W35" s="1">
        <v>28.1858</v>
      </c>
      <c r="X35" s="1">
        <v>21.583400000000001</v>
      </c>
      <c r="Y35" s="1">
        <v>18.2712</v>
      </c>
      <c r="Z35" s="1">
        <v>17.834199999999999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30</v>
      </c>
      <c r="C36" s="1">
        <v>121.33</v>
      </c>
      <c r="D36" s="1">
        <v>112.996</v>
      </c>
      <c r="E36" s="1">
        <v>120.806</v>
      </c>
      <c r="F36" s="1">
        <v>101.712</v>
      </c>
      <c r="G36" s="6">
        <v>1</v>
      </c>
      <c r="H36" s="1">
        <v>30</v>
      </c>
      <c r="I36" s="1" t="str">
        <f>VLOOKUP(A36,[1]КИ!$C:$D,2,0)</f>
        <v>в матрице</v>
      </c>
      <c r="J36" s="1">
        <v>110.925</v>
      </c>
      <c r="K36" s="1">
        <f t="shared" si="2"/>
        <v>9.8810000000000002</v>
      </c>
      <c r="L36" s="1">
        <f t="shared" si="4"/>
        <v>89.381</v>
      </c>
      <c r="M36" s="1">
        <v>31.425000000000001</v>
      </c>
      <c r="N36" s="1">
        <v>107.00960000000001</v>
      </c>
      <c r="O36" s="1">
        <f t="shared" si="5"/>
        <v>17.876200000000001</v>
      </c>
      <c r="P36" s="5"/>
      <c r="Q36" s="5"/>
      <c r="R36" s="1"/>
      <c r="S36" s="1">
        <f t="shared" si="7"/>
        <v>11.675949027198175</v>
      </c>
      <c r="T36" s="1">
        <f t="shared" si="8"/>
        <v>11.675949027198175</v>
      </c>
      <c r="U36" s="1">
        <v>23.1526</v>
      </c>
      <c r="V36" s="1">
        <v>18.383600000000001</v>
      </c>
      <c r="W36" s="1">
        <v>12.363</v>
      </c>
      <c r="X36" s="1">
        <v>11.0456</v>
      </c>
      <c r="Y36" s="1">
        <v>19.113399999999999</v>
      </c>
      <c r="Z36" s="1">
        <v>20.931000000000001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30</v>
      </c>
      <c r="C37" s="1">
        <v>388.41899999999998</v>
      </c>
      <c r="D37" s="1">
        <v>701.57299999999998</v>
      </c>
      <c r="E37" s="1">
        <v>534.86099999999999</v>
      </c>
      <c r="F37" s="1">
        <v>427.43200000000002</v>
      </c>
      <c r="G37" s="6">
        <v>1</v>
      </c>
      <c r="H37" s="1">
        <v>45</v>
      </c>
      <c r="I37" s="1" t="str">
        <f>VLOOKUP(A37,[1]КИ!$C:$D,2,0)</f>
        <v>в матрице</v>
      </c>
      <c r="J37" s="1">
        <v>533.99099999999999</v>
      </c>
      <c r="K37" s="1">
        <f t="shared" si="2"/>
        <v>0.87000000000000455</v>
      </c>
      <c r="L37" s="1">
        <f t="shared" si="4"/>
        <v>432.96999999999997</v>
      </c>
      <c r="M37" s="1">
        <v>101.89100000000001</v>
      </c>
      <c r="N37" s="1">
        <v>249.2906000000001</v>
      </c>
      <c r="O37" s="1">
        <f t="shared" si="5"/>
        <v>86.593999999999994</v>
      </c>
      <c r="P37" s="5">
        <f t="shared" ref="P37:P38" si="12">10.5*O37-N37-F37</f>
        <v>232.5143999999998</v>
      </c>
      <c r="Q37" s="5"/>
      <c r="R37" s="1"/>
      <c r="S37" s="1">
        <f t="shared" si="7"/>
        <v>10.499999999999998</v>
      </c>
      <c r="T37" s="1">
        <f t="shared" si="8"/>
        <v>7.8148901771485333</v>
      </c>
      <c r="U37" s="1">
        <v>84.353200000000015</v>
      </c>
      <c r="V37" s="1">
        <v>76.610000000000014</v>
      </c>
      <c r="W37" s="1">
        <v>75.909400000000005</v>
      </c>
      <c r="X37" s="1">
        <v>78.552199999999999</v>
      </c>
      <c r="Y37" s="1">
        <v>73.938000000000017</v>
      </c>
      <c r="Z37" s="1">
        <v>76.715400000000002</v>
      </c>
      <c r="AA37" s="1"/>
      <c r="AB37" s="1">
        <f t="shared" si="3"/>
        <v>232.5143999999998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30</v>
      </c>
      <c r="C38" s="1">
        <v>385.863</v>
      </c>
      <c r="D38" s="1">
        <v>489.12599999999998</v>
      </c>
      <c r="E38" s="1">
        <v>405.67599999999999</v>
      </c>
      <c r="F38" s="1">
        <v>329.33100000000002</v>
      </c>
      <c r="G38" s="6">
        <v>1</v>
      </c>
      <c r="H38" s="1">
        <v>45</v>
      </c>
      <c r="I38" s="1" t="str">
        <f>VLOOKUP(A38,[1]КИ!$C:$D,2,0)</f>
        <v>в матрице</v>
      </c>
      <c r="J38" s="1">
        <v>409.82600000000002</v>
      </c>
      <c r="K38" s="1">
        <f t="shared" ref="K38:K68" si="13">E38-J38</f>
        <v>-4.1500000000000341</v>
      </c>
      <c r="L38" s="1">
        <f t="shared" si="4"/>
        <v>304.14999999999998</v>
      </c>
      <c r="M38" s="1">
        <v>101.526</v>
      </c>
      <c r="N38" s="1">
        <v>33.96839999999986</v>
      </c>
      <c r="O38" s="1">
        <f t="shared" si="5"/>
        <v>60.83</v>
      </c>
      <c r="P38" s="5">
        <f t="shared" si="12"/>
        <v>275.41560000000015</v>
      </c>
      <c r="Q38" s="5"/>
      <c r="R38" s="1"/>
      <c r="S38" s="1">
        <f t="shared" si="7"/>
        <v>10.5</v>
      </c>
      <c r="T38" s="1">
        <f t="shared" si="8"/>
        <v>5.972372184777246</v>
      </c>
      <c r="U38" s="1">
        <v>53.25419999999999</v>
      </c>
      <c r="V38" s="1">
        <v>57.124199999999988</v>
      </c>
      <c r="W38" s="1">
        <v>51.683799999999998</v>
      </c>
      <c r="X38" s="1">
        <v>57.7136</v>
      </c>
      <c r="Y38" s="1">
        <v>58.961199999999998</v>
      </c>
      <c r="Z38" s="1">
        <v>58.607399999999998</v>
      </c>
      <c r="AA38" s="1"/>
      <c r="AB38" s="1">
        <f t="shared" ref="AB38:AB68" si="14">P38*G38</f>
        <v>275.41560000000015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30</v>
      </c>
      <c r="C39" s="1">
        <v>214.80199999999999</v>
      </c>
      <c r="D39" s="1">
        <v>402.93200000000002</v>
      </c>
      <c r="E39" s="1">
        <v>154.17099999999999</v>
      </c>
      <c r="F39" s="1">
        <v>355.57400000000001</v>
      </c>
      <c r="G39" s="6">
        <v>1</v>
      </c>
      <c r="H39" s="1">
        <v>45</v>
      </c>
      <c r="I39" s="1" t="str">
        <f>VLOOKUP(A39,[1]КИ!$C:$D,2,0)</f>
        <v>в матрице</v>
      </c>
      <c r="J39" s="1">
        <v>175.917</v>
      </c>
      <c r="K39" s="1">
        <f t="shared" si="13"/>
        <v>-21.746000000000009</v>
      </c>
      <c r="L39" s="1">
        <f t="shared" si="4"/>
        <v>111.35399999999998</v>
      </c>
      <c r="M39" s="1">
        <v>42.817</v>
      </c>
      <c r="N39" s="1">
        <v>82.923600000000008</v>
      </c>
      <c r="O39" s="1">
        <f t="shared" si="5"/>
        <v>22.270799999999998</v>
      </c>
      <c r="P39" s="5"/>
      <c r="Q39" s="5"/>
      <c r="R39" s="1"/>
      <c r="S39" s="1">
        <f t="shared" si="7"/>
        <v>19.689351078542309</v>
      </c>
      <c r="T39" s="1">
        <f t="shared" si="8"/>
        <v>19.689351078542309</v>
      </c>
      <c r="U39" s="1">
        <v>42.788200000000003</v>
      </c>
      <c r="V39" s="1">
        <v>41.907800000000002</v>
      </c>
      <c r="W39" s="1">
        <v>11.8344</v>
      </c>
      <c r="X39" s="1">
        <v>12.7104</v>
      </c>
      <c r="Y39" s="1">
        <v>27.2926</v>
      </c>
      <c r="Z39" s="1">
        <v>28.436399999999999</v>
      </c>
      <c r="AA39" s="16" t="s">
        <v>85</v>
      </c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66</v>
      </c>
      <c r="B40" s="1" t="s">
        <v>30</v>
      </c>
      <c r="C40" s="1"/>
      <c r="D40" s="1"/>
      <c r="E40" s="1"/>
      <c r="F40" s="1"/>
      <c r="G40" s="6">
        <v>1</v>
      </c>
      <c r="H40" s="1" t="e">
        <v>#N/A</v>
      </c>
      <c r="I40" s="1" t="str">
        <f>VLOOKUP(A40,[1]КИ!$C:$D,2,0)</f>
        <v>в матрице</v>
      </c>
      <c r="J40" s="1"/>
      <c r="K40" s="1">
        <f t="shared" si="13"/>
        <v>0</v>
      </c>
      <c r="L40" s="1">
        <f t="shared" si="4"/>
        <v>0</v>
      </c>
      <c r="M40" s="1"/>
      <c r="N40" s="1"/>
      <c r="O40" s="1">
        <f t="shared" si="5"/>
        <v>0</v>
      </c>
      <c r="P40" s="5">
        <v>20</v>
      </c>
      <c r="Q40" s="5"/>
      <c r="R40" s="1"/>
      <c r="S40" s="1" t="e">
        <f t="shared" si="7"/>
        <v>#DIV/0!</v>
      </c>
      <c r="T40" s="1" t="e">
        <f t="shared" si="8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14"/>
        <v>20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67</v>
      </c>
      <c r="B41" s="11" t="s">
        <v>30</v>
      </c>
      <c r="C41" s="11"/>
      <c r="D41" s="11">
        <v>91.846999999999994</v>
      </c>
      <c r="E41" s="11">
        <v>37.146000000000001</v>
      </c>
      <c r="F41" s="11">
        <v>53.250999999999998</v>
      </c>
      <c r="G41" s="12">
        <v>0</v>
      </c>
      <c r="H41" s="11">
        <v>35</v>
      </c>
      <c r="I41" s="13" t="s">
        <v>114</v>
      </c>
      <c r="J41" s="11">
        <v>38.799999999999997</v>
      </c>
      <c r="K41" s="11">
        <f t="shared" si="13"/>
        <v>-1.6539999999999964</v>
      </c>
      <c r="L41" s="11">
        <f t="shared" si="4"/>
        <v>37.146000000000001</v>
      </c>
      <c r="M41" s="11"/>
      <c r="N41" s="11"/>
      <c r="O41" s="11">
        <f t="shared" si="5"/>
        <v>7.4291999999999998</v>
      </c>
      <c r="P41" s="14"/>
      <c r="Q41" s="14"/>
      <c r="R41" s="11"/>
      <c r="S41" s="11">
        <f t="shared" si="7"/>
        <v>7.1677973402250581</v>
      </c>
      <c r="T41" s="11">
        <f t="shared" si="8"/>
        <v>7.1677973402250581</v>
      </c>
      <c r="U41" s="11">
        <v>0</v>
      </c>
      <c r="V41" s="11">
        <v>2.5981999999999998</v>
      </c>
      <c r="W41" s="11">
        <v>7.3734000000000037</v>
      </c>
      <c r="X41" s="11">
        <v>13.430999999999999</v>
      </c>
      <c r="Y41" s="11">
        <v>6.0812000000000008</v>
      </c>
      <c r="Z41" s="11">
        <v>5.0796000000000019</v>
      </c>
      <c r="AA41" s="11"/>
      <c r="AB41" s="1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35</v>
      </c>
      <c r="C42" s="1">
        <v>414</v>
      </c>
      <c r="D42" s="1">
        <v>1114</v>
      </c>
      <c r="E42" s="1">
        <v>404</v>
      </c>
      <c r="F42" s="1">
        <v>954</v>
      </c>
      <c r="G42" s="6">
        <v>0.4</v>
      </c>
      <c r="H42" s="1">
        <v>45</v>
      </c>
      <c r="I42" s="1" t="str">
        <f>VLOOKUP(A42,[1]КИ!$C:$D,2,0)</f>
        <v>в матрице</v>
      </c>
      <c r="J42" s="1">
        <v>404</v>
      </c>
      <c r="K42" s="1">
        <f t="shared" si="13"/>
        <v>0</v>
      </c>
      <c r="L42" s="1">
        <f t="shared" si="4"/>
        <v>404</v>
      </c>
      <c r="M42" s="1"/>
      <c r="N42" s="1">
        <v>199.40000000000009</v>
      </c>
      <c r="O42" s="1">
        <f t="shared" si="5"/>
        <v>80.8</v>
      </c>
      <c r="P42" s="5"/>
      <c r="Q42" s="5"/>
      <c r="R42" s="1"/>
      <c r="S42" s="1">
        <f t="shared" si="7"/>
        <v>14.274752475247526</v>
      </c>
      <c r="T42" s="1">
        <f t="shared" si="8"/>
        <v>14.274752475247526</v>
      </c>
      <c r="U42" s="1">
        <v>120.2</v>
      </c>
      <c r="V42" s="1">
        <v>124.4</v>
      </c>
      <c r="W42" s="1">
        <v>86.2</v>
      </c>
      <c r="X42" s="1">
        <v>74.8</v>
      </c>
      <c r="Y42" s="1">
        <v>88</v>
      </c>
      <c r="Z42" s="1">
        <v>85</v>
      </c>
      <c r="AA42" s="1"/>
      <c r="AB42" s="1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30</v>
      </c>
      <c r="C43" s="1"/>
      <c r="D43" s="1">
        <v>105.645</v>
      </c>
      <c r="E43" s="1">
        <v>105.645</v>
      </c>
      <c r="F43" s="1"/>
      <c r="G43" s="6">
        <v>1</v>
      </c>
      <c r="H43" s="1" t="e">
        <v>#N/A</v>
      </c>
      <c r="I43" s="1" t="str">
        <f>VLOOKUP(A43,[1]КИ!$C:$D,2,0)</f>
        <v>в матрице</v>
      </c>
      <c r="J43" s="1">
        <v>105.645</v>
      </c>
      <c r="K43" s="1">
        <f t="shared" si="13"/>
        <v>0</v>
      </c>
      <c r="L43" s="1">
        <f t="shared" si="4"/>
        <v>0</v>
      </c>
      <c r="M43" s="1">
        <v>105.645</v>
      </c>
      <c r="N43" s="1"/>
      <c r="O43" s="1">
        <f t="shared" si="5"/>
        <v>0</v>
      </c>
      <c r="P43" s="5">
        <v>20</v>
      </c>
      <c r="Q43" s="5"/>
      <c r="R43" s="1"/>
      <c r="S43" s="1" t="e">
        <f t="shared" si="7"/>
        <v>#DIV/0!</v>
      </c>
      <c r="T43" s="1" t="e">
        <f t="shared" si="8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f t="shared" si="14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30</v>
      </c>
      <c r="C44" s="1">
        <v>254.95400000000001</v>
      </c>
      <c r="D44" s="1">
        <v>295.54300000000001</v>
      </c>
      <c r="E44" s="1">
        <v>169.309</v>
      </c>
      <c r="F44" s="1">
        <v>300.73200000000003</v>
      </c>
      <c r="G44" s="6">
        <v>1</v>
      </c>
      <c r="H44" s="1">
        <v>40</v>
      </c>
      <c r="I44" s="1" t="str">
        <f>VLOOKUP(A44,[1]КИ!$C:$D,2,0)</f>
        <v>в матрице</v>
      </c>
      <c r="J44" s="1">
        <v>173.6</v>
      </c>
      <c r="K44" s="1">
        <f t="shared" si="13"/>
        <v>-4.2909999999999968</v>
      </c>
      <c r="L44" s="1">
        <f t="shared" si="4"/>
        <v>169.309</v>
      </c>
      <c r="M44" s="1"/>
      <c r="N44" s="1"/>
      <c r="O44" s="1">
        <f t="shared" si="5"/>
        <v>33.861800000000002</v>
      </c>
      <c r="P44" s="5">
        <f t="shared" ref="P44:P46" si="15">10.5*O44-N44-F44</f>
        <v>54.816899999999976</v>
      </c>
      <c r="Q44" s="5"/>
      <c r="R44" s="1"/>
      <c r="S44" s="1">
        <f t="shared" si="7"/>
        <v>10.5</v>
      </c>
      <c r="T44" s="1">
        <f t="shared" si="8"/>
        <v>8.8811581191785436</v>
      </c>
      <c r="U44" s="1">
        <v>37.571399999999997</v>
      </c>
      <c r="V44" s="1">
        <v>41.987800000000007</v>
      </c>
      <c r="W44" s="1">
        <v>34.486800000000002</v>
      </c>
      <c r="X44" s="1">
        <v>37.946800000000003</v>
      </c>
      <c r="Y44" s="1">
        <v>40.903599999999997</v>
      </c>
      <c r="Z44" s="1">
        <v>40.099800000000002</v>
      </c>
      <c r="AA44" s="1"/>
      <c r="AB44" s="1">
        <f t="shared" si="14"/>
        <v>54.816899999999976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35</v>
      </c>
      <c r="C45" s="1">
        <v>73</v>
      </c>
      <c r="D45" s="1">
        <v>1236</v>
      </c>
      <c r="E45" s="1">
        <v>659</v>
      </c>
      <c r="F45" s="1">
        <v>582</v>
      </c>
      <c r="G45" s="6">
        <v>0.4</v>
      </c>
      <c r="H45" s="1">
        <v>40</v>
      </c>
      <c r="I45" s="1" t="str">
        <f>VLOOKUP(A45,[1]КИ!$C:$D,2,0)</f>
        <v>в матрице</v>
      </c>
      <c r="J45" s="1">
        <v>665</v>
      </c>
      <c r="K45" s="1">
        <f t="shared" si="13"/>
        <v>-6</v>
      </c>
      <c r="L45" s="1">
        <f t="shared" si="4"/>
        <v>359</v>
      </c>
      <c r="M45" s="1">
        <v>300</v>
      </c>
      <c r="N45" s="1"/>
      <c r="O45" s="1">
        <f t="shared" si="5"/>
        <v>71.8</v>
      </c>
      <c r="P45" s="5">
        <f t="shared" si="15"/>
        <v>171.89999999999998</v>
      </c>
      <c r="Q45" s="5"/>
      <c r="R45" s="1"/>
      <c r="S45" s="1">
        <f t="shared" si="7"/>
        <v>10.5</v>
      </c>
      <c r="T45" s="1">
        <f t="shared" si="8"/>
        <v>8.1058495821727021</v>
      </c>
      <c r="U45" s="1">
        <v>48.8</v>
      </c>
      <c r="V45" s="1">
        <v>65.599999999999994</v>
      </c>
      <c r="W45" s="1">
        <v>92.6</v>
      </c>
      <c r="X45" s="1">
        <v>77</v>
      </c>
      <c r="Y45" s="1">
        <v>47.6</v>
      </c>
      <c r="Z45" s="1">
        <v>50.2</v>
      </c>
      <c r="AA45" s="1"/>
      <c r="AB45" s="1">
        <f t="shared" si="14"/>
        <v>68.759999999999991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35</v>
      </c>
      <c r="C46" s="1">
        <v>1232</v>
      </c>
      <c r="D46" s="1">
        <v>305</v>
      </c>
      <c r="E46" s="1">
        <v>503</v>
      </c>
      <c r="F46" s="1">
        <v>846</v>
      </c>
      <c r="G46" s="6">
        <v>0.4</v>
      </c>
      <c r="H46" s="1">
        <v>45</v>
      </c>
      <c r="I46" s="1" t="str">
        <f>VLOOKUP(A46,[1]КИ!$C:$D,2,0)</f>
        <v>в матрице</v>
      </c>
      <c r="J46" s="1">
        <v>503</v>
      </c>
      <c r="K46" s="1">
        <f t="shared" si="13"/>
        <v>0</v>
      </c>
      <c r="L46" s="1">
        <f t="shared" si="4"/>
        <v>503</v>
      </c>
      <c r="M46" s="1"/>
      <c r="N46" s="1">
        <v>161.19999999999999</v>
      </c>
      <c r="O46" s="1">
        <f t="shared" si="5"/>
        <v>100.6</v>
      </c>
      <c r="P46" s="5">
        <f t="shared" si="15"/>
        <v>49.099999999999909</v>
      </c>
      <c r="Q46" s="5"/>
      <c r="R46" s="1"/>
      <c r="S46" s="1">
        <f t="shared" si="7"/>
        <v>10.5</v>
      </c>
      <c r="T46" s="1">
        <f t="shared" si="8"/>
        <v>10.01192842942346</v>
      </c>
      <c r="U46" s="1">
        <v>115.2</v>
      </c>
      <c r="V46" s="1">
        <v>121.2</v>
      </c>
      <c r="W46" s="1">
        <v>96</v>
      </c>
      <c r="X46" s="1">
        <v>86.4</v>
      </c>
      <c r="Y46" s="1">
        <v>149.80000000000001</v>
      </c>
      <c r="Z46" s="1">
        <v>150.6</v>
      </c>
      <c r="AA46" s="1"/>
      <c r="AB46" s="1">
        <f t="shared" si="14"/>
        <v>19.639999999999965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35</v>
      </c>
      <c r="C47" s="1">
        <v>888</v>
      </c>
      <c r="D47" s="1">
        <v>1499</v>
      </c>
      <c r="E47" s="1">
        <v>862</v>
      </c>
      <c r="F47" s="1">
        <v>1280</v>
      </c>
      <c r="G47" s="6">
        <v>0.4</v>
      </c>
      <c r="H47" s="1">
        <v>40</v>
      </c>
      <c r="I47" s="1" t="str">
        <f>VLOOKUP(A47,[1]КИ!$C:$D,2,0)</f>
        <v>в матрице</v>
      </c>
      <c r="J47" s="1">
        <v>845</v>
      </c>
      <c r="K47" s="1">
        <f t="shared" si="13"/>
        <v>17</v>
      </c>
      <c r="L47" s="1">
        <f t="shared" si="4"/>
        <v>682</v>
      </c>
      <c r="M47" s="1">
        <v>180</v>
      </c>
      <c r="N47" s="1">
        <v>306</v>
      </c>
      <c r="O47" s="1">
        <f t="shared" si="5"/>
        <v>136.4</v>
      </c>
      <c r="P47" s="5"/>
      <c r="Q47" s="5"/>
      <c r="R47" s="1"/>
      <c r="S47" s="1">
        <f t="shared" si="7"/>
        <v>11.627565982404692</v>
      </c>
      <c r="T47" s="1">
        <f t="shared" si="8"/>
        <v>11.627565982404692</v>
      </c>
      <c r="U47" s="1">
        <v>170</v>
      </c>
      <c r="V47" s="1">
        <v>176.2</v>
      </c>
      <c r="W47" s="1">
        <v>131.4</v>
      </c>
      <c r="X47" s="1">
        <v>105.6</v>
      </c>
      <c r="Y47" s="1">
        <v>148.80000000000001</v>
      </c>
      <c r="Z47" s="1">
        <v>151.6</v>
      </c>
      <c r="AA47" s="1"/>
      <c r="AB47" s="1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30</v>
      </c>
      <c r="C48" s="1">
        <v>6.7050000000000001</v>
      </c>
      <c r="D48" s="1">
        <v>151.041</v>
      </c>
      <c r="E48" s="1">
        <v>70.367999999999995</v>
      </c>
      <c r="F48" s="1">
        <v>87.353999999999999</v>
      </c>
      <c r="G48" s="6">
        <v>1</v>
      </c>
      <c r="H48" s="1">
        <v>50</v>
      </c>
      <c r="I48" s="1" t="str">
        <f>VLOOKUP(A48,[1]КИ!$C:$D,2,0)</f>
        <v>в матрице</v>
      </c>
      <c r="J48" s="1">
        <v>64</v>
      </c>
      <c r="K48" s="1">
        <f t="shared" si="13"/>
        <v>6.367999999999995</v>
      </c>
      <c r="L48" s="1">
        <f t="shared" si="4"/>
        <v>70.367999999999995</v>
      </c>
      <c r="M48" s="1"/>
      <c r="N48" s="1"/>
      <c r="O48" s="1">
        <f t="shared" si="5"/>
        <v>14.073599999999999</v>
      </c>
      <c r="P48" s="5">
        <f>10.5*O48-N48-F48</f>
        <v>60.41879999999999</v>
      </c>
      <c r="Q48" s="5"/>
      <c r="R48" s="1"/>
      <c r="S48" s="1">
        <f t="shared" si="7"/>
        <v>10.5</v>
      </c>
      <c r="T48" s="1">
        <f t="shared" si="8"/>
        <v>6.2069406548431107</v>
      </c>
      <c r="U48" s="1">
        <v>9.9721999999999991</v>
      </c>
      <c r="V48" s="1">
        <v>12.3902</v>
      </c>
      <c r="W48" s="1">
        <v>9.6763999999999992</v>
      </c>
      <c r="X48" s="1">
        <v>10.4902</v>
      </c>
      <c r="Y48" s="1">
        <v>8.3507999999999996</v>
      </c>
      <c r="Z48" s="1">
        <v>6.7388000000000003</v>
      </c>
      <c r="AA48" s="1"/>
      <c r="AB48" s="1">
        <f t="shared" si="14"/>
        <v>60.41879999999999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30</v>
      </c>
      <c r="C49" s="1">
        <v>39.014000000000003</v>
      </c>
      <c r="D49" s="1">
        <v>331.26</v>
      </c>
      <c r="E49" s="1">
        <v>114.468</v>
      </c>
      <c r="F49" s="1">
        <v>251.042</v>
      </c>
      <c r="G49" s="6">
        <v>1</v>
      </c>
      <c r="H49" s="1">
        <v>50</v>
      </c>
      <c r="I49" s="1" t="str">
        <f>VLOOKUP(A49,[1]КИ!$C:$D,2,0)</f>
        <v>в матрице</v>
      </c>
      <c r="J49" s="1">
        <v>109.5</v>
      </c>
      <c r="K49" s="1">
        <f t="shared" si="13"/>
        <v>4.9680000000000035</v>
      </c>
      <c r="L49" s="1">
        <f t="shared" si="4"/>
        <v>114.468</v>
      </c>
      <c r="M49" s="1"/>
      <c r="N49" s="1">
        <v>25.955600000000061</v>
      </c>
      <c r="O49" s="1">
        <f t="shared" si="5"/>
        <v>22.893599999999999</v>
      </c>
      <c r="P49" s="5"/>
      <c r="Q49" s="5"/>
      <c r="R49" s="1"/>
      <c r="S49" s="1">
        <f t="shared" si="7"/>
        <v>12.099346542265089</v>
      </c>
      <c r="T49" s="1">
        <f t="shared" si="8"/>
        <v>12.099346542265089</v>
      </c>
      <c r="U49" s="1">
        <v>30.0504</v>
      </c>
      <c r="V49" s="1">
        <v>30.333200000000001</v>
      </c>
      <c r="W49" s="1">
        <v>27.908200000000001</v>
      </c>
      <c r="X49" s="1">
        <v>20.920200000000001</v>
      </c>
      <c r="Y49" s="1">
        <v>20.299199999999999</v>
      </c>
      <c r="Z49" s="1">
        <v>25.4876</v>
      </c>
      <c r="AA49" s="1"/>
      <c r="AB49" s="1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30</v>
      </c>
      <c r="C50" s="1">
        <v>20.553999999999998</v>
      </c>
      <c r="D50" s="1">
        <v>128.57900000000001</v>
      </c>
      <c r="E50" s="1">
        <v>55.816000000000003</v>
      </c>
      <c r="F50" s="1">
        <v>90.775999999999996</v>
      </c>
      <c r="G50" s="6">
        <v>1</v>
      </c>
      <c r="H50" s="1">
        <v>55</v>
      </c>
      <c r="I50" s="1" t="str">
        <f>VLOOKUP(A50,[1]КИ!$C:$D,2,0)</f>
        <v>в матрице</v>
      </c>
      <c r="J50" s="1">
        <v>52.75</v>
      </c>
      <c r="K50" s="1">
        <f t="shared" si="13"/>
        <v>3.0660000000000025</v>
      </c>
      <c r="L50" s="1">
        <f t="shared" si="4"/>
        <v>55.816000000000003</v>
      </c>
      <c r="M50" s="1"/>
      <c r="N50" s="1">
        <v>10</v>
      </c>
      <c r="O50" s="1">
        <f t="shared" si="5"/>
        <v>11.1632</v>
      </c>
      <c r="P50" s="5">
        <f>10.5*O50-N50-F50</f>
        <v>16.437600000000003</v>
      </c>
      <c r="Q50" s="5"/>
      <c r="R50" s="1"/>
      <c r="S50" s="1">
        <f t="shared" si="7"/>
        <v>10.5</v>
      </c>
      <c r="T50" s="1">
        <f t="shared" si="8"/>
        <v>9.0275189909703304</v>
      </c>
      <c r="U50" s="1">
        <v>11.4232</v>
      </c>
      <c r="V50" s="1">
        <v>11.4932</v>
      </c>
      <c r="W50" s="1">
        <v>8.24</v>
      </c>
      <c r="X50" s="1">
        <v>6.0738000000000003</v>
      </c>
      <c r="Y50" s="1">
        <v>8.1237999999999992</v>
      </c>
      <c r="Z50" s="1">
        <v>7.2786</v>
      </c>
      <c r="AA50" s="1"/>
      <c r="AB50" s="1">
        <f t="shared" si="14"/>
        <v>16.437600000000003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77</v>
      </c>
      <c r="B51" s="11" t="s">
        <v>30</v>
      </c>
      <c r="C51" s="11">
        <v>21.3</v>
      </c>
      <c r="D51" s="11">
        <v>84.495000000000005</v>
      </c>
      <c r="E51" s="11">
        <v>60.234999999999999</v>
      </c>
      <c r="F51" s="11">
        <v>40.909999999999997</v>
      </c>
      <c r="G51" s="12">
        <v>0</v>
      </c>
      <c r="H51" s="11">
        <v>50</v>
      </c>
      <c r="I51" s="13" t="s">
        <v>114</v>
      </c>
      <c r="J51" s="11">
        <v>60.234999999999999</v>
      </c>
      <c r="K51" s="11">
        <f t="shared" si="13"/>
        <v>0</v>
      </c>
      <c r="L51" s="11">
        <f t="shared" si="4"/>
        <v>0</v>
      </c>
      <c r="M51" s="11">
        <v>60.234999999999999</v>
      </c>
      <c r="N51" s="11">
        <v>10</v>
      </c>
      <c r="O51" s="11">
        <f t="shared" si="5"/>
        <v>0</v>
      </c>
      <c r="P51" s="14"/>
      <c r="Q51" s="14"/>
      <c r="R51" s="11"/>
      <c r="S51" s="11" t="e">
        <f t="shared" si="7"/>
        <v>#DIV/0!</v>
      </c>
      <c r="T51" s="11" t="e">
        <f t="shared" si="8"/>
        <v>#DIV/0!</v>
      </c>
      <c r="U51" s="11">
        <v>3.5964</v>
      </c>
      <c r="V51" s="11">
        <v>3.5964</v>
      </c>
      <c r="W51" s="11">
        <v>3.29</v>
      </c>
      <c r="X51" s="11">
        <v>3.8925999999999998</v>
      </c>
      <c r="Y51" s="11">
        <v>4.2276000000000007</v>
      </c>
      <c r="Z51" s="11">
        <v>4.8340000000000014</v>
      </c>
      <c r="AA51" s="16" t="s">
        <v>85</v>
      </c>
      <c r="AB51" s="11">
        <f t="shared" si="1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30</v>
      </c>
      <c r="C52" s="1">
        <v>65.382000000000005</v>
      </c>
      <c r="D52" s="1">
        <v>304.17500000000001</v>
      </c>
      <c r="E52" s="1">
        <v>199.208</v>
      </c>
      <c r="F52" s="1">
        <v>140.453</v>
      </c>
      <c r="G52" s="6">
        <v>1</v>
      </c>
      <c r="H52" s="1">
        <v>40</v>
      </c>
      <c r="I52" s="1" t="str">
        <f>VLOOKUP(A52,[1]КИ!$C:$D,2,0)</f>
        <v>в матрице</v>
      </c>
      <c r="J52" s="1">
        <v>200.43199999999999</v>
      </c>
      <c r="K52" s="1">
        <f t="shared" si="13"/>
        <v>-1.2239999999999895</v>
      </c>
      <c r="L52" s="1">
        <f t="shared" si="4"/>
        <v>125.176</v>
      </c>
      <c r="M52" s="1">
        <v>74.031999999999996</v>
      </c>
      <c r="N52" s="1"/>
      <c r="O52" s="1">
        <f t="shared" si="5"/>
        <v>25.0352</v>
      </c>
      <c r="P52" s="5">
        <f>10.5*O52-N52-F52</f>
        <v>122.41659999999999</v>
      </c>
      <c r="Q52" s="5"/>
      <c r="R52" s="1"/>
      <c r="S52" s="1">
        <f t="shared" si="7"/>
        <v>10.5</v>
      </c>
      <c r="T52" s="1">
        <f t="shared" si="8"/>
        <v>5.6102208091007864</v>
      </c>
      <c r="U52" s="1">
        <v>18.077200000000001</v>
      </c>
      <c r="V52" s="1">
        <v>17.951000000000001</v>
      </c>
      <c r="W52" s="1">
        <v>27.8764</v>
      </c>
      <c r="X52" s="1">
        <v>30.868400000000001</v>
      </c>
      <c r="Y52" s="1">
        <v>20.323599999999999</v>
      </c>
      <c r="Z52" s="1">
        <v>20.451599999999999</v>
      </c>
      <c r="AA52" s="1" t="s">
        <v>79</v>
      </c>
      <c r="AB52" s="1">
        <f t="shared" si="14"/>
        <v>122.41659999999999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30</v>
      </c>
      <c r="C53" s="1">
        <v>79.966999999999999</v>
      </c>
      <c r="D53" s="1">
        <v>239.595</v>
      </c>
      <c r="E53" s="1">
        <v>256.79300000000001</v>
      </c>
      <c r="F53" s="1">
        <v>0.36299999999999999</v>
      </c>
      <c r="G53" s="6">
        <v>1</v>
      </c>
      <c r="H53" s="1">
        <v>40</v>
      </c>
      <c r="I53" s="1" t="str">
        <f>VLOOKUP(A53,[1]КИ!$C:$D,2,0)</f>
        <v>в матрице</v>
      </c>
      <c r="J53" s="1">
        <v>268.86399999999998</v>
      </c>
      <c r="K53" s="1">
        <f t="shared" si="13"/>
        <v>-12.07099999999997</v>
      </c>
      <c r="L53" s="1">
        <f t="shared" si="4"/>
        <v>110.12900000000002</v>
      </c>
      <c r="M53" s="1">
        <v>146.66399999999999</v>
      </c>
      <c r="N53" s="1"/>
      <c r="O53" s="1">
        <f t="shared" si="5"/>
        <v>22.025800000000004</v>
      </c>
      <c r="P53" s="5">
        <f>7*O53-N53-F53</f>
        <v>153.81760000000003</v>
      </c>
      <c r="Q53" s="5"/>
      <c r="R53" s="1"/>
      <c r="S53" s="1">
        <f t="shared" si="7"/>
        <v>7</v>
      </c>
      <c r="T53" s="1">
        <f t="shared" si="8"/>
        <v>1.6480672665692048E-2</v>
      </c>
      <c r="U53" s="1">
        <v>26.904800000000002</v>
      </c>
      <c r="V53" s="1">
        <v>29.3856</v>
      </c>
      <c r="W53" s="1">
        <v>18.927800000000001</v>
      </c>
      <c r="X53" s="1">
        <v>22.377600000000001</v>
      </c>
      <c r="Y53" s="1">
        <v>19.8874</v>
      </c>
      <c r="Z53" s="1">
        <v>19.313399999999991</v>
      </c>
      <c r="AA53" s="1"/>
      <c r="AB53" s="1">
        <f t="shared" si="14"/>
        <v>153.81760000000003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30</v>
      </c>
      <c r="C54" s="1">
        <v>520.59100000000001</v>
      </c>
      <c r="D54" s="1">
        <v>1391.2529999999999</v>
      </c>
      <c r="E54" s="1">
        <v>1389.34</v>
      </c>
      <c r="F54" s="1">
        <v>402.10500000000002</v>
      </c>
      <c r="G54" s="6">
        <v>1</v>
      </c>
      <c r="H54" s="1">
        <v>40</v>
      </c>
      <c r="I54" s="1" t="str">
        <f>VLOOKUP(A54,[1]КИ!$C:$D,2,0)</f>
        <v>в матрице</v>
      </c>
      <c r="J54" s="1">
        <v>1375.191</v>
      </c>
      <c r="K54" s="1">
        <f t="shared" si="13"/>
        <v>14.148999999999887</v>
      </c>
      <c r="L54" s="1">
        <f t="shared" si="4"/>
        <v>482.24899999999991</v>
      </c>
      <c r="M54" s="1">
        <v>907.09100000000001</v>
      </c>
      <c r="N54" s="1"/>
      <c r="O54" s="1">
        <f t="shared" si="5"/>
        <v>96.449799999999982</v>
      </c>
      <c r="P54" s="5">
        <f>10.5*O54-N54-F54</f>
        <v>610.61789999999974</v>
      </c>
      <c r="Q54" s="5"/>
      <c r="R54" s="1"/>
      <c r="S54" s="1">
        <f t="shared" si="7"/>
        <v>10.5</v>
      </c>
      <c r="T54" s="1">
        <f t="shared" si="8"/>
        <v>4.1690599669465369</v>
      </c>
      <c r="U54" s="1">
        <v>69.989199999999983</v>
      </c>
      <c r="V54" s="1">
        <v>72.421600000000041</v>
      </c>
      <c r="W54" s="1">
        <v>101.21</v>
      </c>
      <c r="X54" s="1">
        <v>109.1118</v>
      </c>
      <c r="Y54" s="1">
        <v>97.441799999999972</v>
      </c>
      <c r="Z54" s="1">
        <v>103.8585999999999</v>
      </c>
      <c r="AA54" s="1" t="s">
        <v>82</v>
      </c>
      <c r="AB54" s="1">
        <f t="shared" si="14"/>
        <v>610.61789999999974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35</v>
      </c>
      <c r="C55" s="1">
        <v>389</v>
      </c>
      <c r="D55" s="1">
        <v>1620</v>
      </c>
      <c r="E55" s="1">
        <v>754</v>
      </c>
      <c r="F55" s="1">
        <v>1035</v>
      </c>
      <c r="G55" s="6">
        <v>0.4</v>
      </c>
      <c r="H55" s="1">
        <v>45</v>
      </c>
      <c r="I55" s="1" t="str">
        <f>VLOOKUP(A55,[1]КИ!$C:$D,2,0)</f>
        <v>в матрице</v>
      </c>
      <c r="J55" s="1">
        <v>756</v>
      </c>
      <c r="K55" s="1">
        <f t="shared" si="13"/>
        <v>-2</v>
      </c>
      <c r="L55" s="1">
        <f t="shared" si="4"/>
        <v>556</v>
      </c>
      <c r="M55" s="1">
        <v>198</v>
      </c>
      <c r="N55" s="1">
        <v>323.39999999999992</v>
      </c>
      <c r="O55" s="1">
        <f t="shared" si="5"/>
        <v>111.2</v>
      </c>
      <c r="P55" s="5"/>
      <c r="Q55" s="5"/>
      <c r="R55" s="1"/>
      <c r="S55" s="1">
        <f t="shared" si="7"/>
        <v>12.215827338129495</v>
      </c>
      <c r="T55" s="1">
        <f t="shared" si="8"/>
        <v>12.215827338129495</v>
      </c>
      <c r="U55" s="1">
        <v>149.19999999999999</v>
      </c>
      <c r="V55" s="1">
        <v>146.80000000000001</v>
      </c>
      <c r="W55" s="1">
        <v>99</v>
      </c>
      <c r="X55" s="1">
        <v>84</v>
      </c>
      <c r="Y55" s="1">
        <v>94.2</v>
      </c>
      <c r="Z55" s="1">
        <v>94.2</v>
      </c>
      <c r="AA55" s="1"/>
      <c r="AB55" s="1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30</v>
      </c>
      <c r="C56" s="1">
        <v>199.07900000000001</v>
      </c>
      <c r="D56" s="1">
        <v>2.1309999999999998</v>
      </c>
      <c r="E56" s="1">
        <v>40.005000000000003</v>
      </c>
      <c r="F56" s="1">
        <v>148.46899999999999</v>
      </c>
      <c r="G56" s="6">
        <v>1</v>
      </c>
      <c r="H56" s="1">
        <v>40</v>
      </c>
      <c r="I56" s="1" t="str">
        <f>VLOOKUP(A56,[1]КИ!$C:$D,2,0)</f>
        <v>в матрице</v>
      </c>
      <c r="J56" s="1">
        <v>47.9</v>
      </c>
      <c r="K56" s="1">
        <f t="shared" si="13"/>
        <v>-7.894999999999996</v>
      </c>
      <c r="L56" s="1">
        <f t="shared" si="4"/>
        <v>40.005000000000003</v>
      </c>
      <c r="M56" s="1"/>
      <c r="N56" s="1"/>
      <c r="O56" s="1">
        <f t="shared" si="5"/>
        <v>8.0010000000000012</v>
      </c>
      <c r="P56" s="5"/>
      <c r="Q56" s="5"/>
      <c r="R56" s="1"/>
      <c r="S56" s="1">
        <f t="shared" si="7"/>
        <v>18.556305461817271</v>
      </c>
      <c r="T56" s="1">
        <f t="shared" si="8"/>
        <v>18.556305461817271</v>
      </c>
      <c r="U56" s="1">
        <v>6.3010000000000002</v>
      </c>
      <c r="V56" s="1">
        <v>8.9366000000000003</v>
      </c>
      <c r="W56" s="1">
        <v>14.067600000000001</v>
      </c>
      <c r="X56" s="1">
        <v>16.552199999999999</v>
      </c>
      <c r="Y56" s="1">
        <v>22.1906</v>
      </c>
      <c r="Z56" s="1">
        <v>16.479800000000001</v>
      </c>
      <c r="AA56" s="16" t="s">
        <v>85</v>
      </c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30</v>
      </c>
      <c r="C57" s="1">
        <v>336.89800000000002</v>
      </c>
      <c r="D57" s="1">
        <v>757.70399999999995</v>
      </c>
      <c r="E57" s="1">
        <v>494.13299999999998</v>
      </c>
      <c r="F57" s="1">
        <v>506.596</v>
      </c>
      <c r="G57" s="6">
        <v>1</v>
      </c>
      <c r="H57" s="1">
        <v>40</v>
      </c>
      <c r="I57" s="1" t="str">
        <f>VLOOKUP(A57,[1]КИ!$C:$D,2,0)</f>
        <v>в матрице</v>
      </c>
      <c r="J57" s="1">
        <v>457.84500000000003</v>
      </c>
      <c r="K57" s="1">
        <f t="shared" si="13"/>
        <v>36.287999999999954</v>
      </c>
      <c r="L57" s="1">
        <f t="shared" si="4"/>
        <v>346.88799999999998</v>
      </c>
      <c r="M57" s="1">
        <v>147.245</v>
      </c>
      <c r="N57" s="1">
        <v>98.935799999999858</v>
      </c>
      <c r="O57" s="1">
        <f t="shared" si="5"/>
        <v>69.377600000000001</v>
      </c>
      <c r="P57" s="5">
        <f>10.5*O57-N57-F57</f>
        <v>122.93300000000011</v>
      </c>
      <c r="Q57" s="5"/>
      <c r="R57" s="1"/>
      <c r="S57" s="1">
        <f t="shared" si="7"/>
        <v>10.5</v>
      </c>
      <c r="T57" s="1">
        <f t="shared" si="8"/>
        <v>8.7280592006641893</v>
      </c>
      <c r="U57" s="1">
        <v>75.106799999999993</v>
      </c>
      <c r="V57" s="1">
        <v>76.495999999999995</v>
      </c>
      <c r="W57" s="1">
        <v>73.904199999999989</v>
      </c>
      <c r="X57" s="1">
        <v>68.704999999999998</v>
      </c>
      <c r="Y57" s="1">
        <v>69.789000000000001</v>
      </c>
      <c r="Z57" s="1">
        <v>70.486999999999995</v>
      </c>
      <c r="AA57" s="1"/>
      <c r="AB57" s="1">
        <f t="shared" si="14"/>
        <v>122.93300000000011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87</v>
      </c>
      <c r="B58" s="11" t="s">
        <v>35</v>
      </c>
      <c r="C58" s="11">
        <v>68</v>
      </c>
      <c r="D58" s="11">
        <v>276</v>
      </c>
      <c r="E58" s="11">
        <v>168</v>
      </c>
      <c r="F58" s="11">
        <v>150</v>
      </c>
      <c r="G58" s="12">
        <v>0</v>
      </c>
      <c r="H58" s="11">
        <v>45</v>
      </c>
      <c r="I58" s="13" t="s">
        <v>114</v>
      </c>
      <c r="J58" s="11">
        <v>181</v>
      </c>
      <c r="K58" s="11">
        <f t="shared" si="13"/>
        <v>-13</v>
      </c>
      <c r="L58" s="11">
        <f t="shared" si="4"/>
        <v>150</v>
      </c>
      <c r="M58" s="11">
        <v>18</v>
      </c>
      <c r="N58" s="11"/>
      <c r="O58" s="11">
        <f t="shared" si="5"/>
        <v>30</v>
      </c>
      <c r="P58" s="14"/>
      <c r="Q58" s="14"/>
      <c r="R58" s="11"/>
      <c r="S58" s="11">
        <f t="shared" si="7"/>
        <v>5</v>
      </c>
      <c r="T58" s="11">
        <f t="shared" si="8"/>
        <v>5</v>
      </c>
      <c r="U58" s="11">
        <v>24.4</v>
      </c>
      <c r="V58" s="11">
        <v>27.6</v>
      </c>
      <c r="W58" s="11">
        <v>24.8</v>
      </c>
      <c r="X58" s="11">
        <v>17.399999999999999</v>
      </c>
      <c r="Y58" s="11">
        <v>16.399999999999999</v>
      </c>
      <c r="Z58" s="11">
        <v>19.8</v>
      </c>
      <c r="AA58" s="11"/>
      <c r="AB58" s="11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88</v>
      </c>
      <c r="B59" s="1" t="s">
        <v>35</v>
      </c>
      <c r="C59" s="1"/>
      <c r="D59" s="1">
        <v>24</v>
      </c>
      <c r="E59" s="1">
        <v>24</v>
      </c>
      <c r="F59" s="1"/>
      <c r="G59" s="6">
        <v>0.35</v>
      </c>
      <c r="H59" s="1" t="e">
        <v>#N/A</v>
      </c>
      <c r="I59" s="1" t="str">
        <f>VLOOKUP(A59,[1]КИ!$C:$D,2,0)</f>
        <v>в матрице</v>
      </c>
      <c r="J59" s="1">
        <v>24</v>
      </c>
      <c r="K59" s="1">
        <f t="shared" si="13"/>
        <v>0</v>
      </c>
      <c r="L59" s="1">
        <f t="shared" si="4"/>
        <v>0</v>
      </c>
      <c r="M59" s="1">
        <v>24</v>
      </c>
      <c r="N59" s="1"/>
      <c r="O59" s="1">
        <f t="shared" si="5"/>
        <v>0</v>
      </c>
      <c r="P59" s="5">
        <v>30</v>
      </c>
      <c r="Q59" s="5"/>
      <c r="R59" s="1"/>
      <c r="S59" s="1" t="e">
        <f t="shared" si="7"/>
        <v>#DIV/0!</v>
      </c>
      <c r="T59" s="1" t="e">
        <f t="shared" si="8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4"/>
        <v>10.5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35</v>
      </c>
      <c r="C60" s="1">
        <v>548</v>
      </c>
      <c r="D60" s="1">
        <v>558</v>
      </c>
      <c r="E60" s="1">
        <v>539</v>
      </c>
      <c r="F60" s="1">
        <v>323</v>
      </c>
      <c r="G60" s="6">
        <v>0.4</v>
      </c>
      <c r="H60" s="1">
        <v>40</v>
      </c>
      <c r="I60" s="1" t="str">
        <f>VLOOKUP(A60,[1]КИ!$C:$D,2,0)</f>
        <v>в матрице</v>
      </c>
      <c r="J60" s="1">
        <v>548</v>
      </c>
      <c r="K60" s="1">
        <f t="shared" si="13"/>
        <v>-9</v>
      </c>
      <c r="L60" s="1">
        <f t="shared" si="4"/>
        <v>419</v>
      </c>
      <c r="M60" s="1">
        <v>120</v>
      </c>
      <c r="N60" s="1">
        <v>268.39999999999992</v>
      </c>
      <c r="O60" s="1">
        <f t="shared" si="5"/>
        <v>83.8</v>
      </c>
      <c r="P60" s="5">
        <f>10.5*O60-N60-F60</f>
        <v>288.5</v>
      </c>
      <c r="Q60" s="5"/>
      <c r="R60" s="1"/>
      <c r="S60" s="1">
        <f t="shared" si="7"/>
        <v>10.499999999999998</v>
      </c>
      <c r="T60" s="1">
        <f t="shared" si="8"/>
        <v>7.0572792362768482</v>
      </c>
      <c r="U60" s="1">
        <v>89.6</v>
      </c>
      <c r="V60" s="1">
        <v>81.2</v>
      </c>
      <c r="W60" s="1">
        <v>72.2</v>
      </c>
      <c r="X60" s="1">
        <v>75.8</v>
      </c>
      <c r="Y60" s="1">
        <v>78.2</v>
      </c>
      <c r="Z60" s="1">
        <v>83.2</v>
      </c>
      <c r="AA60" s="17"/>
      <c r="AB60" s="1">
        <f t="shared" si="14"/>
        <v>115.4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90</v>
      </c>
      <c r="B61" s="1" t="s">
        <v>30</v>
      </c>
      <c r="C61" s="1"/>
      <c r="D61" s="1">
        <v>42.834000000000003</v>
      </c>
      <c r="E61" s="1">
        <v>42.834000000000003</v>
      </c>
      <c r="F61" s="1"/>
      <c r="G61" s="6">
        <v>1</v>
      </c>
      <c r="H61" s="1" t="e">
        <v>#N/A</v>
      </c>
      <c r="I61" s="1" t="str">
        <f>VLOOKUP(A61,[1]КИ!$C:$D,2,0)</f>
        <v>в матрице</v>
      </c>
      <c r="J61" s="1">
        <v>42.834000000000003</v>
      </c>
      <c r="K61" s="1">
        <f t="shared" si="13"/>
        <v>0</v>
      </c>
      <c r="L61" s="1">
        <f t="shared" si="4"/>
        <v>0</v>
      </c>
      <c r="M61" s="1">
        <v>42.834000000000003</v>
      </c>
      <c r="N61" s="1"/>
      <c r="O61" s="1">
        <f t="shared" si="5"/>
        <v>0</v>
      </c>
      <c r="P61" s="5">
        <v>20</v>
      </c>
      <c r="Q61" s="5"/>
      <c r="R61" s="1"/>
      <c r="S61" s="1" t="e">
        <f t="shared" si="7"/>
        <v>#DIV/0!</v>
      </c>
      <c r="T61" s="1" t="e">
        <f t="shared" si="8"/>
        <v>#DIV/0!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>
        <f t="shared" si="14"/>
        <v>20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30</v>
      </c>
      <c r="C62" s="1">
        <v>228.17500000000001</v>
      </c>
      <c r="D62" s="1">
        <v>88.272000000000006</v>
      </c>
      <c r="E62" s="1">
        <v>164.05199999999999</v>
      </c>
      <c r="F62" s="1">
        <v>122.05800000000001</v>
      </c>
      <c r="G62" s="6">
        <v>1</v>
      </c>
      <c r="H62" s="1">
        <v>30</v>
      </c>
      <c r="I62" s="1" t="str">
        <f>VLOOKUP(A62,[1]КИ!$C:$D,2,0)</f>
        <v>в матрице</v>
      </c>
      <c r="J62" s="1">
        <v>153.9</v>
      </c>
      <c r="K62" s="1">
        <f t="shared" si="13"/>
        <v>10.151999999999987</v>
      </c>
      <c r="L62" s="1">
        <f t="shared" si="4"/>
        <v>164.05199999999999</v>
      </c>
      <c r="M62" s="1"/>
      <c r="N62" s="1">
        <v>37.614600000000003</v>
      </c>
      <c r="O62" s="1">
        <f t="shared" si="5"/>
        <v>32.810400000000001</v>
      </c>
      <c r="P62" s="5">
        <f>10*O62-N62-F62-21</f>
        <v>147.43140000000005</v>
      </c>
      <c r="Q62" s="5"/>
      <c r="R62" s="1"/>
      <c r="S62" s="1">
        <f t="shared" si="7"/>
        <v>9.3599590373783936</v>
      </c>
      <c r="T62" s="1">
        <f t="shared" si="8"/>
        <v>4.8665240289664258</v>
      </c>
      <c r="U62" s="1">
        <v>26.535599999999999</v>
      </c>
      <c r="V62" s="1">
        <v>26.888200000000001</v>
      </c>
      <c r="W62" s="1">
        <v>26.251200000000001</v>
      </c>
      <c r="X62" s="1">
        <v>27.658000000000001</v>
      </c>
      <c r="Y62" s="1">
        <v>32.773000000000003</v>
      </c>
      <c r="Z62" s="1">
        <v>35.276200000000003</v>
      </c>
      <c r="AA62" s="20" t="s">
        <v>139</v>
      </c>
      <c r="AB62" s="1">
        <f t="shared" si="14"/>
        <v>147.43140000000005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30</v>
      </c>
      <c r="C63" s="1">
        <v>117.726</v>
      </c>
      <c r="D63" s="1">
        <v>172.22499999999999</v>
      </c>
      <c r="E63" s="1">
        <v>112.44</v>
      </c>
      <c r="F63" s="1">
        <v>157.56</v>
      </c>
      <c r="G63" s="6">
        <v>1</v>
      </c>
      <c r="H63" s="1">
        <v>50</v>
      </c>
      <c r="I63" s="1" t="str">
        <f>VLOOKUP(A63,[1]КИ!$C:$D,2,0)</f>
        <v>в матрице</v>
      </c>
      <c r="J63" s="1">
        <v>97.15</v>
      </c>
      <c r="K63" s="1">
        <f t="shared" si="13"/>
        <v>15.289999999999992</v>
      </c>
      <c r="L63" s="1">
        <f t="shared" si="4"/>
        <v>112.44</v>
      </c>
      <c r="M63" s="1"/>
      <c r="N63" s="1">
        <v>40.373399999999947</v>
      </c>
      <c r="O63" s="1">
        <f t="shared" si="5"/>
        <v>22.488</v>
      </c>
      <c r="P63" s="5">
        <f>10.5*O63-N63-F63</f>
        <v>38.190600000000046</v>
      </c>
      <c r="Q63" s="5"/>
      <c r="R63" s="1"/>
      <c r="S63" s="1">
        <f t="shared" si="7"/>
        <v>10.5</v>
      </c>
      <c r="T63" s="1">
        <f t="shared" si="8"/>
        <v>8.8017342582710754</v>
      </c>
      <c r="U63" s="1">
        <v>24.877199999999998</v>
      </c>
      <c r="V63" s="1">
        <v>23.421600000000002</v>
      </c>
      <c r="W63" s="1">
        <v>28.702200000000001</v>
      </c>
      <c r="X63" s="1">
        <v>24.785599999999999</v>
      </c>
      <c r="Y63" s="1">
        <v>24.643599999999999</v>
      </c>
      <c r="Z63" s="1">
        <v>28.486799999999999</v>
      </c>
      <c r="AA63" s="1"/>
      <c r="AB63" s="1">
        <f t="shared" si="14"/>
        <v>38.190600000000046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30</v>
      </c>
      <c r="C64" s="1"/>
      <c r="D64" s="1">
        <v>130.726</v>
      </c>
      <c r="E64" s="1">
        <v>5.5</v>
      </c>
      <c r="F64" s="1">
        <v>125.095</v>
      </c>
      <c r="G64" s="6">
        <v>1</v>
      </c>
      <c r="H64" s="1">
        <v>50</v>
      </c>
      <c r="I64" s="1" t="str">
        <f>VLOOKUP(A64,[1]КИ!$C:$D,2,0)</f>
        <v>в матрице</v>
      </c>
      <c r="J64" s="1">
        <v>5.3</v>
      </c>
      <c r="K64" s="1">
        <f t="shared" si="13"/>
        <v>0.20000000000000018</v>
      </c>
      <c r="L64" s="1">
        <f t="shared" si="4"/>
        <v>5.5</v>
      </c>
      <c r="M64" s="1"/>
      <c r="N64" s="1"/>
      <c r="O64" s="1">
        <f t="shared" si="5"/>
        <v>1.1000000000000001</v>
      </c>
      <c r="P64" s="5"/>
      <c r="Q64" s="5"/>
      <c r="R64" s="1"/>
      <c r="S64" s="1">
        <f t="shared" si="7"/>
        <v>113.72272727272727</v>
      </c>
      <c r="T64" s="1">
        <f t="shared" si="8"/>
        <v>113.72272727272727</v>
      </c>
      <c r="U64" s="1">
        <v>7.6083999999999996</v>
      </c>
      <c r="V64" s="1">
        <v>11.4206</v>
      </c>
      <c r="W64" s="1">
        <v>8.7330000000000005</v>
      </c>
      <c r="X64" s="1">
        <v>3.5621999999999998</v>
      </c>
      <c r="Y64" s="1">
        <v>5.7555999999999994</v>
      </c>
      <c r="Z64" s="1">
        <v>6.2932000000000006</v>
      </c>
      <c r="AA64" s="1"/>
      <c r="AB64" s="1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35</v>
      </c>
      <c r="C65" s="1">
        <v>705</v>
      </c>
      <c r="D65" s="1">
        <v>1470</v>
      </c>
      <c r="E65" s="1">
        <v>911</v>
      </c>
      <c r="F65" s="1">
        <v>1048</v>
      </c>
      <c r="G65" s="6">
        <v>0.4</v>
      </c>
      <c r="H65" s="1">
        <v>40</v>
      </c>
      <c r="I65" s="1" t="str">
        <f>VLOOKUP(A65,[1]КИ!$C:$D,2,0)</f>
        <v>в матрице</v>
      </c>
      <c r="J65" s="1">
        <v>909</v>
      </c>
      <c r="K65" s="1">
        <f t="shared" si="13"/>
        <v>2</v>
      </c>
      <c r="L65" s="1">
        <f t="shared" si="4"/>
        <v>551</v>
      </c>
      <c r="M65" s="1">
        <v>360</v>
      </c>
      <c r="N65" s="1">
        <v>294.43999999999983</v>
      </c>
      <c r="O65" s="1">
        <f t="shared" si="5"/>
        <v>110.2</v>
      </c>
      <c r="P65" s="5"/>
      <c r="Q65" s="5"/>
      <c r="R65" s="1"/>
      <c r="S65" s="1">
        <f t="shared" si="7"/>
        <v>12.18185117967332</v>
      </c>
      <c r="T65" s="1">
        <f t="shared" si="8"/>
        <v>12.18185117967332</v>
      </c>
      <c r="U65" s="1">
        <v>143.80000000000001</v>
      </c>
      <c r="V65" s="1">
        <v>144.6</v>
      </c>
      <c r="W65" s="1">
        <v>111.6</v>
      </c>
      <c r="X65" s="1">
        <v>94.6</v>
      </c>
      <c r="Y65" s="1">
        <v>116.4</v>
      </c>
      <c r="Z65" s="1">
        <v>111.6</v>
      </c>
      <c r="AA65" s="1"/>
      <c r="AB65" s="1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35</v>
      </c>
      <c r="C66" s="1">
        <v>256</v>
      </c>
      <c r="D66" s="1">
        <v>1126</v>
      </c>
      <c r="E66" s="1">
        <v>661</v>
      </c>
      <c r="F66" s="1">
        <v>607</v>
      </c>
      <c r="G66" s="6">
        <v>0.4</v>
      </c>
      <c r="H66" s="1">
        <v>40</v>
      </c>
      <c r="I66" s="1" t="str">
        <f>VLOOKUP(A66,[1]КИ!$C:$D,2,0)</f>
        <v>в матрице</v>
      </c>
      <c r="J66" s="1">
        <v>670</v>
      </c>
      <c r="K66" s="1">
        <f t="shared" si="13"/>
        <v>-9</v>
      </c>
      <c r="L66" s="1">
        <f t="shared" si="4"/>
        <v>481</v>
      </c>
      <c r="M66" s="1">
        <v>180</v>
      </c>
      <c r="N66" s="1">
        <v>180.40000000000029</v>
      </c>
      <c r="O66" s="1">
        <f t="shared" si="5"/>
        <v>96.2</v>
      </c>
      <c r="P66" s="5">
        <f>10.5*O66-N66-F66</f>
        <v>222.6999999999997</v>
      </c>
      <c r="Q66" s="5"/>
      <c r="R66" s="1"/>
      <c r="S66" s="1">
        <f t="shared" si="7"/>
        <v>10.5</v>
      </c>
      <c r="T66" s="1">
        <f t="shared" si="8"/>
        <v>8.185031185031189</v>
      </c>
      <c r="U66" s="1">
        <v>100.4</v>
      </c>
      <c r="V66" s="1">
        <v>100.6</v>
      </c>
      <c r="W66" s="1">
        <v>87</v>
      </c>
      <c r="X66" s="1">
        <v>66.8</v>
      </c>
      <c r="Y66" s="1">
        <v>71.2</v>
      </c>
      <c r="Z66" s="1">
        <v>70</v>
      </c>
      <c r="AA66" s="1"/>
      <c r="AB66" s="1">
        <f t="shared" si="14"/>
        <v>89.079999999999885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96</v>
      </c>
      <c r="B67" s="11" t="s">
        <v>30</v>
      </c>
      <c r="C67" s="11">
        <v>57.011000000000003</v>
      </c>
      <c r="D67" s="11">
        <v>99.728999999999999</v>
      </c>
      <c r="E67" s="11">
        <v>62.51</v>
      </c>
      <c r="F67" s="11">
        <v>86.896000000000001</v>
      </c>
      <c r="G67" s="12">
        <v>0</v>
      </c>
      <c r="H67" s="11">
        <v>40</v>
      </c>
      <c r="I67" s="13" t="s">
        <v>114</v>
      </c>
      <c r="J67" s="11">
        <v>56.3</v>
      </c>
      <c r="K67" s="11">
        <f t="shared" si="13"/>
        <v>6.2100000000000009</v>
      </c>
      <c r="L67" s="11">
        <f t="shared" si="4"/>
        <v>62.51</v>
      </c>
      <c r="M67" s="11"/>
      <c r="N67" s="11"/>
      <c r="O67" s="11">
        <f t="shared" si="5"/>
        <v>12.501999999999999</v>
      </c>
      <c r="P67" s="14"/>
      <c r="Q67" s="14"/>
      <c r="R67" s="11"/>
      <c r="S67" s="11">
        <f t="shared" si="7"/>
        <v>6.9505679091345396</v>
      </c>
      <c r="T67" s="11">
        <f t="shared" si="8"/>
        <v>6.9505679091345396</v>
      </c>
      <c r="U67" s="11">
        <v>10.5756</v>
      </c>
      <c r="V67" s="11">
        <v>12.8718</v>
      </c>
      <c r="W67" s="11">
        <v>12.276</v>
      </c>
      <c r="X67" s="11">
        <v>10.3826</v>
      </c>
      <c r="Y67" s="11">
        <v>10.3728</v>
      </c>
      <c r="Z67" s="11">
        <v>6.7207999999999997</v>
      </c>
      <c r="AA67" s="11"/>
      <c r="AB67" s="11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35</v>
      </c>
      <c r="C68" s="1">
        <v>290</v>
      </c>
      <c r="D68" s="1">
        <v>954</v>
      </c>
      <c r="E68" s="1">
        <v>436</v>
      </c>
      <c r="F68" s="1">
        <v>707</v>
      </c>
      <c r="G68" s="6">
        <v>0.4</v>
      </c>
      <c r="H68" s="1">
        <v>40</v>
      </c>
      <c r="I68" s="1" t="str">
        <f>VLOOKUP(A68,[1]КИ!$C:$D,2,0)</f>
        <v>в матрице</v>
      </c>
      <c r="J68" s="1">
        <v>442</v>
      </c>
      <c r="K68" s="1">
        <f t="shared" si="13"/>
        <v>-6</v>
      </c>
      <c r="L68" s="1">
        <f t="shared" si="4"/>
        <v>286</v>
      </c>
      <c r="M68" s="1">
        <v>150</v>
      </c>
      <c r="N68" s="1">
        <v>59.199999999999989</v>
      </c>
      <c r="O68" s="1">
        <f t="shared" si="5"/>
        <v>57.2</v>
      </c>
      <c r="P68" s="5"/>
      <c r="Q68" s="5"/>
      <c r="R68" s="1"/>
      <c r="S68" s="1">
        <f t="shared" si="7"/>
        <v>13.395104895104895</v>
      </c>
      <c r="T68" s="1">
        <f t="shared" si="8"/>
        <v>13.395104895104895</v>
      </c>
      <c r="U68" s="1">
        <v>70.400000000000006</v>
      </c>
      <c r="V68" s="1">
        <v>75.400000000000006</v>
      </c>
      <c r="W68" s="1">
        <v>63.6</v>
      </c>
      <c r="X68" s="1">
        <v>56.2</v>
      </c>
      <c r="Y68" s="1">
        <v>72.8</v>
      </c>
      <c r="Z68" s="1">
        <v>77.599999999999994</v>
      </c>
      <c r="AA68" s="17"/>
      <c r="AB68" s="1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30</v>
      </c>
      <c r="C69" s="1">
        <v>95.751000000000005</v>
      </c>
      <c r="D69" s="1">
        <v>205.27</v>
      </c>
      <c r="E69" s="1">
        <v>189.53800000000001</v>
      </c>
      <c r="F69" s="1">
        <v>87.013000000000005</v>
      </c>
      <c r="G69" s="6">
        <v>1</v>
      </c>
      <c r="H69" s="1">
        <v>40</v>
      </c>
      <c r="I69" s="1" t="str">
        <f>VLOOKUP(A69,[1]КИ!$C:$D,2,0)</f>
        <v>в матрице</v>
      </c>
      <c r="J69" s="1">
        <v>183.845</v>
      </c>
      <c r="K69" s="1">
        <f t="shared" ref="K69:K83" si="16">E69-J69</f>
        <v>5.6930000000000121</v>
      </c>
      <c r="L69" s="1">
        <f t="shared" si="4"/>
        <v>116.54300000000001</v>
      </c>
      <c r="M69" s="1">
        <v>72.995000000000005</v>
      </c>
      <c r="N69" s="1">
        <v>59.898999999999937</v>
      </c>
      <c r="O69" s="1">
        <f t="shared" si="5"/>
        <v>23.308600000000002</v>
      </c>
      <c r="P69" s="5">
        <f>10.5*O69-N69-F69</f>
        <v>97.82830000000007</v>
      </c>
      <c r="Q69" s="5"/>
      <c r="R69" s="1"/>
      <c r="S69" s="1">
        <f t="shared" si="7"/>
        <v>10.5</v>
      </c>
      <c r="T69" s="1">
        <f t="shared" si="8"/>
        <v>6.302909655663572</v>
      </c>
      <c r="U69" s="1">
        <v>19.9604</v>
      </c>
      <c r="V69" s="1">
        <v>18.013999999999999</v>
      </c>
      <c r="W69" s="1">
        <v>13.2514</v>
      </c>
      <c r="X69" s="1">
        <v>10.638999999999999</v>
      </c>
      <c r="Y69" s="1">
        <v>15.254600000000011</v>
      </c>
      <c r="Z69" s="1">
        <v>16.2376</v>
      </c>
      <c r="AA69" s="1"/>
      <c r="AB69" s="1">
        <f t="shared" ref="AB69:AB99" si="17">P69*G69</f>
        <v>97.82830000000007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30</v>
      </c>
      <c r="C70" s="1">
        <v>49.762</v>
      </c>
      <c r="D70" s="1">
        <v>219.589</v>
      </c>
      <c r="E70" s="1">
        <v>157.05000000000001</v>
      </c>
      <c r="F70" s="1">
        <v>84.46</v>
      </c>
      <c r="G70" s="6">
        <v>1</v>
      </c>
      <c r="H70" s="1">
        <v>40</v>
      </c>
      <c r="I70" s="1" t="str">
        <f>VLOOKUP(A70,[1]КИ!$C:$D,2,0)</f>
        <v>в матрице</v>
      </c>
      <c r="J70" s="1">
        <v>156.404</v>
      </c>
      <c r="K70" s="1">
        <f t="shared" si="16"/>
        <v>0.64600000000001501</v>
      </c>
      <c r="L70" s="1">
        <f t="shared" ref="L70:L83" si="18">E70-M70</f>
        <v>122.79600000000002</v>
      </c>
      <c r="M70" s="1">
        <v>34.253999999999998</v>
      </c>
      <c r="N70" s="1"/>
      <c r="O70" s="1">
        <f t="shared" ref="O70:O83" si="19">L70/5</f>
        <v>24.559200000000004</v>
      </c>
      <c r="P70" s="5">
        <f>10*O70-N70-F70</f>
        <v>161.13200000000006</v>
      </c>
      <c r="Q70" s="5"/>
      <c r="R70" s="1"/>
      <c r="S70" s="1">
        <f t="shared" ref="S70:S106" si="20">(F70+N70+P70)/O70</f>
        <v>10</v>
      </c>
      <c r="T70" s="1">
        <f t="shared" ref="T70:T106" si="21">(F70+N70)/O70</f>
        <v>3.439037102185738</v>
      </c>
      <c r="U70" s="1">
        <v>15.6784</v>
      </c>
      <c r="V70" s="1">
        <v>18.145199999999999</v>
      </c>
      <c r="W70" s="1">
        <v>16.9648</v>
      </c>
      <c r="X70" s="1">
        <v>15.353</v>
      </c>
      <c r="Y70" s="1">
        <v>13.464</v>
      </c>
      <c r="Z70" s="1">
        <v>14.267200000000001</v>
      </c>
      <c r="AA70" s="1"/>
      <c r="AB70" s="1">
        <f t="shared" si="17"/>
        <v>161.13200000000006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100</v>
      </c>
      <c r="B71" s="11" t="s">
        <v>30</v>
      </c>
      <c r="C71" s="11"/>
      <c r="D71" s="11">
        <v>25.991</v>
      </c>
      <c r="E71" s="11">
        <v>25.991</v>
      </c>
      <c r="F71" s="11"/>
      <c r="G71" s="12">
        <v>0</v>
      </c>
      <c r="H71" s="11" t="e">
        <v>#N/A</v>
      </c>
      <c r="I71" s="13" t="s">
        <v>114</v>
      </c>
      <c r="J71" s="11">
        <v>25.991</v>
      </c>
      <c r="K71" s="11">
        <f t="shared" si="16"/>
        <v>0</v>
      </c>
      <c r="L71" s="11">
        <f t="shared" si="18"/>
        <v>0</v>
      </c>
      <c r="M71" s="11">
        <v>25.991</v>
      </c>
      <c r="N71" s="11"/>
      <c r="O71" s="11">
        <f t="shared" si="19"/>
        <v>0</v>
      </c>
      <c r="P71" s="14"/>
      <c r="Q71" s="14"/>
      <c r="R71" s="11"/>
      <c r="S71" s="11" t="e">
        <f t="shared" si="20"/>
        <v>#DIV/0!</v>
      </c>
      <c r="T71" s="11" t="e">
        <f t="shared" si="21"/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/>
      <c r="AB71" s="11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101</v>
      </c>
      <c r="B72" s="1" t="s">
        <v>30</v>
      </c>
      <c r="C72" s="1"/>
      <c r="D72" s="1">
        <v>57.853000000000002</v>
      </c>
      <c r="E72" s="1">
        <v>57.853000000000002</v>
      </c>
      <c r="F72" s="1"/>
      <c r="G72" s="6">
        <v>1</v>
      </c>
      <c r="H72" s="1" t="e">
        <v>#N/A</v>
      </c>
      <c r="I72" s="1" t="str">
        <f>VLOOKUP(A72,[1]КИ!$C:$D,2,0)</f>
        <v>в матрице</v>
      </c>
      <c r="J72" s="1">
        <v>58.853000000000002</v>
      </c>
      <c r="K72" s="1">
        <f t="shared" si="16"/>
        <v>-1</v>
      </c>
      <c r="L72" s="1">
        <f t="shared" si="18"/>
        <v>0</v>
      </c>
      <c r="M72" s="1">
        <v>57.853000000000002</v>
      </c>
      <c r="N72" s="1"/>
      <c r="O72" s="1">
        <f t="shared" si="19"/>
        <v>0</v>
      </c>
      <c r="P72" s="5">
        <v>20</v>
      </c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17"/>
        <v>20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102</v>
      </c>
      <c r="B73" s="11" t="s">
        <v>30</v>
      </c>
      <c r="C73" s="11"/>
      <c r="D73" s="11">
        <v>107.798</v>
      </c>
      <c r="E73" s="11">
        <v>107.798</v>
      </c>
      <c r="F73" s="11"/>
      <c r="G73" s="12">
        <v>0</v>
      </c>
      <c r="H73" s="11" t="e">
        <v>#N/A</v>
      </c>
      <c r="I73" s="13" t="s">
        <v>114</v>
      </c>
      <c r="J73" s="11">
        <v>107.798</v>
      </c>
      <c r="K73" s="11">
        <f t="shared" si="16"/>
        <v>0</v>
      </c>
      <c r="L73" s="11">
        <f t="shared" si="18"/>
        <v>0</v>
      </c>
      <c r="M73" s="11">
        <v>107.798</v>
      </c>
      <c r="N73" s="11"/>
      <c r="O73" s="11">
        <f t="shared" si="19"/>
        <v>0</v>
      </c>
      <c r="P73" s="14"/>
      <c r="Q73" s="14"/>
      <c r="R73" s="11"/>
      <c r="S73" s="11" t="e">
        <f t="shared" si="20"/>
        <v>#DIV/0!</v>
      </c>
      <c r="T73" s="11" t="e">
        <f t="shared" si="21"/>
        <v>#DIV/0!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/>
      <c r="AB73" s="1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103</v>
      </c>
      <c r="B74" s="1" t="s">
        <v>35</v>
      </c>
      <c r="C74" s="1"/>
      <c r="D74" s="1">
        <v>36</v>
      </c>
      <c r="E74" s="1">
        <v>36</v>
      </c>
      <c r="F74" s="1"/>
      <c r="G74" s="6">
        <v>0.35</v>
      </c>
      <c r="H74" s="1" t="e">
        <v>#N/A</v>
      </c>
      <c r="I74" s="1" t="str">
        <f>VLOOKUP(A74,[1]КИ!$C:$D,2,0)</f>
        <v>в матрице</v>
      </c>
      <c r="J74" s="1">
        <v>36</v>
      </c>
      <c r="K74" s="1">
        <f t="shared" si="16"/>
        <v>0</v>
      </c>
      <c r="L74" s="1">
        <f t="shared" si="18"/>
        <v>0</v>
      </c>
      <c r="M74" s="1">
        <v>36</v>
      </c>
      <c r="N74" s="1"/>
      <c r="O74" s="1">
        <f t="shared" si="19"/>
        <v>0</v>
      </c>
      <c r="P74" s="5">
        <v>30</v>
      </c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7"/>
        <v>10.5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104</v>
      </c>
      <c r="B75" s="1" t="s">
        <v>35</v>
      </c>
      <c r="C75" s="1">
        <v>125</v>
      </c>
      <c r="D75" s="1">
        <v>48</v>
      </c>
      <c r="E75" s="1">
        <v>121</v>
      </c>
      <c r="F75" s="1">
        <v>50</v>
      </c>
      <c r="G75" s="6">
        <v>0.35</v>
      </c>
      <c r="H75" s="1">
        <v>45</v>
      </c>
      <c r="I75" s="1" t="str">
        <f>VLOOKUP(A75,[1]КИ!$C:$D,2,0)</f>
        <v>в матрице</v>
      </c>
      <c r="J75" s="1">
        <v>118</v>
      </c>
      <c r="K75" s="1">
        <f t="shared" si="16"/>
        <v>3</v>
      </c>
      <c r="L75" s="1">
        <f t="shared" si="18"/>
        <v>85</v>
      </c>
      <c r="M75" s="1">
        <v>36</v>
      </c>
      <c r="N75" s="1"/>
      <c r="O75" s="1">
        <f t="shared" si="19"/>
        <v>17</v>
      </c>
      <c r="P75" s="5">
        <f>10*O75-N75-F75</f>
        <v>120</v>
      </c>
      <c r="Q75" s="5"/>
      <c r="R75" s="1"/>
      <c r="S75" s="1">
        <f t="shared" si="20"/>
        <v>10</v>
      </c>
      <c r="T75" s="1">
        <f t="shared" si="21"/>
        <v>2.9411764705882355</v>
      </c>
      <c r="U75" s="1">
        <v>7.2</v>
      </c>
      <c r="V75" s="1">
        <v>7</v>
      </c>
      <c r="W75" s="1">
        <v>8.4</v>
      </c>
      <c r="X75" s="1">
        <v>14.8</v>
      </c>
      <c r="Y75" s="1">
        <v>15.8</v>
      </c>
      <c r="Z75" s="1">
        <v>19.600000000000001</v>
      </c>
      <c r="AA75" s="1" t="s">
        <v>105</v>
      </c>
      <c r="AB75" s="1">
        <f t="shared" si="17"/>
        <v>42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106</v>
      </c>
      <c r="B76" s="11" t="s">
        <v>30</v>
      </c>
      <c r="C76" s="11"/>
      <c r="D76" s="11">
        <v>73.268000000000001</v>
      </c>
      <c r="E76" s="11">
        <v>73.268000000000001</v>
      </c>
      <c r="F76" s="11"/>
      <c r="G76" s="12">
        <v>0</v>
      </c>
      <c r="H76" s="11" t="e">
        <v>#N/A</v>
      </c>
      <c r="I76" s="13" t="s">
        <v>114</v>
      </c>
      <c r="J76" s="11">
        <v>73.268000000000001</v>
      </c>
      <c r="K76" s="11">
        <f t="shared" si="16"/>
        <v>0</v>
      </c>
      <c r="L76" s="11">
        <f t="shared" si="18"/>
        <v>0</v>
      </c>
      <c r="M76" s="11">
        <v>73.268000000000001</v>
      </c>
      <c r="N76" s="11"/>
      <c r="O76" s="11">
        <f t="shared" si="19"/>
        <v>0</v>
      </c>
      <c r="P76" s="14"/>
      <c r="Q76" s="14"/>
      <c r="R76" s="11"/>
      <c r="S76" s="11" t="e">
        <f t="shared" si="20"/>
        <v>#DIV/0!</v>
      </c>
      <c r="T76" s="11" t="e">
        <f t="shared" si="21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/>
      <c r="AB76" s="1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107</v>
      </c>
      <c r="B77" s="11" t="s">
        <v>30</v>
      </c>
      <c r="C77" s="11"/>
      <c r="D77" s="11">
        <v>42.61</v>
      </c>
      <c r="E77" s="11">
        <v>42.61</v>
      </c>
      <c r="F77" s="11"/>
      <c r="G77" s="12">
        <v>0</v>
      </c>
      <c r="H77" s="11" t="e">
        <v>#N/A</v>
      </c>
      <c r="I77" s="13" t="s">
        <v>114</v>
      </c>
      <c r="J77" s="11">
        <v>43.61</v>
      </c>
      <c r="K77" s="11">
        <f t="shared" si="16"/>
        <v>-1</v>
      </c>
      <c r="L77" s="11">
        <f t="shared" si="18"/>
        <v>0</v>
      </c>
      <c r="M77" s="11">
        <v>42.61</v>
      </c>
      <c r="N77" s="11"/>
      <c r="O77" s="11">
        <f t="shared" si="19"/>
        <v>0</v>
      </c>
      <c r="P77" s="14"/>
      <c r="Q77" s="14"/>
      <c r="R77" s="11"/>
      <c r="S77" s="11" t="e">
        <f t="shared" si="20"/>
        <v>#DIV/0!</v>
      </c>
      <c r="T77" s="11" t="e">
        <f t="shared" si="21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/>
      <c r="AB77" s="1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108</v>
      </c>
      <c r="B78" s="11" t="s">
        <v>35</v>
      </c>
      <c r="C78" s="11"/>
      <c r="D78" s="11">
        <v>60</v>
      </c>
      <c r="E78" s="11">
        <v>60</v>
      </c>
      <c r="F78" s="11"/>
      <c r="G78" s="12">
        <v>0</v>
      </c>
      <c r="H78" s="11" t="e">
        <v>#N/A</v>
      </c>
      <c r="I78" s="13" t="s">
        <v>114</v>
      </c>
      <c r="J78" s="11">
        <v>66</v>
      </c>
      <c r="K78" s="11">
        <f t="shared" si="16"/>
        <v>-6</v>
      </c>
      <c r="L78" s="11">
        <f t="shared" si="18"/>
        <v>0</v>
      </c>
      <c r="M78" s="11">
        <v>60</v>
      </c>
      <c r="N78" s="11"/>
      <c r="O78" s="11">
        <f t="shared" si="19"/>
        <v>0</v>
      </c>
      <c r="P78" s="14"/>
      <c r="Q78" s="14"/>
      <c r="R78" s="11"/>
      <c r="S78" s="11" t="e">
        <f t="shared" si="20"/>
        <v>#DIV/0!</v>
      </c>
      <c r="T78" s="11" t="e">
        <f t="shared" si="21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/>
      <c r="AB78" s="1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30</v>
      </c>
      <c r="C79" s="1">
        <v>8.3059999999999992</v>
      </c>
      <c r="D79" s="1">
        <v>22.414999999999999</v>
      </c>
      <c r="E79" s="1">
        <v>5.5860000000000003</v>
      </c>
      <c r="F79" s="1">
        <v>25.114999999999998</v>
      </c>
      <c r="G79" s="6">
        <v>1</v>
      </c>
      <c r="H79" s="1">
        <v>50</v>
      </c>
      <c r="I79" s="1" t="str">
        <f>VLOOKUP(A79,[1]КИ!$C:$D,2,0)</f>
        <v>в матрице</v>
      </c>
      <c r="J79" s="1">
        <v>5.35</v>
      </c>
      <c r="K79" s="1">
        <f t="shared" si="16"/>
        <v>0.23600000000000065</v>
      </c>
      <c r="L79" s="1">
        <f t="shared" si="18"/>
        <v>5.5860000000000003</v>
      </c>
      <c r="M79" s="1"/>
      <c r="N79" s="1"/>
      <c r="O79" s="1">
        <f t="shared" si="19"/>
        <v>1.1172</v>
      </c>
      <c r="P79" s="5"/>
      <c r="Q79" s="5"/>
      <c r="R79" s="1"/>
      <c r="S79" s="1">
        <f t="shared" si="20"/>
        <v>22.48030791263874</v>
      </c>
      <c r="T79" s="1">
        <f t="shared" si="21"/>
        <v>22.48030791263874</v>
      </c>
      <c r="U79" s="1">
        <v>2.234</v>
      </c>
      <c r="V79" s="1">
        <v>2.234</v>
      </c>
      <c r="W79" s="1">
        <v>1.1220000000000001</v>
      </c>
      <c r="X79" s="1">
        <v>3.0779999999999998</v>
      </c>
      <c r="Y79" s="1">
        <v>1.3956</v>
      </c>
      <c r="Z79" s="1">
        <v>1.3956</v>
      </c>
      <c r="AA79" s="1"/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110</v>
      </c>
      <c r="B80" s="11" t="s">
        <v>30</v>
      </c>
      <c r="C80" s="11"/>
      <c r="D80" s="11">
        <v>57.865000000000002</v>
      </c>
      <c r="E80" s="11"/>
      <c r="F80" s="11">
        <v>57.865000000000002</v>
      </c>
      <c r="G80" s="12">
        <v>0</v>
      </c>
      <c r="H80" s="11" t="e">
        <v>#N/A</v>
      </c>
      <c r="I80" s="13" t="s">
        <v>114</v>
      </c>
      <c r="J80" s="11"/>
      <c r="K80" s="11">
        <f t="shared" si="16"/>
        <v>0</v>
      </c>
      <c r="L80" s="11">
        <f t="shared" si="18"/>
        <v>0</v>
      </c>
      <c r="M80" s="11"/>
      <c r="N80" s="11"/>
      <c r="O80" s="11">
        <f t="shared" si="19"/>
        <v>0</v>
      </c>
      <c r="P80" s="14"/>
      <c r="Q80" s="14"/>
      <c r="R80" s="11"/>
      <c r="S80" s="11" t="e">
        <f t="shared" si="20"/>
        <v>#DIV/0!</v>
      </c>
      <c r="T80" s="11" t="e">
        <f t="shared" si="21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/>
      <c r="AB80" s="1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111</v>
      </c>
      <c r="B81" s="11" t="s">
        <v>30</v>
      </c>
      <c r="C81" s="11"/>
      <c r="D81" s="11">
        <v>57.704999999999998</v>
      </c>
      <c r="E81" s="11"/>
      <c r="F81" s="11">
        <v>57.704999999999998</v>
      </c>
      <c r="G81" s="12">
        <v>0</v>
      </c>
      <c r="H81" s="11" t="e">
        <v>#N/A</v>
      </c>
      <c r="I81" s="13" t="s">
        <v>114</v>
      </c>
      <c r="J81" s="11"/>
      <c r="K81" s="11">
        <f t="shared" si="16"/>
        <v>0</v>
      </c>
      <c r="L81" s="11">
        <f t="shared" si="18"/>
        <v>0</v>
      </c>
      <c r="M81" s="11"/>
      <c r="N81" s="11"/>
      <c r="O81" s="11">
        <f t="shared" si="19"/>
        <v>0</v>
      </c>
      <c r="P81" s="14"/>
      <c r="Q81" s="14"/>
      <c r="R81" s="11"/>
      <c r="S81" s="11" t="e">
        <f t="shared" si="20"/>
        <v>#DIV/0!</v>
      </c>
      <c r="T81" s="11" t="e">
        <f t="shared" si="21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/>
      <c r="AB81" s="1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112</v>
      </c>
      <c r="B82" s="11" t="s">
        <v>30</v>
      </c>
      <c r="C82" s="11"/>
      <c r="D82" s="11">
        <v>68.855000000000004</v>
      </c>
      <c r="E82" s="11"/>
      <c r="F82" s="11">
        <v>68.855000000000004</v>
      </c>
      <c r="G82" s="12">
        <v>0</v>
      </c>
      <c r="H82" s="11" t="e">
        <v>#N/A</v>
      </c>
      <c r="I82" s="13" t="s">
        <v>114</v>
      </c>
      <c r="J82" s="11"/>
      <c r="K82" s="11">
        <f t="shared" si="16"/>
        <v>0</v>
      </c>
      <c r="L82" s="11">
        <f t="shared" si="18"/>
        <v>0</v>
      </c>
      <c r="M82" s="11"/>
      <c r="N82" s="11"/>
      <c r="O82" s="11">
        <f t="shared" si="19"/>
        <v>0</v>
      </c>
      <c r="P82" s="14"/>
      <c r="Q82" s="14"/>
      <c r="R82" s="11"/>
      <c r="S82" s="11" t="e">
        <f t="shared" si="20"/>
        <v>#DIV/0!</v>
      </c>
      <c r="T82" s="11" t="e">
        <f t="shared" si="21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/>
      <c r="AB82" s="11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113</v>
      </c>
      <c r="B83" s="11" t="s">
        <v>30</v>
      </c>
      <c r="C83" s="11"/>
      <c r="D83" s="11">
        <v>69.19</v>
      </c>
      <c r="E83" s="11"/>
      <c r="F83" s="11">
        <v>69.19</v>
      </c>
      <c r="G83" s="12">
        <v>0</v>
      </c>
      <c r="H83" s="11" t="e">
        <v>#N/A</v>
      </c>
      <c r="I83" s="13" t="s">
        <v>114</v>
      </c>
      <c r="J83" s="11"/>
      <c r="K83" s="11">
        <f t="shared" si="16"/>
        <v>0</v>
      </c>
      <c r="L83" s="11">
        <f t="shared" si="18"/>
        <v>0</v>
      </c>
      <c r="M83" s="11"/>
      <c r="N83" s="11"/>
      <c r="O83" s="11">
        <f t="shared" si="19"/>
        <v>0</v>
      </c>
      <c r="P83" s="14"/>
      <c r="Q83" s="14"/>
      <c r="R83" s="11"/>
      <c r="S83" s="11" t="e">
        <f t="shared" si="20"/>
        <v>#DIV/0!</v>
      </c>
      <c r="T83" s="11" t="e">
        <f t="shared" si="21"/>
        <v>#DIV/0!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/>
      <c r="AB83" s="1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0" t="s">
        <v>35</v>
      </c>
      <c r="C84" s="1"/>
      <c r="D84" s="1"/>
      <c r="E84" s="1"/>
      <c r="F84" s="1"/>
      <c r="G84" s="6">
        <v>0</v>
      </c>
      <c r="H84" s="1" t="e">
        <v>#N/A</v>
      </c>
      <c r="I84" s="1" t="str">
        <f>VLOOKUP(A84,[1]КИ!$C:$D,2,0)</f>
        <v>в матрице</v>
      </c>
      <c r="J84" s="1"/>
      <c r="K84" s="1"/>
      <c r="L84" s="1"/>
      <c r="M84" s="1"/>
      <c r="N84" s="1"/>
      <c r="O84" s="1"/>
      <c r="P84" s="5">
        <v>0</v>
      </c>
      <c r="Q84" s="1">
        <v>0</v>
      </c>
      <c r="R84" s="1" t="s">
        <v>142</v>
      </c>
      <c r="S84" s="1" t="e">
        <f t="shared" si="20"/>
        <v>#DIV/0!</v>
      </c>
      <c r="T84" s="1" t="e">
        <f t="shared" si="21"/>
        <v>#DIV/0!</v>
      </c>
      <c r="U84" s="1"/>
      <c r="V84" s="1"/>
      <c r="W84" s="1"/>
      <c r="X84" s="1"/>
      <c r="Y84" s="1"/>
      <c r="Z84" s="1"/>
      <c r="AA84" s="1" t="s">
        <v>142</v>
      </c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0" t="s">
        <v>35</v>
      </c>
      <c r="C85" s="1"/>
      <c r="D85" s="1"/>
      <c r="E85" s="1"/>
      <c r="F85" s="1"/>
      <c r="G85" s="6">
        <v>0</v>
      </c>
      <c r="H85" s="1" t="e">
        <v>#N/A</v>
      </c>
      <c r="I85" s="1" t="str">
        <f>VLOOKUP(A85,[1]КИ!$C:$D,2,0)</f>
        <v>в матрице</v>
      </c>
      <c r="J85" s="1"/>
      <c r="K85" s="1"/>
      <c r="L85" s="1"/>
      <c r="M85" s="1"/>
      <c r="N85" s="1"/>
      <c r="O85" s="1"/>
      <c r="P85" s="5">
        <v>0</v>
      </c>
      <c r="Q85" s="1">
        <v>0</v>
      </c>
      <c r="R85" s="1" t="s">
        <v>142</v>
      </c>
      <c r="S85" s="1" t="e">
        <f t="shared" si="20"/>
        <v>#DIV/0!</v>
      </c>
      <c r="T85" s="1" t="e">
        <f t="shared" si="21"/>
        <v>#DIV/0!</v>
      </c>
      <c r="U85" s="1"/>
      <c r="V85" s="1"/>
      <c r="W85" s="1"/>
      <c r="X85" s="1"/>
      <c r="Y85" s="1"/>
      <c r="Z85" s="1"/>
      <c r="AA85" s="1" t="s">
        <v>142</v>
      </c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0" t="s">
        <v>35</v>
      </c>
      <c r="C86" s="1"/>
      <c r="D86" s="1"/>
      <c r="E86" s="1"/>
      <c r="F86" s="1"/>
      <c r="G86" s="6">
        <v>0</v>
      </c>
      <c r="H86" s="1" t="e">
        <v>#N/A</v>
      </c>
      <c r="I86" s="1" t="str">
        <f>VLOOKUP(A86,[1]КИ!$C:$D,2,0)</f>
        <v>в матрице</v>
      </c>
      <c r="J86" s="1"/>
      <c r="K86" s="1"/>
      <c r="L86" s="1"/>
      <c r="M86" s="1"/>
      <c r="N86" s="1"/>
      <c r="O86" s="1"/>
      <c r="P86" s="5">
        <v>0</v>
      </c>
      <c r="Q86" s="1">
        <v>0</v>
      </c>
      <c r="R86" s="1" t="s">
        <v>142</v>
      </c>
      <c r="S86" s="1" t="e">
        <f t="shared" si="20"/>
        <v>#DIV/0!</v>
      </c>
      <c r="T86" s="1" t="e">
        <f t="shared" si="21"/>
        <v>#DIV/0!</v>
      </c>
      <c r="U86" s="1"/>
      <c r="V86" s="1"/>
      <c r="W86" s="1"/>
      <c r="X86" s="1"/>
      <c r="Y86" s="1"/>
      <c r="Z86" s="1"/>
      <c r="AA86" s="1" t="s">
        <v>142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0" t="s">
        <v>35</v>
      </c>
      <c r="C87" s="1"/>
      <c r="D87" s="1"/>
      <c r="E87" s="1"/>
      <c r="F87" s="1"/>
      <c r="G87" s="6">
        <v>0</v>
      </c>
      <c r="H87" s="1" t="e">
        <v>#N/A</v>
      </c>
      <c r="I87" s="1" t="str">
        <f>VLOOKUP(A87,[1]КИ!$C:$D,2,0)</f>
        <v>в матрице</v>
      </c>
      <c r="J87" s="1"/>
      <c r="K87" s="1"/>
      <c r="L87" s="1"/>
      <c r="M87" s="1"/>
      <c r="N87" s="1"/>
      <c r="O87" s="1"/>
      <c r="P87" s="5">
        <v>0</v>
      </c>
      <c r="Q87" s="1">
        <v>0</v>
      </c>
      <c r="R87" s="1" t="s">
        <v>142</v>
      </c>
      <c r="S87" s="1" t="e">
        <f t="shared" si="20"/>
        <v>#DIV/0!</v>
      </c>
      <c r="T87" s="1" t="e">
        <f t="shared" si="21"/>
        <v>#DIV/0!</v>
      </c>
      <c r="U87" s="1"/>
      <c r="V87" s="1"/>
      <c r="W87" s="1"/>
      <c r="X87" s="1"/>
      <c r="Y87" s="1"/>
      <c r="Z87" s="1"/>
      <c r="AA87" s="1" t="s">
        <v>142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0" t="s">
        <v>35</v>
      </c>
      <c r="C88" s="1"/>
      <c r="D88" s="1"/>
      <c r="E88" s="1"/>
      <c r="F88" s="1"/>
      <c r="G88" s="6">
        <v>0</v>
      </c>
      <c r="H88" s="1" t="e">
        <v>#N/A</v>
      </c>
      <c r="I88" s="1" t="str">
        <f>VLOOKUP(A88,[1]КИ!$C:$D,2,0)</f>
        <v>в матрице</v>
      </c>
      <c r="J88" s="1"/>
      <c r="K88" s="1"/>
      <c r="L88" s="1"/>
      <c r="M88" s="1"/>
      <c r="N88" s="1"/>
      <c r="O88" s="1"/>
      <c r="P88" s="5">
        <v>0</v>
      </c>
      <c r="Q88" s="1">
        <v>0</v>
      </c>
      <c r="R88" s="1" t="s">
        <v>142</v>
      </c>
      <c r="S88" s="1" t="e">
        <f t="shared" si="20"/>
        <v>#DIV/0!</v>
      </c>
      <c r="T88" s="1" t="e">
        <f t="shared" si="21"/>
        <v>#DIV/0!</v>
      </c>
      <c r="U88" s="1"/>
      <c r="V88" s="1"/>
      <c r="W88" s="1"/>
      <c r="X88" s="1"/>
      <c r="Y88" s="1"/>
      <c r="Z88" s="1"/>
      <c r="AA88" s="1" t="s">
        <v>142</v>
      </c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0" t="s">
        <v>30</v>
      </c>
      <c r="C89" s="1"/>
      <c r="D89" s="1"/>
      <c r="E89" s="1"/>
      <c r="F89" s="1"/>
      <c r="G89" s="6">
        <v>0</v>
      </c>
      <c r="H89" s="1" t="e">
        <v>#N/A</v>
      </c>
      <c r="I89" s="1" t="str">
        <f>VLOOKUP(A89,[1]КИ!$C:$D,2,0)</f>
        <v>в матрице</v>
      </c>
      <c r="J89" s="1"/>
      <c r="K89" s="1"/>
      <c r="L89" s="1"/>
      <c r="M89" s="1"/>
      <c r="N89" s="1"/>
      <c r="O89" s="1"/>
      <c r="P89" s="5">
        <v>0</v>
      </c>
      <c r="Q89" s="1">
        <v>0</v>
      </c>
      <c r="R89" s="1" t="s">
        <v>142</v>
      </c>
      <c r="S89" s="1" t="e">
        <f t="shared" si="20"/>
        <v>#DIV/0!</v>
      </c>
      <c r="T89" s="1" t="e">
        <f t="shared" si="21"/>
        <v>#DIV/0!</v>
      </c>
      <c r="U89" s="1"/>
      <c r="V89" s="1"/>
      <c r="W89" s="1"/>
      <c r="X89" s="1"/>
      <c r="Y89" s="1"/>
      <c r="Z89" s="1"/>
      <c r="AA89" s="1" t="s">
        <v>142</v>
      </c>
      <c r="AB89" s="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0" t="s">
        <v>35</v>
      </c>
      <c r="C90" s="1"/>
      <c r="D90" s="1"/>
      <c r="E90" s="1"/>
      <c r="F90" s="1"/>
      <c r="G90" s="6">
        <v>0</v>
      </c>
      <c r="H90" s="1" t="e">
        <v>#N/A</v>
      </c>
      <c r="I90" s="1" t="str">
        <f>VLOOKUP(A90,[1]КИ!$C:$D,2,0)</f>
        <v>в матрице</v>
      </c>
      <c r="J90" s="1"/>
      <c r="K90" s="1"/>
      <c r="L90" s="1"/>
      <c r="M90" s="1"/>
      <c r="N90" s="1"/>
      <c r="O90" s="1"/>
      <c r="P90" s="5">
        <v>0</v>
      </c>
      <c r="Q90" s="1">
        <v>0</v>
      </c>
      <c r="R90" s="1" t="s">
        <v>142</v>
      </c>
      <c r="S90" s="1" t="e">
        <f t="shared" si="20"/>
        <v>#DIV/0!</v>
      </c>
      <c r="T90" s="1" t="e">
        <f t="shared" si="21"/>
        <v>#DIV/0!</v>
      </c>
      <c r="U90" s="1"/>
      <c r="V90" s="1"/>
      <c r="W90" s="1"/>
      <c r="X90" s="1"/>
      <c r="Y90" s="1"/>
      <c r="Z90" s="1"/>
      <c r="AA90" s="1" t="s">
        <v>142</v>
      </c>
      <c r="AB90" s="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122</v>
      </c>
      <c r="B91" s="10" t="s">
        <v>35</v>
      </c>
      <c r="C91" s="1"/>
      <c r="D91" s="1"/>
      <c r="E91" s="1"/>
      <c r="F91" s="1"/>
      <c r="G91" s="6">
        <v>0</v>
      </c>
      <c r="H91" s="1" t="e">
        <v>#N/A</v>
      </c>
      <c r="I91" s="1" t="str">
        <f>VLOOKUP(A91,[1]КИ!$C:$D,2,0)</f>
        <v>в матрице</v>
      </c>
      <c r="J91" s="1"/>
      <c r="K91" s="1"/>
      <c r="L91" s="1"/>
      <c r="M91" s="1"/>
      <c r="N91" s="1"/>
      <c r="O91" s="1"/>
      <c r="P91" s="5">
        <v>0</v>
      </c>
      <c r="Q91" s="1">
        <v>0</v>
      </c>
      <c r="R91" s="1" t="s">
        <v>142</v>
      </c>
      <c r="S91" s="1" t="e">
        <f t="shared" si="20"/>
        <v>#DIV/0!</v>
      </c>
      <c r="T91" s="1" t="e">
        <f t="shared" si="21"/>
        <v>#DIV/0!</v>
      </c>
      <c r="U91" s="1"/>
      <c r="V91" s="1"/>
      <c r="W91" s="1"/>
      <c r="X91" s="1"/>
      <c r="Y91" s="1"/>
      <c r="Z91" s="1"/>
      <c r="AA91" s="1" t="s">
        <v>142</v>
      </c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123</v>
      </c>
      <c r="B92" s="10" t="s">
        <v>30</v>
      </c>
      <c r="C92" s="1"/>
      <c r="D92" s="1"/>
      <c r="E92" s="1"/>
      <c r="F92" s="1"/>
      <c r="G92" s="6">
        <v>0</v>
      </c>
      <c r="H92" s="1" t="e">
        <v>#N/A</v>
      </c>
      <c r="I92" s="1" t="str">
        <f>VLOOKUP(A92,[1]КИ!$C:$D,2,0)</f>
        <v>в матрице</v>
      </c>
      <c r="J92" s="1"/>
      <c r="K92" s="1"/>
      <c r="L92" s="1"/>
      <c r="M92" s="1"/>
      <c r="N92" s="1"/>
      <c r="O92" s="1"/>
      <c r="P92" s="5">
        <v>0</v>
      </c>
      <c r="Q92" s="1">
        <v>0</v>
      </c>
      <c r="R92" s="1" t="s">
        <v>142</v>
      </c>
      <c r="S92" s="1" t="e">
        <f t="shared" si="20"/>
        <v>#DIV/0!</v>
      </c>
      <c r="T92" s="1" t="e">
        <f t="shared" si="21"/>
        <v>#DIV/0!</v>
      </c>
      <c r="U92" s="1"/>
      <c r="V92" s="1"/>
      <c r="W92" s="1"/>
      <c r="X92" s="1"/>
      <c r="Y92" s="1"/>
      <c r="Z92" s="1"/>
      <c r="AA92" s="1" t="s">
        <v>142</v>
      </c>
      <c r="AB92" s="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124</v>
      </c>
      <c r="B93" s="10" t="s">
        <v>35</v>
      </c>
      <c r="C93" s="1"/>
      <c r="D93" s="1"/>
      <c r="E93" s="1"/>
      <c r="F93" s="1"/>
      <c r="G93" s="6">
        <v>0</v>
      </c>
      <c r="H93" s="1" t="e">
        <v>#N/A</v>
      </c>
      <c r="I93" s="1" t="str">
        <f>VLOOKUP(A93,[1]КИ!$C:$D,2,0)</f>
        <v>в матрице</v>
      </c>
      <c r="J93" s="1"/>
      <c r="K93" s="1"/>
      <c r="L93" s="1"/>
      <c r="M93" s="1"/>
      <c r="N93" s="1"/>
      <c r="O93" s="1"/>
      <c r="P93" s="5">
        <v>0</v>
      </c>
      <c r="Q93" s="1">
        <v>0</v>
      </c>
      <c r="R93" s="1" t="s">
        <v>142</v>
      </c>
      <c r="S93" s="1" t="e">
        <f t="shared" si="20"/>
        <v>#DIV/0!</v>
      </c>
      <c r="T93" s="1" t="e">
        <f t="shared" si="21"/>
        <v>#DIV/0!</v>
      </c>
      <c r="U93" s="1"/>
      <c r="V93" s="1"/>
      <c r="W93" s="1"/>
      <c r="X93" s="1"/>
      <c r="Y93" s="1"/>
      <c r="Z93" s="1"/>
      <c r="AA93" s="1" t="s">
        <v>142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0" t="s">
        <v>35</v>
      </c>
      <c r="C94" s="1"/>
      <c r="D94" s="1"/>
      <c r="E94" s="1"/>
      <c r="F94" s="1"/>
      <c r="G94" s="6">
        <v>0</v>
      </c>
      <c r="H94" s="1" t="e">
        <v>#N/A</v>
      </c>
      <c r="I94" s="1" t="str">
        <f>VLOOKUP(A94,[1]КИ!$C:$D,2,0)</f>
        <v>в матрице</v>
      </c>
      <c r="J94" s="1"/>
      <c r="K94" s="1"/>
      <c r="L94" s="1"/>
      <c r="M94" s="1"/>
      <c r="N94" s="1"/>
      <c r="O94" s="1"/>
      <c r="P94" s="5">
        <v>0</v>
      </c>
      <c r="Q94" s="1">
        <v>0</v>
      </c>
      <c r="R94" s="1" t="s">
        <v>142</v>
      </c>
      <c r="S94" s="1" t="e">
        <f t="shared" si="20"/>
        <v>#DIV/0!</v>
      </c>
      <c r="T94" s="1" t="e">
        <f t="shared" si="21"/>
        <v>#DIV/0!</v>
      </c>
      <c r="U94" s="1"/>
      <c r="V94" s="1"/>
      <c r="W94" s="1"/>
      <c r="X94" s="1"/>
      <c r="Y94" s="1"/>
      <c r="Z94" s="1"/>
      <c r="AA94" s="1" t="s">
        <v>142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0" t="s">
        <v>35</v>
      </c>
      <c r="C95" s="1"/>
      <c r="D95" s="1"/>
      <c r="E95" s="1"/>
      <c r="F95" s="1"/>
      <c r="G95" s="6">
        <v>0</v>
      </c>
      <c r="H95" s="1" t="e">
        <v>#N/A</v>
      </c>
      <c r="I95" s="1" t="str">
        <f>VLOOKUP(A95,[1]КИ!$C:$D,2,0)</f>
        <v>в матрице</v>
      </c>
      <c r="J95" s="1"/>
      <c r="K95" s="1"/>
      <c r="L95" s="1"/>
      <c r="M95" s="1"/>
      <c r="N95" s="1"/>
      <c r="O95" s="1"/>
      <c r="P95" s="5">
        <v>0</v>
      </c>
      <c r="Q95" s="1">
        <v>0</v>
      </c>
      <c r="R95" s="1" t="s">
        <v>142</v>
      </c>
      <c r="S95" s="1" t="e">
        <f t="shared" si="20"/>
        <v>#DIV/0!</v>
      </c>
      <c r="T95" s="1" t="e">
        <f t="shared" si="21"/>
        <v>#DIV/0!</v>
      </c>
      <c r="U95" s="1"/>
      <c r="V95" s="1"/>
      <c r="W95" s="1"/>
      <c r="X95" s="1"/>
      <c r="Y95" s="1"/>
      <c r="Z95" s="1"/>
      <c r="AA95" s="1" t="s">
        <v>142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127</v>
      </c>
      <c r="B96" s="10" t="s">
        <v>35</v>
      </c>
      <c r="C96" s="1"/>
      <c r="D96" s="1"/>
      <c r="E96" s="1"/>
      <c r="F96" s="1"/>
      <c r="G96" s="6">
        <v>0</v>
      </c>
      <c r="H96" s="1" t="e">
        <v>#N/A</v>
      </c>
      <c r="I96" s="1" t="str">
        <f>VLOOKUP(A96,[1]КИ!$C:$D,2,0)</f>
        <v>в матрице</v>
      </c>
      <c r="J96" s="1"/>
      <c r="K96" s="1"/>
      <c r="L96" s="1"/>
      <c r="M96" s="1"/>
      <c r="N96" s="1"/>
      <c r="O96" s="1"/>
      <c r="P96" s="5">
        <v>0</v>
      </c>
      <c r="Q96" s="1">
        <v>0</v>
      </c>
      <c r="R96" s="1" t="s">
        <v>142</v>
      </c>
      <c r="S96" s="1" t="e">
        <f t="shared" si="20"/>
        <v>#DIV/0!</v>
      </c>
      <c r="T96" s="1" t="e">
        <f t="shared" si="21"/>
        <v>#DIV/0!</v>
      </c>
      <c r="U96" s="1"/>
      <c r="V96" s="1"/>
      <c r="W96" s="1"/>
      <c r="X96" s="1"/>
      <c r="Y96" s="1"/>
      <c r="Z96" s="1"/>
      <c r="AA96" s="1" t="s">
        <v>142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128</v>
      </c>
      <c r="B97" s="10" t="s">
        <v>35</v>
      </c>
      <c r="C97" s="1"/>
      <c r="D97" s="1"/>
      <c r="E97" s="1"/>
      <c r="F97" s="1"/>
      <c r="G97" s="6">
        <v>0</v>
      </c>
      <c r="H97" s="1" t="e">
        <v>#N/A</v>
      </c>
      <c r="I97" s="1" t="str">
        <f>VLOOKUP(A97,[1]КИ!$C:$D,2,0)</f>
        <v>в матрице</v>
      </c>
      <c r="J97" s="1"/>
      <c r="K97" s="1"/>
      <c r="L97" s="1"/>
      <c r="M97" s="1"/>
      <c r="N97" s="1"/>
      <c r="O97" s="1"/>
      <c r="P97" s="5">
        <v>0</v>
      </c>
      <c r="Q97" s="1">
        <v>0</v>
      </c>
      <c r="R97" s="1" t="s">
        <v>142</v>
      </c>
      <c r="S97" s="1" t="e">
        <f t="shared" si="20"/>
        <v>#DIV/0!</v>
      </c>
      <c r="T97" s="1" t="e">
        <f t="shared" si="21"/>
        <v>#DIV/0!</v>
      </c>
      <c r="U97" s="1"/>
      <c r="V97" s="1"/>
      <c r="W97" s="1"/>
      <c r="X97" s="1"/>
      <c r="Y97" s="1"/>
      <c r="Z97" s="1"/>
      <c r="AA97" s="1" t="s">
        <v>142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129</v>
      </c>
      <c r="B98" s="10" t="s">
        <v>35</v>
      </c>
      <c r="C98" s="1"/>
      <c r="D98" s="1"/>
      <c r="E98" s="1"/>
      <c r="F98" s="1"/>
      <c r="G98" s="6">
        <v>0</v>
      </c>
      <c r="H98" s="1" t="e">
        <v>#N/A</v>
      </c>
      <c r="I98" s="1" t="str">
        <f>VLOOKUP(A98,[1]КИ!$C:$D,2,0)</f>
        <v>в матрице</v>
      </c>
      <c r="J98" s="1"/>
      <c r="K98" s="1"/>
      <c r="L98" s="1"/>
      <c r="M98" s="1"/>
      <c r="N98" s="1"/>
      <c r="O98" s="1"/>
      <c r="P98" s="5">
        <v>0</v>
      </c>
      <c r="Q98" s="1">
        <v>0</v>
      </c>
      <c r="R98" s="1" t="s">
        <v>142</v>
      </c>
      <c r="S98" s="1" t="e">
        <f t="shared" si="20"/>
        <v>#DIV/0!</v>
      </c>
      <c r="T98" s="1" t="e">
        <f t="shared" si="21"/>
        <v>#DIV/0!</v>
      </c>
      <c r="U98" s="1"/>
      <c r="V98" s="1"/>
      <c r="W98" s="1"/>
      <c r="X98" s="1"/>
      <c r="Y98" s="1"/>
      <c r="Z98" s="1"/>
      <c r="AA98" s="1" t="s">
        <v>142</v>
      </c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130</v>
      </c>
      <c r="B99" s="10" t="s">
        <v>35</v>
      </c>
      <c r="C99" s="1"/>
      <c r="D99" s="1"/>
      <c r="E99" s="1"/>
      <c r="F99" s="1"/>
      <c r="G99" s="6">
        <v>0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5">
        <v>0</v>
      </c>
      <c r="Q99" s="1">
        <v>0</v>
      </c>
      <c r="R99" s="1" t="s">
        <v>142</v>
      </c>
      <c r="S99" s="1" t="e">
        <f t="shared" si="20"/>
        <v>#DIV/0!</v>
      </c>
      <c r="T99" s="1" t="e">
        <f t="shared" si="21"/>
        <v>#DIV/0!</v>
      </c>
      <c r="U99" s="1"/>
      <c r="V99" s="1"/>
      <c r="W99" s="1"/>
      <c r="X99" s="1"/>
      <c r="Y99" s="1"/>
      <c r="Z99" s="1"/>
      <c r="AA99" s="1" t="s">
        <v>142</v>
      </c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131</v>
      </c>
      <c r="B100" s="10" t="s">
        <v>35</v>
      </c>
      <c r="C100" s="1"/>
      <c r="D100" s="1"/>
      <c r="E100" s="1"/>
      <c r="F100" s="1"/>
      <c r="G100" s="6">
        <v>0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5">
        <v>0</v>
      </c>
      <c r="Q100" s="1">
        <v>0</v>
      </c>
      <c r="R100" s="1" t="s">
        <v>142</v>
      </c>
      <c r="S100" s="1" t="e">
        <f t="shared" si="20"/>
        <v>#DIV/0!</v>
      </c>
      <c r="T100" s="1" t="e">
        <f t="shared" si="21"/>
        <v>#DIV/0!</v>
      </c>
      <c r="U100" s="1"/>
      <c r="V100" s="1"/>
      <c r="W100" s="1"/>
      <c r="X100" s="1"/>
      <c r="Y100" s="1"/>
      <c r="Z100" s="1"/>
      <c r="AA100" s="1" t="s">
        <v>142</v>
      </c>
      <c r="AB100" s="1">
        <f t="shared" ref="AB100:AB107" si="22">P100*G100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132</v>
      </c>
      <c r="B101" s="10" t="s">
        <v>35</v>
      </c>
      <c r="C101" s="1"/>
      <c r="D101" s="1"/>
      <c r="E101" s="1"/>
      <c r="F101" s="1"/>
      <c r="G101" s="6">
        <v>0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5">
        <v>0</v>
      </c>
      <c r="Q101" s="1">
        <v>0</v>
      </c>
      <c r="R101" s="1" t="s">
        <v>142</v>
      </c>
      <c r="S101" s="1" t="e">
        <f t="shared" si="20"/>
        <v>#DIV/0!</v>
      </c>
      <c r="T101" s="1" t="e">
        <f t="shared" si="21"/>
        <v>#DIV/0!</v>
      </c>
      <c r="U101" s="1"/>
      <c r="V101" s="1"/>
      <c r="W101" s="1"/>
      <c r="X101" s="1"/>
      <c r="Y101" s="1"/>
      <c r="Z101" s="1"/>
      <c r="AA101" s="1" t="s">
        <v>142</v>
      </c>
      <c r="AB101" s="1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133</v>
      </c>
      <c r="B102" s="10" t="s">
        <v>35</v>
      </c>
      <c r="C102" s="1"/>
      <c r="D102" s="1"/>
      <c r="E102" s="1"/>
      <c r="F102" s="1"/>
      <c r="G102" s="6">
        <v>0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5">
        <v>0</v>
      </c>
      <c r="Q102" s="1">
        <v>0</v>
      </c>
      <c r="R102" s="1" t="s">
        <v>142</v>
      </c>
      <c r="S102" s="1" t="e">
        <f t="shared" si="20"/>
        <v>#DIV/0!</v>
      </c>
      <c r="T102" s="1" t="e">
        <f t="shared" si="21"/>
        <v>#DIV/0!</v>
      </c>
      <c r="U102" s="1"/>
      <c r="V102" s="1"/>
      <c r="W102" s="1"/>
      <c r="X102" s="1"/>
      <c r="Y102" s="1"/>
      <c r="Z102" s="1"/>
      <c r="AA102" s="1" t="s">
        <v>142</v>
      </c>
      <c r="AB102" s="1">
        <f t="shared" si="2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134</v>
      </c>
      <c r="B103" s="10" t="s">
        <v>35</v>
      </c>
      <c r="C103" s="1"/>
      <c r="D103" s="1"/>
      <c r="E103" s="1"/>
      <c r="F103" s="1"/>
      <c r="G103" s="6">
        <v>0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5">
        <v>0</v>
      </c>
      <c r="Q103" s="1">
        <v>0</v>
      </c>
      <c r="R103" s="1" t="s">
        <v>142</v>
      </c>
      <c r="S103" s="1" t="e">
        <f t="shared" si="20"/>
        <v>#DIV/0!</v>
      </c>
      <c r="T103" s="1" t="e">
        <f t="shared" si="21"/>
        <v>#DIV/0!</v>
      </c>
      <c r="U103" s="1"/>
      <c r="V103" s="1"/>
      <c r="W103" s="1"/>
      <c r="X103" s="1"/>
      <c r="Y103" s="1"/>
      <c r="Z103" s="1"/>
      <c r="AA103" s="1" t="s">
        <v>142</v>
      </c>
      <c r="AB103" s="1">
        <f t="shared" si="2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135</v>
      </c>
      <c r="B104" s="10" t="s">
        <v>30</v>
      </c>
      <c r="C104" s="1"/>
      <c r="D104" s="1"/>
      <c r="E104" s="1"/>
      <c r="F104" s="1"/>
      <c r="G104" s="6">
        <v>0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5">
        <v>0</v>
      </c>
      <c r="Q104" s="1">
        <v>0</v>
      </c>
      <c r="R104" s="1" t="s">
        <v>142</v>
      </c>
      <c r="S104" s="1" t="e">
        <f t="shared" si="20"/>
        <v>#DIV/0!</v>
      </c>
      <c r="T104" s="1" t="e">
        <f t="shared" si="21"/>
        <v>#DIV/0!</v>
      </c>
      <c r="U104" s="1"/>
      <c r="V104" s="1"/>
      <c r="W104" s="1"/>
      <c r="X104" s="1"/>
      <c r="Y104" s="1"/>
      <c r="Z104" s="1"/>
      <c r="AA104" s="1" t="s">
        <v>142</v>
      </c>
      <c r="AB104" s="1">
        <f t="shared" si="22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136</v>
      </c>
      <c r="B105" s="10" t="s">
        <v>35</v>
      </c>
      <c r="C105" s="1"/>
      <c r="D105" s="1"/>
      <c r="E105" s="1"/>
      <c r="F105" s="1"/>
      <c r="G105" s="6">
        <v>0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5">
        <v>0</v>
      </c>
      <c r="Q105" s="1">
        <v>0</v>
      </c>
      <c r="R105" s="1" t="s">
        <v>142</v>
      </c>
      <c r="S105" s="1" t="e">
        <f t="shared" si="20"/>
        <v>#DIV/0!</v>
      </c>
      <c r="T105" s="1" t="e">
        <f t="shared" si="21"/>
        <v>#DIV/0!</v>
      </c>
      <c r="U105" s="1"/>
      <c r="V105" s="1"/>
      <c r="W105" s="1"/>
      <c r="X105" s="1"/>
      <c r="Y105" s="1"/>
      <c r="Z105" s="1"/>
      <c r="AA105" s="1" t="s">
        <v>142</v>
      </c>
      <c r="AB105" s="1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137</v>
      </c>
      <c r="B106" s="10" t="s">
        <v>35</v>
      </c>
      <c r="C106" s="1"/>
      <c r="D106" s="1"/>
      <c r="E106" s="1"/>
      <c r="F106" s="1"/>
      <c r="G106" s="6">
        <v>0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5">
        <v>0</v>
      </c>
      <c r="Q106" s="1">
        <v>0</v>
      </c>
      <c r="R106" s="1" t="s">
        <v>142</v>
      </c>
      <c r="S106" s="1" t="e">
        <f t="shared" si="20"/>
        <v>#DIV/0!</v>
      </c>
      <c r="T106" s="1" t="e">
        <f t="shared" si="21"/>
        <v>#DIV/0!</v>
      </c>
      <c r="U106" s="1"/>
      <c r="V106" s="1"/>
      <c r="W106" s="1"/>
      <c r="X106" s="1"/>
      <c r="Y106" s="1"/>
      <c r="Z106" s="1"/>
      <c r="AA106" s="1" t="s">
        <v>142</v>
      </c>
      <c r="AB106" s="1">
        <f t="shared" si="22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140</v>
      </c>
      <c r="B107" s="21" t="s">
        <v>30</v>
      </c>
      <c r="C107" s="16"/>
      <c r="D107" s="16"/>
      <c r="E107" s="16"/>
      <c r="F107" s="16"/>
      <c r="G107" s="22">
        <v>1</v>
      </c>
      <c r="H107" s="16">
        <v>30</v>
      </c>
      <c r="I107" s="21" t="s">
        <v>141</v>
      </c>
      <c r="J107" s="16"/>
      <c r="K107" s="16"/>
      <c r="L107" s="16"/>
      <c r="M107" s="16"/>
      <c r="N107" s="16"/>
      <c r="O107" s="16"/>
      <c r="P107" s="16">
        <v>21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23"/>
      <c r="AB107" s="16">
        <f t="shared" si="22"/>
        <v>21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107" xr:uid="{B08C67A1-3583-41D4-8D7C-23D848FB4F1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2024-03-06T13:07:28Z</dcterms:created>
  <dcterms:modified xsi:type="dcterms:W3CDTF">2024-03-07T12:56:40Z</dcterms:modified>
</cp:coreProperties>
</file>