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7249C4C6-FE2A-4A43-AB7B-C8E819D8CB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" i="1" l="1"/>
  <c r="AC10" i="1"/>
  <c r="AC11" i="1"/>
  <c r="AC15" i="1"/>
  <c r="AC16" i="1"/>
  <c r="AC18" i="1"/>
  <c r="AC19" i="1"/>
  <c r="AC21" i="1"/>
  <c r="AC22" i="1"/>
  <c r="AC23" i="1"/>
  <c r="AC24" i="1"/>
  <c r="AC25" i="1"/>
  <c r="AC27" i="1"/>
  <c r="AC31" i="1"/>
  <c r="AC37" i="1"/>
  <c r="AC40" i="1"/>
  <c r="AC41" i="1"/>
  <c r="AC42" i="1"/>
  <c r="AC44" i="1"/>
  <c r="AC46" i="1"/>
  <c r="AC47" i="1"/>
  <c r="AC48" i="1"/>
  <c r="AC51" i="1"/>
  <c r="AC52" i="1"/>
  <c r="AC53" i="1"/>
  <c r="AC65" i="1"/>
  <c r="AC66" i="1"/>
  <c r="AC69" i="1"/>
  <c r="AC70" i="1"/>
  <c r="AC73" i="1"/>
  <c r="AC74" i="1"/>
  <c r="AC75" i="1"/>
  <c r="AC76" i="1"/>
  <c r="AC78" i="1"/>
  <c r="AC80" i="1"/>
  <c r="AC81" i="1"/>
  <c r="AC83" i="1"/>
  <c r="AC89" i="1"/>
  <c r="AC90" i="1"/>
  <c r="AC91" i="1"/>
  <c r="AC92" i="1"/>
  <c r="AC96" i="1"/>
  <c r="AC97" i="1"/>
  <c r="AC99" i="1"/>
  <c r="AC101" i="1"/>
  <c r="AC102" i="1"/>
  <c r="AC103" i="1"/>
  <c r="AC104" i="1"/>
  <c r="AC106" i="1"/>
  <c r="AC108" i="1"/>
  <c r="AC109" i="1"/>
  <c r="AC110" i="1"/>
  <c r="AC111" i="1"/>
  <c r="AC112" i="1"/>
  <c r="AC113" i="1"/>
  <c r="AC114" i="1"/>
  <c r="L7" i="1"/>
  <c r="P7" i="1" s="1"/>
  <c r="AC7" i="1" s="1"/>
  <c r="L8" i="1"/>
  <c r="P8" i="1" s="1"/>
  <c r="Q8" i="1" s="1"/>
  <c r="AC8" i="1" s="1"/>
  <c r="L9" i="1"/>
  <c r="P9" i="1" s="1"/>
  <c r="L10" i="1"/>
  <c r="P10" i="1" s="1"/>
  <c r="L11" i="1"/>
  <c r="P11" i="1" s="1"/>
  <c r="L12" i="1"/>
  <c r="P12" i="1" s="1"/>
  <c r="Q12" i="1" s="1"/>
  <c r="AC12" i="1" s="1"/>
  <c r="L13" i="1"/>
  <c r="P13" i="1" s="1"/>
  <c r="Q13" i="1" s="1"/>
  <c r="AC13" i="1" s="1"/>
  <c r="L14" i="1"/>
  <c r="P14" i="1" s="1"/>
  <c r="Q14" i="1" s="1"/>
  <c r="AC14" i="1" s="1"/>
  <c r="L15" i="1"/>
  <c r="P15" i="1" s="1"/>
  <c r="L16" i="1"/>
  <c r="P16" i="1" s="1"/>
  <c r="L17" i="1"/>
  <c r="P17" i="1" s="1"/>
  <c r="Q17" i="1" s="1"/>
  <c r="AC17" i="1" s="1"/>
  <c r="L18" i="1"/>
  <c r="P18" i="1" s="1"/>
  <c r="L19" i="1"/>
  <c r="P19" i="1" s="1"/>
  <c r="L20" i="1"/>
  <c r="P20" i="1" s="1"/>
  <c r="Q20" i="1" s="1"/>
  <c r="AC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Q26" i="1" s="1"/>
  <c r="AC26" i="1" s="1"/>
  <c r="L27" i="1"/>
  <c r="P27" i="1" s="1"/>
  <c r="L28" i="1"/>
  <c r="P28" i="1" s="1"/>
  <c r="AC28" i="1" s="1"/>
  <c r="L29" i="1"/>
  <c r="P29" i="1" s="1"/>
  <c r="Q29" i="1" s="1"/>
  <c r="AC29" i="1" s="1"/>
  <c r="L30" i="1"/>
  <c r="P30" i="1" s="1"/>
  <c r="Q30" i="1" s="1"/>
  <c r="AC30" i="1" s="1"/>
  <c r="L31" i="1"/>
  <c r="P31" i="1" s="1"/>
  <c r="L32" i="1"/>
  <c r="P32" i="1" s="1"/>
  <c r="Q32" i="1" s="1"/>
  <c r="AC32" i="1" s="1"/>
  <c r="L33" i="1"/>
  <c r="P33" i="1" s="1"/>
  <c r="Q33" i="1" s="1"/>
  <c r="AC33" i="1" s="1"/>
  <c r="L34" i="1"/>
  <c r="P34" i="1" s="1"/>
  <c r="Q34" i="1" s="1"/>
  <c r="AC34" i="1" s="1"/>
  <c r="L35" i="1"/>
  <c r="P35" i="1" s="1"/>
  <c r="Q35" i="1" s="1"/>
  <c r="AC35" i="1" s="1"/>
  <c r="L36" i="1"/>
  <c r="P36" i="1" s="1"/>
  <c r="Q36" i="1" s="1"/>
  <c r="AC36" i="1" s="1"/>
  <c r="L37" i="1"/>
  <c r="P37" i="1" s="1"/>
  <c r="L38" i="1"/>
  <c r="P38" i="1" s="1"/>
  <c r="Q38" i="1" s="1"/>
  <c r="AC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Q45" i="1" s="1"/>
  <c r="AC45" i="1" s="1"/>
  <c r="L46" i="1"/>
  <c r="P46" i="1" s="1"/>
  <c r="L47" i="1"/>
  <c r="P47" i="1" s="1"/>
  <c r="L48" i="1"/>
  <c r="P48" i="1" s="1"/>
  <c r="L49" i="1"/>
  <c r="P49" i="1" s="1"/>
  <c r="AC49" i="1" s="1"/>
  <c r="L50" i="1"/>
  <c r="P50" i="1" s="1"/>
  <c r="Q50" i="1" s="1"/>
  <c r="AC50" i="1" s="1"/>
  <c r="L51" i="1"/>
  <c r="P51" i="1" s="1"/>
  <c r="L52" i="1"/>
  <c r="P52" i="1" s="1"/>
  <c r="L53" i="1"/>
  <c r="P53" i="1" s="1"/>
  <c r="L54" i="1"/>
  <c r="P54" i="1" s="1"/>
  <c r="Q54" i="1" s="1"/>
  <c r="AC54" i="1" s="1"/>
  <c r="L55" i="1"/>
  <c r="P55" i="1" s="1"/>
  <c r="L56" i="1"/>
  <c r="P56" i="1" s="1"/>
  <c r="Q56" i="1" s="1"/>
  <c r="AC56" i="1" s="1"/>
  <c r="L57" i="1"/>
  <c r="P57" i="1" s="1"/>
  <c r="Q57" i="1" s="1"/>
  <c r="AC57" i="1" s="1"/>
  <c r="L58" i="1"/>
  <c r="P58" i="1" s="1"/>
  <c r="AC58" i="1" s="1"/>
  <c r="L59" i="1"/>
  <c r="P59" i="1" s="1"/>
  <c r="Q59" i="1" s="1"/>
  <c r="AC59" i="1" s="1"/>
  <c r="L60" i="1"/>
  <c r="P60" i="1" s="1"/>
  <c r="Q60" i="1" s="1"/>
  <c r="AC60" i="1" s="1"/>
  <c r="L61" i="1"/>
  <c r="P61" i="1" s="1"/>
  <c r="Q61" i="1" s="1"/>
  <c r="AC61" i="1" s="1"/>
  <c r="L62" i="1"/>
  <c r="P62" i="1" s="1"/>
  <c r="Q62" i="1" s="1"/>
  <c r="AC62" i="1" s="1"/>
  <c r="L63" i="1"/>
  <c r="P63" i="1" s="1"/>
  <c r="Q63" i="1" s="1"/>
  <c r="AC63" i="1" s="1"/>
  <c r="L64" i="1"/>
  <c r="P64" i="1" s="1"/>
  <c r="Q64" i="1" s="1"/>
  <c r="AC64" i="1" s="1"/>
  <c r="L65" i="1"/>
  <c r="P65" i="1" s="1"/>
  <c r="L66" i="1"/>
  <c r="P66" i="1" s="1"/>
  <c r="L67" i="1"/>
  <c r="P67" i="1" s="1"/>
  <c r="Q67" i="1" s="1"/>
  <c r="AC67" i="1" s="1"/>
  <c r="L68" i="1"/>
  <c r="P68" i="1" s="1"/>
  <c r="Q68" i="1" s="1"/>
  <c r="AC68" i="1" s="1"/>
  <c r="L69" i="1"/>
  <c r="P69" i="1" s="1"/>
  <c r="L70" i="1"/>
  <c r="P70" i="1" s="1"/>
  <c r="L71" i="1"/>
  <c r="P71" i="1" s="1"/>
  <c r="Q71" i="1" s="1"/>
  <c r="AC71" i="1" s="1"/>
  <c r="L72" i="1"/>
  <c r="P72" i="1" s="1"/>
  <c r="AC72" i="1" s="1"/>
  <c r="L73" i="1"/>
  <c r="P73" i="1" s="1"/>
  <c r="L74" i="1"/>
  <c r="P74" i="1" s="1"/>
  <c r="L75" i="1"/>
  <c r="P75" i="1" s="1"/>
  <c r="L76" i="1"/>
  <c r="P76" i="1" s="1"/>
  <c r="L77" i="1"/>
  <c r="P77" i="1" s="1"/>
  <c r="Q77" i="1" s="1"/>
  <c r="AC77" i="1" s="1"/>
  <c r="L78" i="1"/>
  <c r="P78" i="1" s="1"/>
  <c r="L79" i="1"/>
  <c r="P79" i="1" s="1"/>
  <c r="AC79" i="1" s="1"/>
  <c r="L80" i="1"/>
  <c r="P80" i="1" s="1"/>
  <c r="L81" i="1"/>
  <c r="P81" i="1" s="1"/>
  <c r="L82" i="1"/>
  <c r="P82" i="1" s="1"/>
  <c r="AC82" i="1" s="1"/>
  <c r="L83" i="1"/>
  <c r="P83" i="1" s="1"/>
  <c r="L84" i="1"/>
  <c r="P84" i="1" s="1"/>
  <c r="AC84" i="1" s="1"/>
  <c r="L85" i="1"/>
  <c r="P85" i="1" s="1"/>
  <c r="Q85" i="1" s="1"/>
  <c r="AC85" i="1" s="1"/>
  <c r="L86" i="1"/>
  <c r="P86" i="1" s="1"/>
  <c r="Q86" i="1" s="1"/>
  <c r="AC86" i="1" s="1"/>
  <c r="L87" i="1"/>
  <c r="P87" i="1" s="1"/>
  <c r="Q87" i="1" s="1"/>
  <c r="AC87" i="1" s="1"/>
  <c r="L88" i="1"/>
  <c r="P88" i="1" s="1"/>
  <c r="Q88" i="1" s="1"/>
  <c r="AC88" i="1" s="1"/>
  <c r="L89" i="1"/>
  <c r="P89" i="1" s="1"/>
  <c r="L90" i="1"/>
  <c r="P90" i="1" s="1"/>
  <c r="L91" i="1"/>
  <c r="P91" i="1" s="1"/>
  <c r="L92" i="1"/>
  <c r="P92" i="1" s="1"/>
  <c r="L93" i="1"/>
  <c r="P93" i="1" s="1"/>
  <c r="Q93" i="1" s="1"/>
  <c r="AC93" i="1" s="1"/>
  <c r="L94" i="1"/>
  <c r="P94" i="1" s="1"/>
  <c r="Q94" i="1" s="1"/>
  <c r="AC94" i="1" s="1"/>
  <c r="L95" i="1"/>
  <c r="P95" i="1" s="1"/>
  <c r="Q95" i="1" s="1"/>
  <c r="AC95" i="1" s="1"/>
  <c r="L96" i="1"/>
  <c r="P96" i="1" s="1"/>
  <c r="L97" i="1"/>
  <c r="P97" i="1" s="1"/>
  <c r="L98" i="1"/>
  <c r="P98" i="1" s="1"/>
  <c r="AC98" i="1" s="1"/>
  <c r="L99" i="1"/>
  <c r="P99" i="1" s="1"/>
  <c r="L100" i="1"/>
  <c r="P100" i="1" s="1"/>
  <c r="AC100" i="1" s="1"/>
  <c r="L101" i="1"/>
  <c r="P101" i="1" s="1"/>
  <c r="L102" i="1"/>
  <c r="P102" i="1" s="1"/>
  <c r="L103" i="1"/>
  <c r="P103" i="1" s="1"/>
  <c r="L104" i="1"/>
  <c r="P104" i="1" s="1"/>
  <c r="L105" i="1"/>
  <c r="P105" i="1" s="1"/>
  <c r="Q105" i="1" s="1"/>
  <c r="AC105" i="1" s="1"/>
  <c r="L106" i="1"/>
  <c r="P106" i="1" s="1"/>
  <c r="L107" i="1"/>
  <c r="P107" i="1" s="1"/>
  <c r="Q107" i="1" s="1"/>
  <c r="AC107" i="1" s="1"/>
  <c r="L108" i="1"/>
  <c r="P108" i="1" s="1"/>
  <c r="L109" i="1"/>
  <c r="P109" i="1" s="1"/>
  <c r="L110" i="1"/>
  <c r="P110" i="1" s="1"/>
  <c r="L111" i="1"/>
  <c r="P111" i="1" s="1"/>
  <c r="L112" i="1"/>
  <c r="P112" i="1" s="1"/>
  <c r="L113" i="1"/>
  <c r="P113" i="1" s="1"/>
  <c r="L114" i="1"/>
  <c r="P114" i="1" s="1"/>
  <c r="L115" i="1"/>
  <c r="P115" i="1" s="1"/>
  <c r="L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43" i="1" l="1"/>
  <c r="AC43" i="1" s="1"/>
  <c r="Q39" i="1"/>
  <c r="AC39" i="1" s="1"/>
  <c r="Q55" i="1"/>
  <c r="AC55" i="1" s="1"/>
  <c r="T115" i="1"/>
  <c r="U115" i="1"/>
  <c r="T113" i="1"/>
  <c r="U113" i="1"/>
  <c r="T111" i="1"/>
  <c r="U111" i="1"/>
  <c r="T109" i="1"/>
  <c r="U109" i="1"/>
  <c r="T107" i="1"/>
  <c r="U107" i="1"/>
  <c r="T105" i="1"/>
  <c r="U105" i="1"/>
  <c r="T103" i="1"/>
  <c r="U103" i="1"/>
  <c r="T101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114" i="1"/>
  <c r="U114" i="1"/>
  <c r="T112" i="1"/>
  <c r="U112" i="1"/>
  <c r="T110" i="1"/>
  <c r="U110" i="1"/>
  <c r="T108" i="1"/>
  <c r="U108" i="1"/>
  <c r="T106" i="1"/>
  <c r="U106" i="1"/>
  <c r="T104" i="1"/>
  <c r="U104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5" i="1"/>
  <c r="L5" i="1"/>
  <c r="P6" i="1"/>
  <c r="T39" i="1" l="1"/>
  <c r="T55" i="1"/>
  <c r="AC6" i="1"/>
  <c r="AC5" i="1" s="1"/>
  <c r="Q5" i="1"/>
  <c r="P5" i="1"/>
  <c r="U6" i="1"/>
  <c r="T6" i="1"/>
</calcChain>
</file>

<file path=xl/sharedStrings.xml><?xml version="1.0" encoding="utf-8"?>
<sst xmlns="http://schemas.openxmlformats.org/spreadsheetml/2006/main" count="400" uniqueCount="151">
  <si>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</si>
  <si>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</si>
  <si>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</si>
  <si>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</si>
  <si>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</si>
  <si>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</si>
  <si>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</si>
  <si>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</si>
  <si>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</si>
  <si>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</si>
  <si>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</si>
  <si>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</si>
  <si>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</si>
  <si>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</si>
  <si>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</si>
  <si>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</si>
  <si>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</si>
  <si>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</si>
  <si>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</si>
  <si>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</si>
  <si>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</si>
  <si>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</si>
  <si>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</si>
  <si>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09,03,(1)</t>
  </si>
  <si>
    <t>09,03,(2)</t>
  </si>
  <si>
    <t>07,03,</t>
  </si>
  <si>
    <t>06,03,</t>
  </si>
  <si>
    <t>29,02,</t>
  </si>
  <si>
    <t>28,02,</t>
  </si>
  <si>
    <t>23,02,</t>
  </si>
  <si>
    <t>21,02,</t>
  </si>
  <si>
    <t>15,02,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</si>
  <si>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</si>
  <si>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</si>
  <si>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</si>
  <si>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</si>
  <si>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</si>
  <si>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</si>
  <si>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</si>
  <si>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</si>
  <si>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</si>
  <si>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</si>
  <si>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</si>
  <si>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</si>
  <si>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</si>
  <si>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</si>
  <si>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</si>
  <si>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</si>
  <si>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</si>
  <si>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</si>
  <si>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</si>
  <si>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</si>
  <si>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</si>
  <si>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</si>
  <si>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</si>
  <si>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</si>
  <si>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</si>
  <si>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</si>
  <si>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</si>
  <si>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</si>
  <si>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</si>
  <si>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</si>
  <si>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</si>
  <si>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</si>
  <si>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</si>
  <si>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</si>
  <si>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</si>
  <si>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</si>
  <si>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</si>
  <si>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</si>
  <si>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</si>
  <si>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</si>
  <si>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</si>
  <si>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</si>
  <si>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</si>
  <si>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</si>
  <si>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</si>
  <si>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</si>
  <si>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</si>
  <si>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</si>
  <si>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</si>
  <si>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</si>
  <si>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</si>
  <si>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</si>
  <si>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</si>
  <si>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</si>
  <si>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</si>
  <si>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</si>
  <si>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</si>
  <si>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</si>
  <si>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</si>
  <si>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</si>
  <si>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</si>
  <si>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</si>
  <si>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</si>
  <si>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</si>
  <si>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</si>
  <si>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</si>
  <si>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</si>
  <si>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</si>
  <si>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</si>
  <si>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</si>
  <si>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</si>
  <si>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</si>
  <si>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</si>
  <si>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</si>
  <si>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</si>
  <si>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</si>
  <si>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</si>
  <si>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</si>
  <si>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</si>
  <si>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</si>
  <si>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</si>
  <si>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</si>
  <si>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</si>
  <si>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</si>
  <si>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</si>
  <si>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</si>
  <si>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</si>
  <si>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</si>
  <si>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</si>
  <si>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</si>
  <si>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</si>
  <si>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</si>
  <si>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</si>
  <si>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</si>
  <si>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</si>
  <si>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</si>
  <si>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</si>
  <si>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</si>
  <si>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</si>
  <si>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</si>
  <si>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</si>
  <si>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</si>
  <si>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</si>
  <si>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</si>
  <si>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</si>
  <si>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</si>
  <si>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</si>
  <si>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</si>
  <si>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</si>
  <si>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</si>
  <si>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</si>
  <si>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</si>
  <si>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</si>
  <si>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</si>
  <si>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</si>
  <si>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</si>
  <si>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Сардельки Стародворские Вязанка Весовые Family Pack NDX мгс Вязанка</t>
  </si>
  <si>
    <t>задача Фомин</t>
  </si>
  <si>
    <t>то же что и 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</si>
</sst>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ySplit="5" topLeftCell="A6" activePane="bottomLeft" state="frozen"/>
      <selection pane="bottomLeft" activeCell="S6" sqref="S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4.85546875" style="9" customWidth="1"/>
    <col min="8" max="8" width="4.85546875" customWidth="1"/>
    <col min="9" max="9" width="12.140625" customWidth="1"/>
    <col min="10" max="18" width="6.42578125" customWidth="1"/>
    <col min="19" max="19" width="22.28515625" customWidth="1"/>
    <col min="20" max="21" width="4.85546875" customWidth="1"/>
    <col min="22" max="27" width="6.42578125" customWidth="1"/>
    <col min="28" max="28" width="28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42279.324000000008</v>
      </c>
      <c r="F5" s="4">
        <f>SUM(F6:F492)</f>
        <v>43594.515999999996</v>
      </c>
      <c r="G5" s="7"/>
      <c r="H5" s="1"/>
      <c r="I5" s="1"/>
      <c r="J5" s="4">
        <f>SUM(J6:J492)</f>
        <v>41604.694000000003</v>
      </c>
      <c r="K5" s="4">
        <f>SUM(K6:K492)</f>
        <v>674.62999999999965</v>
      </c>
      <c r="L5" s="4">
        <f>SUM(L6:L492)</f>
        <v>37456.310000000012</v>
      </c>
      <c r="M5" s="4">
        <f>SUM(M6:M492)</f>
        <v>4823.0140000000001</v>
      </c>
      <c r="N5" s="4">
        <f>SUM(N6:N492)</f>
        <v>20108.680400000001</v>
      </c>
      <c r="O5" s="4">
        <f>SUM(O6:O492)</f>
        <v>6200</v>
      </c>
      <c r="P5" s="4">
        <f>SUM(P6:P492)</f>
        <v>7491.2619999999997</v>
      </c>
      <c r="Q5" s="4">
        <f>SUM(Q6:Q492)</f>
        <v>19876.932199999999</v>
      </c>
      <c r="R5" s="4">
        <f>SUM(R6:R492)</f>
        <v>0</v>
      </c>
      <c r="S5" s="1"/>
      <c r="T5" s="1"/>
      <c r="U5" s="1"/>
      <c r="V5" s="4">
        <f>SUM(V6:V492)</f>
        <v>7352.8320000000003</v>
      </c>
      <c r="W5" s="4">
        <f>SUM(W6:W492)</f>
        <v>6474.5442000000003</v>
      </c>
      <c r="X5" s="4">
        <f>SUM(X6:X492)</f>
        <v>6907.3874000000005</v>
      </c>
      <c r="Y5" s="4">
        <f>SUM(Y6:Y492)</f>
        <v>7339.3949999999977</v>
      </c>
      <c r="Z5" s="4">
        <f>SUM(Z6:Z492)</f>
        <v>7513.6284000000041</v>
      </c>
      <c r="AA5" s="4">
        <f>SUM(AA6:AA492)</f>
        <v>6797.4604000000018</v>
      </c>
      <c r="AB5" s="1"/>
      <c r="AC5" s="4">
        <f>SUM(AC6:AC492)</f>
        <v>17922.865269999995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311.86</v>
      </c>
      <c r="D6" s="1">
        <v>53.66</v>
      </c>
      <c r="E6" s="1">
        <v>62.667000000000002</v>
      </c>
      <c r="F6" s="1">
        <v>1.34</v>
      </c>
      <c r="G6" s="7">
        <v>1</v>
      </c>
      <c r="H6" s="1">
        <v>50</v>
      </c>
      <c r="I6" s="1" t="s">
        <v>34</v>
      </c>
      <c r="J6" s="1">
        <v>125.6</v>
      </c>
      <c r="K6" s="1">
        <f t="shared" ref="K6:K32" si="0">E6-J6</f>
        <v>-62.932999999999993</v>
      </c>
      <c r="L6" s="1">
        <f>E6-M6</f>
        <v>62.667000000000002</v>
      </c>
      <c r="M6" s="1"/>
      <c r="N6" s="1">
        <v>300</v>
      </c>
      <c r="O6" s="1"/>
      <c r="P6" s="1">
        <f>L6/5</f>
        <v>12.5334</v>
      </c>
      <c r="Q6" s="5"/>
      <c r="R6" s="5"/>
      <c r="S6" s="1"/>
      <c r="T6" s="1">
        <f>(F6+N6+O6+Q6)/P6</f>
        <v>24.042957218312665</v>
      </c>
      <c r="U6" s="1">
        <f>(F6+N6+O6)/P6</f>
        <v>24.042957218312665</v>
      </c>
      <c r="V6" s="1">
        <v>20.8368</v>
      </c>
      <c r="W6" s="1">
        <v>25.275600000000001</v>
      </c>
      <c r="X6" s="1">
        <v>32.201599999999999</v>
      </c>
      <c r="Y6" s="1">
        <v>38.094799999999999</v>
      </c>
      <c r="Z6" s="1">
        <v>42.64</v>
      </c>
      <c r="AA6" s="1">
        <v>43.359200000000001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228.31</v>
      </c>
      <c r="D7" s="1">
        <v>86.891000000000005</v>
      </c>
      <c r="E7" s="1">
        <v>159.07300000000001</v>
      </c>
      <c r="F7" s="1">
        <v>125.77200000000001</v>
      </c>
      <c r="G7" s="7">
        <v>1</v>
      </c>
      <c r="H7" s="1">
        <v>45</v>
      </c>
      <c r="I7" s="1" t="s">
        <v>34</v>
      </c>
      <c r="J7" s="1">
        <v>147.6</v>
      </c>
      <c r="K7" s="1">
        <f t="shared" si="0"/>
        <v>11.473000000000013</v>
      </c>
      <c r="L7" s="1">
        <f t="shared" ref="L7:L65" si="1">E7-M7</f>
        <v>159.07300000000001</v>
      </c>
      <c r="M7" s="1"/>
      <c r="N7" s="1">
        <v>250</v>
      </c>
      <c r="O7" s="1"/>
      <c r="P7" s="1">
        <f t="shared" ref="P7:P65" si="2">L7/5</f>
        <v>31.814600000000002</v>
      </c>
      <c r="Q7" s="5"/>
      <c r="R7" s="5"/>
      <c r="S7" s="1"/>
      <c r="T7" s="1">
        <f t="shared" ref="T7:T70" si="3">(F7+N7+O7+Q7)/P7</f>
        <v>11.811306758532245</v>
      </c>
      <c r="U7" s="1">
        <f t="shared" ref="U7:U70" si="4">(F7+N7+O7)/P7</f>
        <v>11.811306758532245</v>
      </c>
      <c r="V7" s="1">
        <v>29.322600000000001</v>
      </c>
      <c r="W7" s="1">
        <v>23.309200000000001</v>
      </c>
      <c r="X7" s="1">
        <v>26.439800000000002</v>
      </c>
      <c r="Y7" s="1">
        <v>29.200199999999999</v>
      </c>
      <c r="Z7" s="1">
        <v>30.724399999999999</v>
      </c>
      <c r="AA7" s="1">
        <v>25.610800000000001</v>
      </c>
      <c r="AB7" s="1"/>
      <c r="AC7" s="1">
        <f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361.59500000000003</v>
      </c>
      <c r="D8" s="1">
        <v>599.11699999999996</v>
      </c>
      <c r="E8" s="1">
        <v>319.84100000000001</v>
      </c>
      <c r="F8" s="1">
        <v>602.99699999999996</v>
      </c>
      <c r="G8" s="7">
        <v>1</v>
      </c>
      <c r="H8" s="1">
        <v>45</v>
      </c>
      <c r="I8" s="1" t="s">
        <v>34</v>
      </c>
      <c r="J8" s="1">
        <v>304.45</v>
      </c>
      <c r="K8" s="1">
        <f t="shared" si="0"/>
        <v>15.39100000000002</v>
      </c>
      <c r="L8" s="1">
        <f t="shared" si="1"/>
        <v>319.84100000000001</v>
      </c>
      <c r="M8" s="1"/>
      <c r="N8" s="1">
        <v>0</v>
      </c>
      <c r="O8" s="1"/>
      <c r="P8" s="1">
        <f t="shared" si="2"/>
        <v>63.968200000000003</v>
      </c>
      <c r="Q8" s="5">
        <f t="shared" ref="Q7:Q9" si="5">12*P8-O8-N8-F8</f>
        <v>164.62140000000011</v>
      </c>
      <c r="R8" s="5"/>
      <c r="S8" s="1"/>
      <c r="T8" s="1">
        <f t="shared" si="3"/>
        <v>12</v>
      </c>
      <c r="U8" s="1">
        <f t="shared" si="4"/>
        <v>9.4265119231117946</v>
      </c>
      <c r="V8" s="1">
        <v>58.807200000000002</v>
      </c>
      <c r="W8" s="1">
        <v>75.600400000000008</v>
      </c>
      <c r="X8" s="1">
        <v>78.7346</v>
      </c>
      <c r="Y8" s="1">
        <v>71.674000000000007</v>
      </c>
      <c r="Z8" s="1">
        <v>67.197400000000002</v>
      </c>
      <c r="AA8" s="1">
        <v>71.141800000000003</v>
      </c>
      <c r="AB8" s="1"/>
      <c r="AC8" s="1">
        <f>Q8*G8</f>
        <v>164.62140000000011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37</v>
      </c>
      <c r="B9" s="1" t="s">
        <v>33</v>
      </c>
      <c r="C9" s="1"/>
      <c r="D9" s="1"/>
      <c r="E9" s="1"/>
      <c r="F9" s="1"/>
      <c r="G9" s="7">
        <v>1</v>
      </c>
      <c r="H9" s="1" t="e">
        <v>#N/A</v>
      </c>
      <c r="I9" s="1" t="s">
        <v>34</v>
      </c>
      <c r="J9" s="1"/>
      <c r="K9" s="1">
        <f t="shared" si="0"/>
        <v>0</v>
      </c>
      <c r="L9" s="1">
        <f t="shared" si="1"/>
        <v>0</v>
      </c>
      <c r="M9" s="1"/>
      <c r="N9" s="1">
        <v>20</v>
      </c>
      <c r="O9" s="1"/>
      <c r="P9" s="1">
        <f t="shared" si="2"/>
        <v>0</v>
      </c>
      <c r="Q9" s="5"/>
      <c r="R9" s="5"/>
      <c r="S9" s="1"/>
      <c r="T9" s="1" t="e">
        <f t="shared" si="3"/>
        <v>#DIV/0!</v>
      </c>
      <c r="U9" s="1" t="e">
        <f t="shared" si="4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/>
      <c r="AC9" s="1">
        <f>Q9*G9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38</v>
      </c>
      <c r="B10" s="10" t="s">
        <v>39</v>
      </c>
      <c r="C10" s="10">
        <v>186</v>
      </c>
      <c r="D10" s="10">
        <v>30</v>
      </c>
      <c r="E10" s="10">
        <v>83</v>
      </c>
      <c r="F10" s="10">
        <v>97</v>
      </c>
      <c r="G10" s="11">
        <v>0</v>
      </c>
      <c r="H10" s="10">
        <v>50</v>
      </c>
      <c r="I10" s="10" t="s">
        <v>40</v>
      </c>
      <c r="J10" s="10">
        <v>84</v>
      </c>
      <c r="K10" s="10">
        <f t="shared" si="0"/>
        <v>-1</v>
      </c>
      <c r="L10" s="10">
        <f t="shared" si="1"/>
        <v>83</v>
      </c>
      <c r="M10" s="10"/>
      <c r="N10" s="10">
        <v>0</v>
      </c>
      <c r="O10" s="10"/>
      <c r="P10" s="10">
        <f t="shared" si="2"/>
        <v>16.600000000000001</v>
      </c>
      <c r="Q10" s="12"/>
      <c r="R10" s="12"/>
      <c r="S10" s="10"/>
      <c r="T10" s="10">
        <f t="shared" si="3"/>
        <v>5.8433734939759034</v>
      </c>
      <c r="U10" s="10">
        <f t="shared" si="4"/>
        <v>5.8433734939759034</v>
      </c>
      <c r="V10" s="10">
        <v>14</v>
      </c>
      <c r="W10" s="10">
        <v>15.8</v>
      </c>
      <c r="X10" s="10">
        <v>14.4</v>
      </c>
      <c r="Y10" s="10">
        <v>12.8</v>
      </c>
      <c r="Z10" s="10">
        <v>22.4</v>
      </c>
      <c r="AA10" s="10">
        <v>20.8</v>
      </c>
      <c r="AB10" s="10"/>
      <c r="AC10" s="10">
        <f>Q10*G10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41</v>
      </c>
      <c r="B11" s="10" t="s">
        <v>39</v>
      </c>
      <c r="C11" s="10"/>
      <c r="D11" s="10">
        <v>144</v>
      </c>
      <c r="E11" s="10">
        <v>144</v>
      </c>
      <c r="F11" s="10"/>
      <c r="G11" s="11">
        <v>0</v>
      </c>
      <c r="H11" s="10" t="e">
        <v>#N/A</v>
      </c>
      <c r="I11" s="10" t="s">
        <v>40</v>
      </c>
      <c r="J11" s="10">
        <v>144</v>
      </c>
      <c r="K11" s="10">
        <f t="shared" si="0"/>
        <v>0</v>
      </c>
      <c r="L11" s="10">
        <f t="shared" si="1"/>
        <v>0</v>
      </c>
      <c r="M11" s="10">
        <v>144</v>
      </c>
      <c r="N11" s="10">
        <v>0</v>
      </c>
      <c r="O11" s="10"/>
      <c r="P11" s="10">
        <f t="shared" si="2"/>
        <v>0</v>
      </c>
      <c r="Q11" s="12"/>
      <c r="R11" s="12"/>
      <c r="S11" s="10"/>
      <c r="T11" s="10" t="e">
        <f t="shared" si="3"/>
        <v>#DIV/0!</v>
      </c>
      <c r="U11" s="10" t="e">
        <f t="shared" si="4"/>
        <v>#DIV/0!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/>
      <c r="AC11" s="10">
        <f>Q11*G11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39</v>
      </c>
      <c r="C12" s="1">
        <v>637</v>
      </c>
      <c r="D12" s="1">
        <v>475</v>
      </c>
      <c r="E12" s="1">
        <v>429</v>
      </c>
      <c r="F12" s="1">
        <v>560</v>
      </c>
      <c r="G12" s="7">
        <v>0.45</v>
      </c>
      <c r="H12" s="1">
        <v>45</v>
      </c>
      <c r="I12" s="1" t="s">
        <v>34</v>
      </c>
      <c r="J12" s="1">
        <v>438</v>
      </c>
      <c r="K12" s="1">
        <f t="shared" si="0"/>
        <v>-9</v>
      </c>
      <c r="L12" s="1">
        <f t="shared" si="1"/>
        <v>429</v>
      </c>
      <c r="M12" s="1"/>
      <c r="N12" s="1">
        <v>400</v>
      </c>
      <c r="O12" s="1"/>
      <c r="P12" s="1">
        <f t="shared" si="2"/>
        <v>85.8</v>
      </c>
      <c r="Q12" s="5">
        <f t="shared" ref="Q12:Q14" si="6">12*P12-O12-N12-F12</f>
        <v>69.599999999999909</v>
      </c>
      <c r="R12" s="5"/>
      <c r="S12" s="1"/>
      <c r="T12" s="1">
        <f t="shared" si="3"/>
        <v>12</v>
      </c>
      <c r="U12" s="1">
        <f t="shared" si="4"/>
        <v>11.188811188811188</v>
      </c>
      <c r="V12" s="1">
        <v>99.6</v>
      </c>
      <c r="W12" s="1">
        <v>82.4</v>
      </c>
      <c r="X12" s="1">
        <v>74.2</v>
      </c>
      <c r="Y12" s="1">
        <v>89.2</v>
      </c>
      <c r="Z12" s="1">
        <v>90.2</v>
      </c>
      <c r="AA12" s="1">
        <v>95.8</v>
      </c>
      <c r="AB12" s="1" t="s">
        <v>43</v>
      </c>
      <c r="AC12" s="1">
        <f>Q12*G12</f>
        <v>31.319999999999961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39</v>
      </c>
      <c r="C13" s="1">
        <v>878</v>
      </c>
      <c r="D13" s="1">
        <v>637</v>
      </c>
      <c r="E13" s="1">
        <v>601</v>
      </c>
      <c r="F13" s="1">
        <v>776</v>
      </c>
      <c r="G13" s="7">
        <v>0.45</v>
      </c>
      <c r="H13" s="1">
        <v>45</v>
      </c>
      <c r="I13" s="1" t="s">
        <v>34</v>
      </c>
      <c r="J13" s="1">
        <v>607</v>
      </c>
      <c r="K13" s="1">
        <f t="shared" si="0"/>
        <v>-6</v>
      </c>
      <c r="L13" s="1">
        <f t="shared" si="1"/>
        <v>601</v>
      </c>
      <c r="M13" s="1"/>
      <c r="N13" s="1">
        <v>480.42739999999992</v>
      </c>
      <c r="O13" s="1"/>
      <c r="P13" s="1">
        <f t="shared" si="2"/>
        <v>120.2</v>
      </c>
      <c r="Q13" s="5">
        <f t="shared" si="6"/>
        <v>185.97260000000017</v>
      </c>
      <c r="R13" s="5"/>
      <c r="S13" s="1"/>
      <c r="T13" s="1">
        <f t="shared" si="3"/>
        <v>12</v>
      </c>
      <c r="U13" s="1">
        <f t="shared" si="4"/>
        <v>10.452806988352746</v>
      </c>
      <c r="V13" s="1">
        <v>132.4</v>
      </c>
      <c r="W13" s="1">
        <v>108.7278</v>
      </c>
      <c r="X13" s="1">
        <v>99.8</v>
      </c>
      <c r="Y13" s="1">
        <v>118.8</v>
      </c>
      <c r="Z13" s="1">
        <v>113</v>
      </c>
      <c r="AA13" s="1">
        <v>138.6</v>
      </c>
      <c r="AB13" s="1"/>
      <c r="AC13" s="1">
        <f>Q13*G13</f>
        <v>83.687670000000082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39</v>
      </c>
      <c r="C14" s="1">
        <v>55</v>
      </c>
      <c r="D14" s="1">
        <v>60</v>
      </c>
      <c r="E14" s="1">
        <v>62</v>
      </c>
      <c r="F14" s="1">
        <v>44</v>
      </c>
      <c r="G14" s="7">
        <v>0.17</v>
      </c>
      <c r="H14" s="1">
        <v>180</v>
      </c>
      <c r="I14" s="1" t="s">
        <v>34</v>
      </c>
      <c r="J14" s="1">
        <v>72</v>
      </c>
      <c r="K14" s="1">
        <f t="shared" si="0"/>
        <v>-10</v>
      </c>
      <c r="L14" s="1">
        <f t="shared" si="1"/>
        <v>62</v>
      </c>
      <c r="M14" s="1"/>
      <c r="N14" s="1">
        <v>60</v>
      </c>
      <c r="O14" s="1"/>
      <c r="P14" s="1">
        <f t="shared" si="2"/>
        <v>12.4</v>
      </c>
      <c r="Q14" s="5">
        <f t="shared" si="6"/>
        <v>44.800000000000011</v>
      </c>
      <c r="R14" s="5"/>
      <c r="S14" s="1"/>
      <c r="T14" s="1">
        <f t="shared" si="3"/>
        <v>12</v>
      </c>
      <c r="U14" s="1">
        <f t="shared" si="4"/>
        <v>8.387096774193548</v>
      </c>
      <c r="V14" s="1">
        <v>10.6</v>
      </c>
      <c r="W14" s="1">
        <v>7</v>
      </c>
      <c r="X14" s="1">
        <v>6.6</v>
      </c>
      <c r="Y14" s="1">
        <v>5.2</v>
      </c>
      <c r="Z14" s="1">
        <v>7</v>
      </c>
      <c r="AA14" s="1">
        <v>5.4</v>
      </c>
      <c r="AB14" s="1"/>
      <c r="AC14" s="1">
        <f>Q14*G14</f>
        <v>7.6160000000000023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46</v>
      </c>
      <c r="B15" s="13" t="s">
        <v>39</v>
      </c>
      <c r="C15" s="13"/>
      <c r="D15" s="13"/>
      <c r="E15" s="13"/>
      <c r="F15" s="13"/>
      <c r="G15" s="14">
        <v>0</v>
      </c>
      <c r="H15" s="13" t="e">
        <v>#N/A</v>
      </c>
      <c r="I15" s="13" t="s">
        <v>34</v>
      </c>
      <c r="J15" s="13"/>
      <c r="K15" s="13">
        <f t="shared" si="0"/>
        <v>0</v>
      </c>
      <c r="L15" s="13">
        <f t="shared" si="1"/>
        <v>0</v>
      </c>
      <c r="M15" s="13"/>
      <c r="N15" s="13">
        <v>0</v>
      </c>
      <c r="O15" s="13"/>
      <c r="P15" s="13">
        <f t="shared" si="2"/>
        <v>0</v>
      </c>
      <c r="Q15" s="15"/>
      <c r="R15" s="15"/>
      <c r="S15" s="13"/>
      <c r="T15" s="13" t="e">
        <f t="shared" si="3"/>
        <v>#DIV/0!</v>
      </c>
      <c r="U15" s="13" t="e">
        <f t="shared" si="4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47</v>
      </c>
      <c r="AC15" s="13">
        <f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48</v>
      </c>
      <c r="B16" s="10" t="s">
        <v>39</v>
      </c>
      <c r="C16" s="10">
        <v>9</v>
      </c>
      <c r="D16" s="10">
        <v>1</v>
      </c>
      <c r="E16" s="10">
        <v>10</v>
      </c>
      <c r="F16" s="10"/>
      <c r="G16" s="11">
        <v>0</v>
      </c>
      <c r="H16" s="10">
        <v>60</v>
      </c>
      <c r="I16" s="10" t="s">
        <v>40</v>
      </c>
      <c r="J16" s="10">
        <v>14</v>
      </c>
      <c r="K16" s="10">
        <f t="shared" si="0"/>
        <v>-4</v>
      </c>
      <c r="L16" s="10">
        <f t="shared" si="1"/>
        <v>10</v>
      </c>
      <c r="M16" s="10"/>
      <c r="N16" s="10">
        <v>0</v>
      </c>
      <c r="O16" s="10"/>
      <c r="P16" s="10">
        <f t="shared" si="2"/>
        <v>2</v>
      </c>
      <c r="Q16" s="12"/>
      <c r="R16" s="12"/>
      <c r="S16" s="10"/>
      <c r="T16" s="10">
        <f t="shared" si="3"/>
        <v>0</v>
      </c>
      <c r="U16" s="10">
        <f t="shared" si="4"/>
        <v>0</v>
      </c>
      <c r="V16" s="10">
        <v>1.2</v>
      </c>
      <c r="W16" s="10">
        <v>3</v>
      </c>
      <c r="X16" s="10">
        <v>3.6</v>
      </c>
      <c r="Y16" s="10">
        <v>1.8</v>
      </c>
      <c r="Z16" s="10">
        <v>2.6</v>
      </c>
      <c r="AA16" s="10">
        <v>7</v>
      </c>
      <c r="AB16" s="10"/>
      <c r="AC16" s="10">
        <f>Q16*G16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39</v>
      </c>
      <c r="C17" s="1">
        <v>54</v>
      </c>
      <c r="D17" s="1">
        <v>12</v>
      </c>
      <c r="E17" s="1">
        <v>27</v>
      </c>
      <c r="F17" s="1">
        <v>28</v>
      </c>
      <c r="G17" s="7">
        <v>0.3</v>
      </c>
      <c r="H17" s="1">
        <v>40</v>
      </c>
      <c r="I17" s="1" t="s">
        <v>34</v>
      </c>
      <c r="J17" s="1">
        <v>31</v>
      </c>
      <c r="K17" s="1">
        <f t="shared" si="0"/>
        <v>-4</v>
      </c>
      <c r="L17" s="1">
        <f t="shared" si="1"/>
        <v>27</v>
      </c>
      <c r="M17" s="1"/>
      <c r="N17" s="1">
        <v>25</v>
      </c>
      <c r="O17" s="1"/>
      <c r="P17" s="1">
        <f t="shared" si="2"/>
        <v>5.4</v>
      </c>
      <c r="Q17" s="5">
        <f>12*P17-O17-N17-F17</f>
        <v>11.800000000000011</v>
      </c>
      <c r="R17" s="5"/>
      <c r="S17" s="1"/>
      <c r="T17" s="1">
        <f t="shared" si="3"/>
        <v>12.000000000000002</v>
      </c>
      <c r="U17" s="1">
        <f t="shared" si="4"/>
        <v>9.8148148148148149</v>
      </c>
      <c r="V17" s="1">
        <v>5.8</v>
      </c>
      <c r="W17" s="1">
        <v>4.8</v>
      </c>
      <c r="X17" s="1">
        <v>3.4</v>
      </c>
      <c r="Y17" s="1">
        <v>6.8</v>
      </c>
      <c r="Z17" s="1">
        <v>10</v>
      </c>
      <c r="AA17" s="1">
        <v>4</v>
      </c>
      <c r="AB17" s="1"/>
      <c r="AC17" s="1">
        <f>Q17*G17</f>
        <v>3.5400000000000031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50</v>
      </c>
      <c r="B18" s="13" t="s">
        <v>39</v>
      </c>
      <c r="C18" s="13"/>
      <c r="D18" s="13">
        <v>654</v>
      </c>
      <c r="E18" s="13">
        <v>654</v>
      </c>
      <c r="F18" s="13"/>
      <c r="G18" s="14">
        <v>0</v>
      </c>
      <c r="H18" s="13" t="e">
        <v>#N/A</v>
      </c>
      <c r="I18" s="13" t="s">
        <v>34</v>
      </c>
      <c r="J18" s="13">
        <v>654</v>
      </c>
      <c r="K18" s="13">
        <f t="shared" si="0"/>
        <v>0</v>
      </c>
      <c r="L18" s="13">
        <f t="shared" si="1"/>
        <v>0</v>
      </c>
      <c r="M18" s="13">
        <v>654</v>
      </c>
      <c r="N18" s="13">
        <v>0</v>
      </c>
      <c r="O18" s="13"/>
      <c r="P18" s="13">
        <f t="shared" si="2"/>
        <v>0</v>
      </c>
      <c r="Q18" s="15"/>
      <c r="R18" s="15"/>
      <c r="S18" s="13"/>
      <c r="T18" s="13" t="e">
        <f t="shared" si="3"/>
        <v>#DIV/0!</v>
      </c>
      <c r="U18" s="13" t="e">
        <f t="shared" si="4"/>
        <v>#DIV/0!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 t="s">
        <v>47</v>
      </c>
      <c r="AC18" s="13">
        <f>Q18*G18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51</v>
      </c>
      <c r="B19" s="13" t="s">
        <v>39</v>
      </c>
      <c r="C19" s="13"/>
      <c r="D19" s="13"/>
      <c r="E19" s="13"/>
      <c r="F19" s="13"/>
      <c r="G19" s="14">
        <v>0</v>
      </c>
      <c r="H19" s="13" t="e">
        <v>#N/A</v>
      </c>
      <c r="I19" s="13" t="s">
        <v>34</v>
      </c>
      <c r="J19" s="13"/>
      <c r="K19" s="13">
        <f t="shared" si="0"/>
        <v>0</v>
      </c>
      <c r="L19" s="13">
        <f t="shared" si="1"/>
        <v>0</v>
      </c>
      <c r="M19" s="13"/>
      <c r="N19" s="13">
        <v>0</v>
      </c>
      <c r="O19" s="13"/>
      <c r="P19" s="13">
        <f t="shared" si="2"/>
        <v>0</v>
      </c>
      <c r="Q19" s="15"/>
      <c r="R19" s="15"/>
      <c r="S19" s="13"/>
      <c r="T19" s="13" t="e">
        <f t="shared" si="3"/>
        <v>#DIV/0!</v>
      </c>
      <c r="U19" s="13" t="e">
        <f t="shared" si="4"/>
        <v>#DIV/0!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 t="s">
        <v>47</v>
      </c>
      <c r="AC19" s="13">
        <f>Q19*G19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39</v>
      </c>
      <c r="C20" s="1">
        <v>135</v>
      </c>
      <c r="D20" s="1">
        <v>122</v>
      </c>
      <c r="E20" s="1">
        <v>155</v>
      </c>
      <c r="F20" s="1">
        <v>89</v>
      </c>
      <c r="G20" s="7">
        <v>0.17</v>
      </c>
      <c r="H20" s="1">
        <v>180</v>
      </c>
      <c r="I20" s="1" t="s">
        <v>34</v>
      </c>
      <c r="J20" s="1">
        <v>187</v>
      </c>
      <c r="K20" s="1">
        <f t="shared" si="0"/>
        <v>-32</v>
      </c>
      <c r="L20" s="1">
        <f t="shared" si="1"/>
        <v>155</v>
      </c>
      <c r="M20" s="1"/>
      <c r="N20" s="1">
        <v>160.4</v>
      </c>
      <c r="O20" s="1"/>
      <c r="P20" s="1">
        <f t="shared" si="2"/>
        <v>31</v>
      </c>
      <c r="Q20" s="5">
        <f>12*P20-O20-N20-F20</f>
        <v>122.6</v>
      </c>
      <c r="R20" s="5"/>
      <c r="S20" s="1"/>
      <c r="T20" s="1">
        <f t="shared" si="3"/>
        <v>12</v>
      </c>
      <c r="U20" s="1">
        <f t="shared" si="4"/>
        <v>8.0451612903225804</v>
      </c>
      <c r="V20" s="1">
        <v>27.4</v>
      </c>
      <c r="W20" s="1">
        <v>19.8</v>
      </c>
      <c r="X20" s="1">
        <v>20.8</v>
      </c>
      <c r="Y20" s="1">
        <v>11.2</v>
      </c>
      <c r="Z20" s="1">
        <v>13.8</v>
      </c>
      <c r="AA20" s="1">
        <v>20.399999999999999</v>
      </c>
      <c r="AB20" s="1"/>
      <c r="AC20" s="1">
        <f>Q20*G20</f>
        <v>20.842000000000002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53</v>
      </c>
      <c r="B21" s="10" t="s">
        <v>39</v>
      </c>
      <c r="C21" s="10"/>
      <c r="D21" s="10">
        <v>168</v>
      </c>
      <c r="E21" s="10">
        <v>168</v>
      </c>
      <c r="F21" s="10"/>
      <c r="G21" s="11">
        <v>0</v>
      </c>
      <c r="H21" s="10" t="e">
        <v>#N/A</v>
      </c>
      <c r="I21" s="10" t="s">
        <v>40</v>
      </c>
      <c r="J21" s="10">
        <v>168</v>
      </c>
      <c r="K21" s="10">
        <f t="shared" si="0"/>
        <v>0</v>
      </c>
      <c r="L21" s="10">
        <f t="shared" si="1"/>
        <v>0</v>
      </c>
      <c r="M21" s="10">
        <v>168</v>
      </c>
      <c r="N21" s="10">
        <v>0</v>
      </c>
      <c r="O21" s="10"/>
      <c r="P21" s="10">
        <f t="shared" si="2"/>
        <v>0</v>
      </c>
      <c r="Q21" s="12"/>
      <c r="R21" s="12"/>
      <c r="S21" s="10"/>
      <c r="T21" s="10" t="e">
        <f t="shared" si="3"/>
        <v>#DIV/0!</v>
      </c>
      <c r="U21" s="10" t="e">
        <f t="shared" si="4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/>
      <c r="AC21" s="10">
        <f>Q21*G21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54</v>
      </c>
      <c r="B22" s="10" t="s">
        <v>39</v>
      </c>
      <c r="C22" s="10"/>
      <c r="D22" s="10">
        <v>44</v>
      </c>
      <c r="E22" s="10">
        <v>44</v>
      </c>
      <c r="F22" s="10"/>
      <c r="G22" s="11">
        <v>0</v>
      </c>
      <c r="H22" s="10" t="e">
        <v>#N/A</v>
      </c>
      <c r="I22" s="10" t="s">
        <v>40</v>
      </c>
      <c r="J22" s="10">
        <v>44</v>
      </c>
      <c r="K22" s="10">
        <f t="shared" si="0"/>
        <v>0</v>
      </c>
      <c r="L22" s="10">
        <f t="shared" si="1"/>
        <v>0</v>
      </c>
      <c r="M22" s="10">
        <v>44</v>
      </c>
      <c r="N22" s="10">
        <v>0</v>
      </c>
      <c r="O22" s="10"/>
      <c r="P22" s="10">
        <f t="shared" si="2"/>
        <v>0</v>
      </c>
      <c r="Q22" s="12"/>
      <c r="R22" s="12"/>
      <c r="S22" s="10"/>
      <c r="T22" s="10" t="e">
        <f t="shared" si="3"/>
        <v>#DIV/0!</v>
      </c>
      <c r="U22" s="10" t="e">
        <f t="shared" si="4"/>
        <v>#DIV/0!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/>
      <c r="AC22" s="10">
        <f>Q22*G22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55</v>
      </c>
      <c r="B23" s="10" t="s">
        <v>39</v>
      </c>
      <c r="C23" s="10">
        <v>12</v>
      </c>
      <c r="D23" s="10"/>
      <c r="E23" s="10">
        <v>2</v>
      </c>
      <c r="F23" s="10"/>
      <c r="G23" s="11">
        <v>0</v>
      </c>
      <c r="H23" s="10">
        <v>45</v>
      </c>
      <c r="I23" s="10" t="s">
        <v>40</v>
      </c>
      <c r="J23" s="10">
        <v>3</v>
      </c>
      <c r="K23" s="10">
        <f t="shared" si="0"/>
        <v>-1</v>
      </c>
      <c r="L23" s="10">
        <f t="shared" si="1"/>
        <v>2</v>
      </c>
      <c r="M23" s="10"/>
      <c r="N23" s="10">
        <v>0</v>
      </c>
      <c r="O23" s="10"/>
      <c r="P23" s="10">
        <f t="shared" si="2"/>
        <v>0.4</v>
      </c>
      <c r="Q23" s="12"/>
      <c r="R23" s="12"/>
      <c r="S23" s="10"/>
      <c r="T23" s="10">
        <f t="shared" si="3"/>
        <v>0</v>
      </c>
      <c r="U23" s="10">
        <f t="shared" si="4"/>
        <v>0</v>
      </c>
      <c r="V23" s="10">
        <v>1.2</v>
      </c>
      <c r="W23" s="10">
        <v>0.6</v>
      </c>
      <c r="X23" s="10">
        <v>-0.2</v>
      </c>
      <c r="Y23" s="10">
        <v>0.2</v>
      </c>
      <c r="Z23" s="10">
        <v>0.2</v>
      </c>
      <c r="AA23" s="10">
        <v>0</v>
      </c>
      <c r="AB23" s="10"/>
      <c r="AC23" s="10">
        <f>Q23*G23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56</v>
      </c>
      <c r="B24" s="13" t="s">
        <v>39</v>
      </c>
      <c r="C24" s="13"/>
      <c r="D24" s="13"/>
      <c r="E24" s="13"/>
      <c r="F24" s="13"/>
      <c r="G24" s="14">
        <v>0</v>
      </c>
      <c r="H24" s="13" t="e">
        <v>#N/A</v>
      </c>
      <c r="I24" s="13" t="s">
        <v>34</v>
      </c>
      <c r="J24" s="13"/>
      <c r="K24" s="13">
        <f t="shared" si="0"/>
        <v>0</v>
      </c>
      <c r="L24" s="13">
        <f t="shared" si="1"/>
        <v>0</v>
      </c>
      <c r="M24" s="13"/>
      <c r="N24" s="13">
        <v>0</v>
      </c>
      <c r="O24" s="13"/>
      <c r="P24" s="13">
        <f t="shared" si="2"/>
        <v>0</v>
      </c>
      <c r="Q24" s="15"/>
      <c r="R24" s="15"/>
      <c r="S24" s="13"/>
      <c r="T24" s="13" t="e">
        <f t="shared" si="3"/>
        <v>#DIV/0!</v>
      </c>
      <c r="U24" s="13" t="e">
        <f t="shared" si="4"/>
        <v>#DIV/0!</v>
      </c>
      <c r="V24" s="13">
        <v>0</v>
      </c>
      <c r="W24" s="13">
        <v>0.2</v>
      </c>
      <c r="X24" s="13">
        <v>0.2</v>
      </c>
      <c r="Y24" s="13">
        <v>0</v>
      </c>
      <c r="Z24" s="13">
        <v>0</v>
      </c>
      <c r="AA24" s="13">
        <v>0</v>
      </c>
      <c r="AB24" s="13" t="s">
        <v>47</v>
      </c>
      <c r="AC24" s="13">
        <f>Q24*G24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57</v>
      </c>
      <c r="B25" s="13" t="s">
        <v>39</v>
      </c>
      <c r="C25" s="13"/>
      <c r="D25" s="13">
        <v>258</v>
      </c>
      <c r="E25" s="13">
        <v>258</v>
      </c>
      <c r="F25" s="13"/>
      <c r="G25" s="14">
        <v>0</v>
      </c>
      <c r="H25" s="13" t="e">
        <v>#N/A</v>
      </c>
      <c r="I25" s="13" t="s">
        <v>34</v>
      </c>
      <c r="J25" s="13">
        <v>258</v>
      </c>
      <c r="K25" s="13">
        <f t="shared" si="0"/>
        <v>0</v>
      </c>
      <c r="L25" s="13">
        <f t="shared" si="1"/>
        <v>0</v>
      </c>
      <c r="M25" s="13">
        <v>258</v>
      </c>
      <c r="N25" s="13">
        <v>0</v>
      </c>
      <c r="O25" s="13"/>
      <c r="P25" s="13">
        <f t="shared" si="2"/>
        <v>0</v>
      </c>
      <c r="Q25" s="15"/>
      <c r="R25" s="15"/>
      <c r="S25" s="13"/>
      <c r="T25" s="13" t="e">
        <f t="shared" si="3"/>
        <v>#DIV/0!</v>
      </c>
      <c r="U25" s="13" t="e">
        <f t="shared" si="4"/>
        <v>#DIV/0!</v>
      </c>
      <c r="V25" s="13">
        <v>0</v>
      </c>
      <c r="W25" s="13">
        <v>0.2</v>
      </c>
      <c r="X25" s="13">
        <v>0.2</v>
      </c>
      <c r="Y25" s="13">
        <v>0</v>
      </c>
      <c r="Z25" s="13">
        <v>0</v>
      </c>
      <c r="AA25" s="13">
        <v>0</v>
      </c>
      <c r="AB25" s="13" t="s">
        <v>47</v>
      </c>
      <c r="AC25" s="13">
        <f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1846.499</v>
      </c>
      <c r="D26" s="1">
        <v>3110.0309999999999</v>
      </c>
      <c r="E26" s="1">
        <v>2311.8180000000002</v>
      </c>
      <c r="F26" s="1">
        <v>2214.6170000000002</v>
      </c>
      <c r="G26" s="7">
        <v>1</v>
      </c>
      <c r="H26" s="1">
        <v>55</v>
      </c>
      <c r="I26" s="1" t="s">
        <v>34</v>
      </c>
      <c r="J26" s="1">
        <v>2205.0149999999999</v>
      </c>
      <c r="K26" s="1">
        <f t="shared" si="0"/>
        <v>106.80300000000034</v>
      </c>
      <c r="L26" s="1">
        <f t="shared" si="1"/>
        <v>2311.8180000000002</v>
      </c>
      <c r="M26" s="1"/>
      <c r="N26" s="1">
        <v>1292.8016</v>
      </c>
      <c r="O26" s="1">
        <v>500</v>
      </c>
      <c r="P26" s="1">
        <f t="shared" si="2"/>
        <v>462.36360000000002</v>
      </c>
      <c r="Q26" s="5">
        <f t="shared" ref="Q26:Q30" si="7">12*P26-O26-N26-F26</f>
        <v>1540.9445999999998</v>
      </c>
      <c r="R26" s="5"/>
      <c r="S26" s="1"/>
      <c r="T26" s="1">
        <f t="shared" si="3"/>
        <v>11.999999999999998</v>
      </c>
      <c r="U26" s="1">
        <f t="shared" si="4"/>
        <v>8.6672449993900891</v>
      </c>
      <c r="V26" s="1">
        <v>449.75</v>
      </c>
      <c r="W26" s="1">
        <v>372.02519999999998</v>
      </c>
      <c r="X26" s="1">
        <v>380.46640000000002</v>
      </c>
      <c r="Y26" s="1">
        <v>376.45600000000002</v>
      </c>
      <c r="Z26" s="1">
        <v>343.85919999999999</v>
      </c>
      <c r="AA26" s="1">
        <v>327.07</v>
      </c>
      <c r="AB26" s="1"/>
      <c r="AC26" s="1">
        <f>Q26*G26</f>
        <v>1540.9445999999998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4863.1930000000002</v>
      </c>
      <c r="D27" s="1">
        <v>4735.0029999999997</v>
      </c>
      <c r="E27" s="1">
        <v>2973.9380000000001</v>
      </c>
      <c r="F27" s="1">
        <v>5569.8130000000001</v>
      </c>
      <c r="G27" s="7">
        <v>1</v>
      </c>
      <c r="H27" s="1">
        <v>50</v>
      </c>
      <c r="I27" s="1" t="s">
        <v>34</v>
      </c>
      <c r="J27" s="1">
        <v>2987.1460000000002</v>
      </c>
      <c r="K27" s="1">
        <f t="shared" si="0"/>
        <v>-13.208000000000084</v>
      </c>
      <c r="L27" s="1">
        <f t="shared" si="1"/>
        <v>2973.9380000000001</v>
      </c>
      <c r="M27" s="1"/>
      <c r="N27" s="1">
        <v>950</v>
      </c>
      <c r="O27" s="1">
        <v>700</v>
      </c>
      <c r="P27" s="1">
        <f t="shared" si="2"/>
        <v>594.7876</v>
      </c>
      <c r="Q27" s="5"/>
      <c r="R27" s="5"/>
      <c r="S27" s="1"/>
      <c r="T27" s="1">
        <f t="shared" si="3"/>
        <v>12.138472624513357</v>
      </c>
      <c r="U27" s="1">
        <f t="shared" si="4"/>
        <v>12.138472624513357</v>
      </c>
      <c r="V27" s="1">
        <v>726.0172</v>
      </c>
      <c r="W27" s="1">
        <v>698.22700000000009</v>
      </c>
      <c r="X27" s="1">
        <v>728.86440000000005</v>
      </c>
      <c r="Y27" s="1">
        <v>764.32320000000004</v>
      </c>
      <c r="Z27" s="1">
        <v>812.95640000000003</v>
      </c>
      <c r="AA27" s="1">
        <v>616.65240000000006</v>
      </c>
      <c r="AB27" s="1"/>
      <c r="AC27" s="1">
        <f>Q27*G27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54.505000000000003</v>
      </c>
      <c r="D28" s="1">
        <v>307.98700000000002</v>
      </c>
      <c r="E28" s="1">
        <v>40.423000000000002</v>
      </c>
      <c r="F28" s="1">
        <v>317.673</v>
      </c>
      <c r="G28" s="7">
        <v>1</v>
      </c>
      <c r="H28" s="1">
        <v>55</v>
      </c>
      <c r="I28" s="1" t="s">
        <v>34</v>
      </c>
      <c r="J28" s="1">
        <v>37.65</v>
      </c>
      <c r="K28" s="1">
        <f t="shared" si="0"/>
        <v>2.7730000000000032</v>
      </c>
      <c r="L28" s="1">
        <f t="shared" si="1"/>
        <v>40.423000000000002</v>
      </c>
      <c r="M28" s="1"/>
      <c r="N28" s="1">
        <v>0</v>
      </c>
      <c r="O28" s="1"/>
      <c r="P28" s="1">
        <f t="shared" si="2"/>
        <v>8.0846</v>
      </c>
      <c r="Q28" s="5"/>
      <c r="R28" s="5"/>
      <c r="S28" s="1"/>
      <c r="T28" s="1">
        <f t="shared" si="3"/>
        <v>39.293595230438115</v>
      </c>
      <c r="U28" s="1">
        <f t="shared" si="4"/>
        <v>39.293595230438115</v>
      </c>
      <c r="V28" s="1">
        <v>6.8638000000000003</v>
      </c>
      <c r="W28" s="1">
        <v>9.3244000000000007</v>
      </c>
      <c r="X28" s="1">
        <v>10.384</v>
      </c>
      <c r="Y28" s="1">
        <v>9.8398000000000003</v>
      </c>
      <c r="Z28" s="1">
        <v>7.9244000000000003</v>
      </c>
      <c r="AA28" s="1">
        <v>7.2460000000000004</v>
      </c>
      <c r="AB28" s="18" t="s">
        <v>61</v>
      </c>
      <c r="AC28" s="1">
        <f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1999.086</v>
      </c>
      <c r="D29" s="1">
        <v>4404.9620000000004</v>
      </c>
      <c r="E29" s="1">
        <v>3086.5219999999999</v>
      </c>
      <c r="F29" s="1">
        <v>2808.1680000000001</v>
      </c>
      <c r="G29" s="7">
        <v>1</v>
      </c>
      <c r="H29" s="1">
        <v>55</v>
      </c>
      <c r="I29" s="1" t="s">
        <v>34</v>
      </c>
      <c r="J29" s="1">
        <v>2913</v>
      </c>
      <c r="K29" s="1">
        <f t="shared" si="0"/>
        <v>173.52199999999993</v>
      </c>
      <c r="L29" s="1">
        <f t="shared" si="1"/>
        <v>3086.5219999999999</v>
      </c>
      <c r="M29" s="1"/>
      <c r="N29" s="1">
        <v>1567.7915999999991</v>
      </c>
      <c r="O29" s="1">
        <v>1000</v>
      </c>
      <c r="P29" s="1">
        <f t="shared" si="2"/>
        <v>617.30439999999999</v>
      </c>
      <c r="Q29" s="5">
        <f t="shared" si="7"/>
        <v>2031.6932000000011</v>
      </c>
      <c r="R29" s="5"/>
      <c r="S29" s="1"/>
      <c r="T29" s="1">
        <f t="shared" si="3"/>
        <v>12</v>
      </c>
      <c r="U29" s="1">
        <f t="shared" si="4"/>
        <v>8.7087660479983615</v>
      </c>
      <c r="V29" s="1">
        <v>597.86</v>
      </c>
      <c r="W29" s="1">
        <v>490.19420000000002</v>
      </c>
      <c r="X29" s="1">
        <v>499.31859999999989</v>
      </c>
      <c r="Y29" s="1">
        <v>472.85539999999997</v>
      </c>
      <c r="Z29" s="1">
        <v>435.66239999999999</v>
      </c>
      <c r="AA29" s="1">
        <v>374.31479999999999</v>
      </c>
      <c r="AB29" s="1"/>
      <c r="AC29" s="1">
        <f>Q29*G29</f>
        <v>2031.6932000000011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6647.7359999999999</v>
      </c>
      <c r="D30" s="1">
        <v>4555.8249999999998</v>
      </c>
      <c r="E30" s="1">
        <v>4970.72</v>
      </c>
      <c r="F30" s="1">
        <v>5734.7259999999997</v>
      </c>
      <c r="G30" s="7">
        <v>1</v>
      </c>
      <c r="H30" s="1">
        <v>60</v>
      </c>
      <c r="I30" s="1" t="s">
        <v>34</v>
      </c>
      <c r="J30" s="1">
        <v>4872.97</v>
      </c>
      <c r="K30" s="1">
        <f t="shared" si="0"/>
        <v>97.75</v>
      </c>
      <c r="L30" s="1">
        <f t="shared" si="1"/>
        <v>4970.72</v>
      </c>
      <c r="M30" s="1"/>
      <c r="N30" s="1">
        <v>1950</v>
      </c>
      <c r="O30" s="1">
        <v>2000</v>
      </c>
      <c r="P30" s="1">
        <f t="shared" si="2"/>
        <v>994.14400000000001</v>
      </c>
      <c r="Q30" s="5">
        <f t="shared" si="7"/>
        <v>2245.0019999999995</v>
      </c>
      <c r="R30" s="5"/>
      <c r="S30" s="1"/>
      <c r="T30" s="1">
        <f t="shared" si="3"/>
        <v>11.999999999999998</v>
      </c>
      <c r="U30" s="1">
        <f t="shared" si="4"/>
        <v>9.741773827534038</v>
      </c>
      <c r="V30" s="1">
        <v>976.42199999999991</v>
      </c>
      <c r="W30" s="1">
        <v>772.53520000000003</v>
      </c>
      <c r="X30" s="1">
        <v>850.2120000000001</v>
      </c>
      <c r="Y30" s="1">
        <v>1043.1199999999999</v>
      </c>
      <c r="Z30" s="1">
        <v>1097.5404000000001</v>
      </c>
      <c r="AA30" s="1">
        <v>942.52019999999993</v>
      </c>
      <c r="AB30" s="1"/>
      <c r="AC30" s="1">
        <f>Q30*G30</f>
        <v>2245.0019999999995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64</v>
      </c>
      <c r="B31" s="13" t="s">
        <v>33</v>
      </c>
      <c r="C31" s="13">
        <v>227.15899999999999</v>
      </c>
      <c r="D31" s="13">
        <v>305.5</v>
      </c>
      <c r="E31" s="13">
        <v>186.1</v>
      </c>
      <c r="F31" s="13">
        <v>294.57100000000003</v>
      </c>
      <c r="G31" s="14">
        <v>0</v>
      </c>
      <c r="H31" s="13">
        <v>50</v>
      </c>
      <c r="I31" s="13" t="s">
        <v>34</v>
      </c>
      <c r="J31" s="13">
        <v>194.4</v>
      </c>
      <c r="K31" s="13">
        <f t="shared" si="0"/>
        <v>-8.3000000000000114</v>
      </c>
      <c r="L31" s="13">
        <f t="shared" si="1"/>
        <v>186.1</v>
      </c>
      <c r="M31" s="13"/>
      <c r="N31" s="13">
        <v>0</v>
      </c>
      <c r="O31" s="13"/>
      <c r="P31" s="13">
        <f t="shared" si="2"/>
        <v>37.22</v>
      </c>
      <c r="Q31" s="15"/>
      <c r="R31" s="15"/>
      <c r="S31" s="13"/>
      <c r="T31" s="13">
        <f t="shared" si="3"/>
        <v>7.9143202579258469</v>
      </c>
      <c r="U31" s="13">
        <f t="shared" si="4"/>
        <v>7.9143202579258469</v>
      </c>
      <c r="V31" s="13">
        <v>36.882800000000003</v>
      </c>
      <c r="W31" s="13">
        <v>34.3628</v>
      </c>
      <c r="X31" s="13">
        <v>47.448999999999998</v>
      </c>
      <c r="Y31" s="13">
        <v>43.930599999999998</v>
      </c>
      <c r="Z31" s="13">
        <v>42.336799999999997</v>
      </c>
      <c r="AA31" s="13">
        <v>37.802</v>
      </c>
      <c r="AB31" s="13" t="s">
        <v>47</v>
      </c>
      <c r="AC31" s="13">
        <f>Q31*G31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2568.6819999999998</v>
      </c>
      <c r="D32" s="1">
        <v>2852.18</v>
      </c>
      <c r="E32" s="1">
        <v>2547.3580000000002</v>
      </c>
      <c r="F32" s="1">
        <v>2358.0129999999999</v>
      </c>
      <c r="G32" s="7">
        <v>1</v>
      </c>
      <c r="H32" s="1">
        <v>55</v>
      </c>
      <c r="I32" s="1" t="s">
        <v>34</v>
      </c>
      <c r="J32" s="1">
        <v>2388.645</v>
      </c>
      <c r="K32" s="1">
        <f t="shared" si="0"/>
        <v>158.71300000000019</v>
      </c>
      <c r="L32" s="1">
        <f t="shared" si="1"/>
        <v>2547.3580000000002</v>
      </c>
      <c r="M32" s="1"/>
      <c r="N32" s="1">
        <v>2164.3193999999999</v>
      </c>
      <c r="O32" s="1"/>
      <c r="P32" s="1">
        <f t="shared" si="2"/>
        <v>509.47160000000002</v>
      </c>
      <c r="Q32" s="5">
        <f t="shared" ref="Q32:Q36" si="8">12*P32-O32-N32-F32</f>
        <v>1591.3268000000003</v>
      </c>
      <c r="R32" s="5"/>
      <c r="S32" s="1"/>
      <c r="T32" s="1">
        <f t="shared" si="3"/>
        <v>12</v>
      </c>
      <c r="U32" s="1">
        <f t="shared" si="4"/>
        <v>8.8765151973142356</v>
      </c>
      <c r="V32" s="1">
        <v>503.67559999999997</v>
      </c>
      <c r="W32" s="1">
        <v>409.7278</v>
      </c>
      <c r="X32" s="1">
        <v>405.73059999999998</v>
      </c>
      <c r="Y32" s="1">
        <v>409.6764</v>
      </c>
      <c r="Z32" s="1">
        <v>402.99959999999999</v>
      </c>
      <c r="AA32" s="1">
        <v>368.9366</v>
      </c>
      <c r="AB32" s="1"/>
      <c r="AC32" s="1">
        <f>Q32*G32</f>
        <v>1591.3268000000003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33</v>
      </c>
      <c r="C33" s="1">
        <v>6170.2870000000003</v>
      </c>
      <c r="D33" s="1">
        <v>753.53499999999997</v>
      </c>
      <c r="E33" s="1">
        <v>3708.549</v>
      </c>
      <c r="F33" s="1">
        <v>2877.3359999999998</v>
      </c>
      <c r="G33" s="7">
        <v>1</v>
      </c>
      <c r="H33" s="1">
        <v>60</v>
      </c>
      <c r="I33" s="1" t="s">
        <v>34</v>
      </c>
      <c r="J33" s="1">
        <v>3657.86</v>
      </c>
      <c r="K33" s="1">
        <f t="shared" ref="K33:K64" si="9">E33-J33</f>
        <v>50.688999999999851</v>
      </c>
      <c r="L33" s="1">
        <f t="shared" si="1"/>
        <v>3708.549</v>
      </c>
      <c r="M33" s="1"/>
      <c r="N33" s="1">
        <v>2000</v>
      </c>
      <c r="O33" s="1">
        <v>2000</v>
      </c>
      <c r="P33" s="1">
        <f t="shared" si="2"/>
        <v>741.70979999999997</v>
      </c>
      <c r="Q33" s="5">
        <f t="shared" si="8"/>
        <v>2023.1815999999994</v>
      </c>
      <c r="R33" s="5"/>
      <c r="S33" s="1"/>
      <c r="T33" s="1">
        <f t="shared" si="3"/>
        <v>12</v>
      </c>
      <c r="U33" s="1">
        <f t="shared" si="4"/>
        <v>9.2722733338564485</v>
      </c>
      <c r="V33" s="1">
        <v>701.11260000000004</v>
      </c>
      <c r="W33" s="1">
        <v>529.31580000000008</v>
      </c>
      <c r="X33" s="1">
        <v>616.58299999999997</v>
      </c>
      <c r="Y33" s="1">
        <v>681.49219999999991</v>
      </c>
      <c r="Z33" s="1">
        <v>866.35220000000004</v>
      </c>
      <c r="AA33" s="1">
        <v>618.72239999999999</v>
      </c>
      <c r="AB33" s="1"/>
      <c r="AC33" s="1">
        <f>Q33*G33</f>
        <v>2023.1815999999994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33</v>
      </c>
      <c r="C34" s="1">
        <v>3194.8850000000002</v>
      </c>
      <c r="D34" s="1">
        <v>1661.31</v>
      </c>
      <c r="E34" s="1">
        <v>1357.86</v>
      </c>
      <c r="F34" s="1">
        <v>2449.3130000000001</v>
      </c>
      <c r="G34" s="7">
        <v>1</v>
      </c>
      <c r="H34" s="1">
        <v>60</v>
      </c>
      <c r="I34" s="1" t="s">
        <v>34</v>
      </c>
      <c r="J34" s="1">
        <v>1331.0050000000001</v>
      </c>
      <c r="K34" s="1">
        <f t="shared" si="9"/>
        <v>26.854999999999791</v>
      </c>
      <c r="L34" s="1">
        <f t="shared" si="1"/>
        <v>1357.86</v>
      </c>
      <c r="M34" s="1"/>
      <c r="N34" s="1">
        <v>0</v>
      </c>
      <c r="O34" s="1"/>
      <c r="P34" s="1">
        <f t="shared" si="2"/>
        <v>271.572</v>
      </c>
      <c r="Q34" s="5">
        <f t="shared" si="8"/>
        <v>809.55099999999993</v>
      </c>
      <c r="R34" s="5"/>
      <c r="S34" s="1"/>
      <c r="T34" s="1">
        <f t="shared" si="3"/>
        <v>12</v>
      </c>
      <c r="U34" s="1">
        <f t="shared" si="4"/>
        <v>9.0190188973826473</v>
      </c>
      <c r="V34" s="1">
        <v>235.76519999999999</v>
      </c>
      <c r="W34" s="1">
        <v>369.3612</v>
      </c>
      <c r="X34" s="1">
        <v>360.81099999999998</v>
      </c>
      <c r="Y34" s="1">
        <v>383.37439999999998</v>
      </c>
      <c r="Z34" s="1">
        <v>407.19600000000003</v>
      </c>
      <c r="AA34" s="1">
        <v>332.7432</v>
      </c>
      <c r="AB34" s="1"/>
      <c r="AC34" s="1">
        <f>Q34*G34</f>
        <v>809.55099999999993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33</v>
      </c>
      <c r="C35" s="1">
        <v>490.72800000000001</v>
      </c>
      <c r="D35" s="1">
        <v>599.98699999999997</v>
      </c>
      <c r="E35" s="1">
        <v>424.77499999999998</v>
      </c>
      <c r="F35" s="1">
        <v>619.35</v>
      </c>
      <c r="G35" s="7">
        <v>1</v>
      </c>
      <c r="H35" s="1">
        <v>60</v>
      </c>
      <c r="I35" s="1" t="s">
        <v>34</v>
      </c>
      <c r="J35" s="1">
        <v>403.8</v>
      </c>
      <c r="K35" s="1">
        <f t="shared" si="9"/>
        <v>20.974999999999966</v>
      </c>
      <c r="L35" s="1">
        <f t="shared" si="1"/>
        <v>424.77499999999998</v>
      </c>
      <c r="M35" s="1"/>
      <c r="N35" s="1">
        <v>0</v>
      </c>
      <c r="O35" s="1"/>
      <c r="P35" s="1">
        <f t="shared" si="2"/>
        <v>84.954999999999998</v>
      </c>
      <c r="Q35" s="5">
        <f t="shared" si="8"/>
        <v>400.11</v>
      </c>
      <c r="R35" s="5"/>
      <c r="S35" s="1"/>
      <c r="T35" s="1">
        <f t="shared" si="3"/>
        <v>12</v>
      </c>
      <c r="U35" s="1">
        <f t="shared" si="4"/>
        <v>7.2903301747984228</v>
      </c>
      <c r="V35" s="1">
        <v>71.757199999999997</v>
      </c>
      <c r="W35" s="1">
        <v>59.507399999999997</v>
      </c>
      <c r="X35" s="1">
        <v>88.510599999999997</v>
      </c>
      <c r="Y35" s="1">
        <v>96.317999999999998</v>
      </c>
      <c r="Z35" s="1">
        <v>83.657000000000011</v>
      </c>
      <c r="AA35" s="1">
        <v>80.046599999999998</v>
      </c>
      <c r="AB35" s="1"/>
      <c r="AC35" s="1">
        <f>Q35*G35</f>
        <v>400.11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33</v>
      </c>
      <c r="C36" s="1">
        <v>827.43799999999999</v>
      </c>
      <c r="D36" s="1">
        <v>1831.4690000000001</v>
      </c>
      <c r="E36" s="1">
        <v>1111.162</v>
      </c>
      <c r="F36" s="1">
        <v>1322.278</v>
      </c>
      <c r="G36" s="7">
        <v>1</v>
      </c>
      <c r="H36" s="1">
        <v>60</v>
      </c>
      <c r="I36" s="1" t="s">
        <v>34</v>
      </c>
      <c r="J36" s="1">
        <v>1038.18</v>
      </c>
      <c r="K36" s="1">
        <f t="shared" si="9"/>
        <v>72.981999999999971</v>
      </c>
      <c r="L36" s="1">
        <f t="shared" si="1"/>
        <v>1111.162</v>
      </c>
      <c r="M36" s="1"/>
      <c r="N36" s="1">
        <v>1000</v>
      </c>
      <c r="O36" s="1"/>
      <c r="P36" s="1">
        <f t="shared" si="2"/>
        <v>222.23240000000001</v>
      </c>
      <c r="Q36" s="5">
        <f t="shared" si="8"/>
        <v>344.51080000000024</v>
      </c>
      <c r="R36" s="5"/>
      <c r="S36" s="1"/>
      <c r="T36" s="1">
        <f t="shared" si="3"/>
        <v>12</v>
      </c>
      <c r="U36" s="1">
        <f t="shared" si="4"/>
        <v>10.449772400424061</v>
      </c>
      <c r="V36" s="1">
        <v>213.0712</v>
      </c>
      <c r="W36" s="1">
        <v>203.38579999999999</v>
      </c>
      <c r="X36" s="1">
        <v>216.15979999999999</v>
      </c>
      <c r="Y36" s="1">
        <v>187.84960000000001</v>
      </c>
      <c r="Z36" s="1">
        <v>171.2722</v>
      </c>
      <c r="AA36" s="1">
        <v>170.9298</v>
      </c>
      <c r="AB36" s="1"/>
      <c r="AC36" s="1">
        <f>Q36*G36</f>
        <v>344.51080000000024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70</v>
      </c>
      <c r="B37" s="10" t="s">
        <v>33</v>
      </c>
      <c r="C37" s="10">
        <v>48.93</v>
      </c>
      <c r="D37" s="10">
        <v>2.29</v>
      </c>
      <c r="E37" s="10">
        <v>23.992000000000001</v>
      </c>
      <c r="F37" s="10">
        <v>18.712</v>
      </c>
      <c r="G37" s="11">
        <v>0</v>
      </c>
      <c r="H37" s="10">
        <v>180</v>
      </c>
      <c r="I37" s="10" t="s">
        <v>40</v>
      </c>
      <c r="J37" s="10">
        <v>20.14</v>
      </c>
      <c r="K37" s="10">
        <f t="shared" si="9"/>
        <v>3.8520000000000003</v>
      </c>
      <c r="L37" s="10">
        <f t="shared" si="1"/>
        <v>23.992000000000001</v>
      </c>
      <c r="M37" s="10"/>
      <c r="N37" s="10">
        <v>0</v>
      </c>
      <c r="O37" s="10"/>
      <c r="P37" s="10">
        <f t="shared" si="2"/>
        <v>4.7984</v>
      </c>
      <c r="Q37" s="12"/>
      <c r="R37" s="12"/>
      <c r="S37" s="10"/>
      <c r="T37" s="10">
        <f t="shared" si="3"/>
        <v>3.8996332110703569</v>
      </c>
      <c r="U37" s="10">
        <f t="shared" si="4"/>
        <v>3.8996332110703569</v>
      </c>
      <c r="V37" s="10">
        <v>3.6974</v>
      </c>
      <c r="W37" s="10">
        <v>3.46</v>
      </c>
      <c r="X37" s="10">
        <v>2.6225999999999998</v>
      </c>
      <c r="Y37" s="10">
        <v>2.4883999999999999</v>
      </c>
      <c r="Z37" s="10">
        <v>4.7770000000000001</v>
      </c>
      <c r="AA37" s="10">
        <v>3.0672000000000001</v>
      </c>
      <c r="AB37" s="10"/>
      <c r="AC37" s="10">
        <f>Q37*G37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33</v>
      </c>
      <c r="C38" s="1">
        <v>1219.768</v>
      </c>
      <c r="D38" s="1">
        <v>3562.893</v>
      </c>
      <c r="E38" s="1">
        <v>2084.645</v>
      </c>
      <c r="F38" s="1">
        <v>2365.6680000000001</v>
      </c>
      <c r="G38" s="7">
        <v>1</v>
      </c>
      <c r="H38" s="1">
        <v>60</v>
      </c>
      <c r="I38" s="1" t="s">
        <v>34</v>
      </c>
      <c r="J38" s="1">
        <v>1954.075</v>
      </c>
      <c r="K38" s="1">
        <f t="shared" si="9"/>
        <v>130.56999999999994</v>
      </c>
      <c r="L38" s="1">
        <f t="shared" si="1"/>
        <v>2084.645</v>
      </c>
      <c r="M38" s="1"/>
      <c r="N38" s="1">
        <v>1199.2926</v>
      </c>
      <c r="O38" s="1"/>
      <c r="P38" s="1">
        <f t="shared" si="2"/>
        <v>416.92899999999997</v>
      </c>
      <c r="Q38" s="5">
        <f t="shared" ref="Q38:Q39" si="10">12*P38-O38-N38-F38</f>
        <v>1438.1873999999993</v>
      </c>
      <c r="R38" s="5"/>
      <c r="S38" s="1"/>
      <c r="T38" s="1">
        <f t="shared" si="3"/>
        <v>11.999999999999998</v>
      </c>
      <c r="U38" s="1">
        <f t="shared" si="4"/>
        <v>8.5505220313290771</v>
      </c>
      <c r="V38" s="1">
        <v>398.6592</v>
      </c>
      <c r="W38" s="1">
        <v>340.68119999999999</v>
      </c>
      <c r="X38" s="1">
        <v>364.96559999999999</v>
      </c>
      <c r="Y38" s="1">
        <v>320.02600000000001</v>
      </c>
      <c r="Z38" s="1">
        <v>291.06799999999998</v>
      </c>
      <c r="AA38" s="1">
        <v>298.32960000000003</v>
      </c>
      <c r="AB38" s="1"/>
      <c r="AC38" s="1">
        <f>Q38*G38</f>
        <v>1438.1873999999993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33</v>
      </c>
      <c r="C39" s="1">
        <v>85.24</v>
      </c>
      <c r="D39" s="1">
        <v>72.081999999999994</v>
      </c>
      <c r="E39" s="1">
        <v>76.116</v>
      </c>
      <c r="F39" s="1">
        <v>64.349999999999994</v>
      </c>
      <c r="G39" s="7">
        <v>1</v>
      </c>
      <c r="H39" s="1">
        <v>35</v>
      </c>
      <c r="I39" s="1" t="s">
        <v>34</v>
      </c>
      <c r="J39" s="1">
        <v>78.61</v>
      </c>
      <c r="K39" s="1">
        <f t="shared" si="9"/>
        <v>-2.4939999999999998</v>
      </c>
      <c r="L39" s="1">
        <f t="shared" si="1"/>
        <v>76.116</v>
      </c>
      <c r="M39" s="1"/>
      <c r="N39" s="1">
        <v>57.694799999999987</v>
      </c>
      <c r="O39" s="1"/>
      <c r="P39" s="1">
        <f t="shared" si="2"/>
        <v>15.2232</v>
      </c>
      <c r="Q39" s="5">
        <f>10*P39-O39-N39-F39</f>
        <v>30.187200000000018</v>
      </c>
      <c r="R39" s="5"/>
      <c r="S39" s="1"/>
      <c r="T39" s="1">
        <f t="shared" si="3"/>
        <v>10</v>
      </c>
      <c r="U39" s="1">
        <f t="shared" si="4"/>
        <v>8.0170266435440638</v>
      </c>
      <c r="V39" s="1">
        <v>13.9976</v>
      </c>
      <c r="W39" s="1">
        <v>12.196199999999999</v>
      </c>
      <c r="X39" s="1">
        <v>10.0802</v>
      </c>
      <c r="Y39" s="1">
        <v>11.7248</v>
      </c>
      <c r="Z39" s="1">
        <v>15.768000000000001</v>
      </c>
      <c r="AA39" s="1">
        <v>10.7622</v>
      </c>
      <c r="AB39" s="1"/>
      <c r="AC39" s="1">
        <f>Q39*G39</f>
        <v>30.187200000000018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73</v>
      </c>
      <c r="B40" s="13" t="s">
        <v>33</v>
      </c>
      <c r="C40" s="13"/>
      <c r="D40" s="13"/>
      <c r="E40" s="13"/>
      <c r="F40" s="13"/>
      <c r="G40" s="14">
        <v>0</v>
      </c>
      <c r="H40" s="13" t="e">
        <v>#N/A</v>
      </c>
      <c r="I40" s="13" t="s">
        <v>34</v>
      </c>
      <c r="J40" s="13"/>
      <c r="K40" s="13">
        <f t="shared" si="9"/>
        <v>0</v>
      </c>
      <c r="L40" s="13">
        <f t="shared" si="1"/>
        <v>0</v>
      </c>
      <c r="M40" s="13"/>
      <c r="N40" s="13">
        <v>0</v>
      </c>
      <c r="O40" s="13"/>
      <c r="P40" s="13">
        <f t="shared" si="2"/>
        <v>0</v>
      </c>
      <c r="Q40" s="15"/>
      <c r="R40" s="15"/>
      <c r="S40" s="13"/>
      <c r="T40" s="13" t="e">
        <f t="shared" si="3"/>
        <v>#DIV/0!</v>
      </c>
      <c r="U40" s="13" t="e">
        <f t="shared" si="4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 t="s">
        <v>47</v>
      </c>
      <c r="AC40" s="13">
        <f>Q40*G40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74</v>
      </c>
      <c r="B41" s="13" t="s">
        <v>33</v>
      </c>
      <c r="C41" s="13"/>
      <c r="D41" s="13"/>
      <c r="E41" s="13"/>
      <c r="F41" s="13"/>
      <c r="G41" s="14">
        <v>0</v>
      </c>
      <c r="H41" s="13" t="e">
        <v>#N/A</v>
      </c>
      <c r="I41" s="13" t="s">
        <v>34</v>
      </c>
      <c r="J41" s="13"/>
      <c r="K41" s="13">
        <f t="shared" si="9"/>
        <v>0</v>
      </c>
      <c r="L41" s="13">
        <f t="shared" si="1"/>
        <v>0</v>
      </c>
      <c r="M41" s="13"/>
      <c r="N41" s="13">
        <v>0</v>
      </c>
      <c r="O41" s="13"/>
      <c r="P41" s="13">
        <f t="shared" si="2"/>
        <v>0</v>
      </c>
      <c r="Q41" s="15"/>
      <c r="R41" s="15"/>
      <c r="S41" s="13"/>
      <c r="T41" s="13" t="e">
        <f t="shared" si="3"/>
        <v>#DIV/0!</v>
      </c>
      <c r="U41" s="13" t="e">
        <f t="shared" si="4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 t="s">
        <v>47</v>
      </c>
      <c r="AC41" s="13">
        <f>Q41*G41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75</v>
      </c>
      <c r="B42" s="13" t="s">
        <v>33</v>
      </c>
      <c r="C42" s="13">
        <v>66.998999999999995</v>
      </c>
      <c r="D42" s="13">
        <v>338.35</v>
      </c>
      <c r="E42" s="13">
        <v>371.048</v>
      </c>
      <c r="F42" s="13"/>
      <c r="G42" s="14">
        <v>0</v>
      </c>
      <c r="H42" s="13">
        <v>30</v>
      </c>
      <c r="I42" s="13" t="s">
        <v>34</v>
      </c>
      <c r="J42" s="13">
        <v>376.31400000000002</v>
      </c>
      <c r="K42" s="13">
        <f t="shared" si="9"/>
        <v>-5.2660000000000196</v>
      </c>
      <c r="L42" s="13">
        <f t="shared" si="1"/>
        <v>38.033999999999992</v>
      </c>
      <c r="M42" s="13">
        <v>333.01400000000001</v>
      </c>
      <c r="N42" s="13">
        <v>0</v>
      </c>
      <c r="O42" s="13"/>
      <c r="P42" s="13">
        <f t="shared" si="2"/>
        <v>7.606799999999998</v>
      </c>
      <c r="Q42" s="15"/>
      <c r="R42" s="15"/>
      <c r="S42" s="13"/>
      <c r="T42" s="13">
        <f t="shared" si="3"/>
        <v>0</v>
      </c>
      <c r="U42" s="13">
        <f t="shared" si="4"/>
        <v>0</v>
      </c>
      <c r="V42" s="13">
        <v>14.0082</v>
      </c>
      <c r="W42" s="13">
        <v>18.34500000000001</v>
      </c>
      <c r="X42" s="13">
        <v>18.42720000000001</v>
      </c>
      <c r="Y42" s="13">
        <v>25.136199999999999</v>
      </c>
      <c r="Z42" s="13">
        <v>23.191400000000002</v>
      </c>
      <c r="AA42" s="13">
        <v>24.497800000000009</v>
      </c>
      <c r="AB42" s="13" t="s">
        <v>47</v>
      </c>
      <c r="AC42" s="13">
        <f>Q42*G42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33</v>
      </c>
      <c r="C43" s="1">
        <v>552.11599999999999</v>
      </c>
      <c r="D43" s="1">
        <v>298.25799999999998</v>
      </c>
      <c r="E43" s="1">
        <v>421.50599999999997</v>
      </c>
      <c r="F43" s="1">
        <v>328.06400000000002</v>
      </c>
      <c r="G43" s="7">
        <v>1</v>
      </c>
      <c r="H43" s="1">
        <v>30</v>
      </c>
      <c r="I43" s="1" t="s">
        <v>34</v>
      </c>
      <c r="J43" s="1">
        <v>456.541</v>
      </c>
      <c r="K43" s="1">
        <f t="shared" si="9"/>
        <v>-35.035000000000025</v>
      </c>
      <c r="L43" s="1">
        <f t="shared" si="1"/>
        <v>421.50599999999997</v>
      </c>
      <c r="M43" s="1"/>
      <c r="N43" s="1">
        <v>450</v>
      </c>
      <c r="O43" s="1"/>
      <c r="P43" s="1">
        <f t="shared" si="2"/>
        <v>84.301199999999994</v>
      </c>
      <c r="Q43" s="5">
        <f>10*P43-O43-N43-F43</f>
        <v>64.947999999999922</v>
      </c>
      <c r="R43" s="5"/>
      <c r="S43" s="1"/>
      <c r="T43" s="1">
        <f t="shared" si="3"/>
        <v>10</v>
      </c>
      <c r="U43" s="1">
        <f t="shared" si="4"/>
        <v>9.2295720582862426</v>
      </c>
      <c r="V43" s="1">
        <v>75.526600000000002</v>
      </c>
      <c r="W43" s="1">
        <v>69.815399999999997</v>
      </c>
      <c r="X43" s="1">
        <v>73.104399999999998</v>
      </c>
      <c r="Y43" s="1">
        <v>85.914599999999993</v>
      </c>
      <c r="Z43" s="1">
        <v>91.534400000000005</v>
      </c>
      <c r="AA43" s="1">
        <v>77.482799999999997</v>
      </c>
      <c r="AB43" s="1"/>
      <c r="AC43" s="1">
        <f>Q43*G43</f>
        <v>64.947999999999922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77</v>
      </c>
      <c r="B44" s="13" t="s">
        <v>33</v>
      </c>
      <c r="C44" s="13"/>
      <c r="D44" s="13"/>
      <c r="E44" s="13"/>
      <c r="F44" s="13"/>
      <c r="G44" s="14">
        <v>0</v>
      </c>
      <c r="H44" s="13" t="e">
        <v>#N/A</v>
      </c>
      <c r="I44" s="13" t="s">
        <v>34</v>
      </c>
      <c r="J44" s="13"/>
      <c r="K44" s="13">
        <f t="shared" si="9"/>
        <v>0</v>
      </c>
      <c r="L44" s="13">
        <f t="shared" si="1"/>
        <v>0</v>
      </c>
      <c r="M44" s="13"/>
      <c r="N44" s="13">
        <v>0</v>
      </c>
      <c r="O44" s="13"/>
      <c r="P44" s="13">
        <f t="shared" si="2"/>
        <v>0</v>
      </c>
      <c r="Q44" s="15"/>
      <c r="R44" s="15"/>
      <c r="S44" s="13"/>
      <c r="T44" s="13" t="e">
        <f t="shared" si="3"/>
        <v>#DIV/0!</v>
      </c>
      <c r="U44" s="13" t="e">
        <f t="shared" si="4"/>
        <v>#DIV/0!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 t="s">
        <v>47</v>
      </c>
      <c r="AC44" s="13">
        <f>Q44*G44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33</v>
      </c>
      <c r="C45" s="1">
        <v>5280.8209999999999</v>
      </c>
      <c r="D45" s="1">
        <v>4192.41</v>
      </c>
      <c r="E45" s="1">
        <v>3905.777</v>
      </c>
      <c r="F45" s="1">
        <v>4814.9859999999999</v>
      </c>
      <c r="G45" s="7">
        <v>1</v>
      </c>
      <c r="H45" s="1">
        <v>40</v>
      </c>
      <c r="I45" s="1" t="s">
        <v>34</v>
      </c>
      <c r="J45" s="1">
        <v>3877.4810000000002</v>
      </c>
      <c r="K45" s="1">
        <f t="shared" si="9"/>
        <v>28.295999999999822</v>
      </c>
      <c r="L45" s="1">
        <f t="shared" si="1"/>
        <v>3905.777</v>
      </c>
      <c r="M45" s="1"/>
      <c r="N45" s="1">
        <v>1706.0047999999999</v>
      </c>
      <c r="O45" s="1"/>
      <c r="P45" s="1">
        <f t="shared" si="2"/>
        <v>781.15539999999999</v>
      </c>
      <c r="Q45" s="5">
        <f>12*P45-O45-N45-F45</f>
        <v>2852.8739999999998</v>
      </c>
      <c r="R45" s="5"/>
      <c r="S45" s="1"/>
      <c r="T45" s="1">
        <f t="shared" si="3"/>
        <v>12</v>
      </c>
      <c r="U45" s="1">
        <f t="shared" si="4"/>
        <v>8.3478790519786461</v>
      </c>
      <c r="V45" s="1">
        <v>742.51859999999999</v>
      </c>
      <c r="W45" s="1">
        <v>730.68259999999998</v>
      </c>
      <c r="X45" s="1">
        <v>749.04319999999996</v>
      </c>
      <c r="Y45" s="1">
        <v>803.61120000000005</v>
      </c>
      <c r="Z45" s="1">
        <v>833.61779999999999</v>
      </c>
      <c r="AA45" s="1">
        <v>921.95259999999996</v>
      </c>
      <c r="AB45" s="1"/>
      <c r="AC45" s="1">
        <f>Q45*G45</f>
        <v>2852.8739999999998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79</v>
      </c>
      <c r="B46" s="13" t="s">
        <v>33</v>
      </c>
      <c r="C46" s="13">
        <v>14.692</v>
      </c>
      <c r="D46" s="13"/>
      <c r="E46" s="13"/>
      <c r="F46" s="13"/>
      <c r="G46" s="14">
        <v>0</v>
      </c>
      <c r="H46" s="13">
        <v>35</v>
      </c>
      <c r="I46" s="13" t="s">
        <v>34</v>
      </c>
      <c r="J46" s="13">
        <v>9.1</v>
      </c>
      <c r="K46" s="13">
        <f t="shared" si="9"/>
        <v>-9.1</v>
      </c>
      <c r="L46" s="13">
        <f t="shared" si="1"/>
        <v>0</v>
      </c>
      <c r="M46" s="13"/>
      <c r="N46" s="13">
        <v>0</v>
      </c>
      <c r="O46" s="13"/>
      <c r="P46" s="13">
        <f t="shared" si="2"/>
        <v>0</v>
      </c>
      <c r="Q46" s="15"/>
      <c r="R46" s="15"/>
      <c r="S46" s="13"/>
      <c r="T46" s="13" t="e">
        <f t="shared" si="3"/>
        <v>#DIV/0!</v>
      </c>
      <c r="U46" s="13" t="e">
        <f t="shared" si="4"/>
        <v>#DIV/0!</v>
      </c>
      <c r="V46" s="13">
        <v>1.0696000000000001</v>
      </c>
      <c r="W46" s="13">
        <v>2.1257999999999999</v>
      </c>
      <c r="X46" s="13">
        <v>1.5780000000000001</v>
      </c>
      <c r="Y46" s="13">
        <v>1.5804</v>
      </c>
      <c r="Z46" s="13">
        <v>1.6177999999999999</v>
      </c>
      <c r="AA46" s="13">
        <v>0.8173999999999999</v>
      </c>
      <c r="AB46" s="13" t="s">
        <v>47</v>
      </c>
      <c r="AC46" s="13">
        <f>Q46*G46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6" t="s">
        <v>80</v>
      </c>
      <c r="B47" s="1" t="s">
        <v>33</v>
      </c>
      <c r="C47" s="1"/>
      <c r="D47" s="1"/>
      <c r="E47" s="1"/>
      <c r="F47" s="1"/>
      <c r="G47" s="7">
        <v>1</v>
      </c>
      <c r="H47" s="1" t="e">
        <v>#N/A</v>
      </c>
      <c r="I47" s="1" t="s">
        <v>34</v>
      </c>
      <c r="J47" s="1"/>
      <c r="K47" s="1">
        <f t="shared" si="9"/>
        <v>0</v>
      </c>
      <c r="L47" s="1">
        <f t="shared" si="1"/>
        <v>0</v>
      </c>
      <c r="M47" s="1"/>
      <c r="N47" s="1">
        <v>20</v>
      </c>
      <c r="O47" s="1"/>
      <c r="P47" s="1">
        <f t="shared" si="2"/>
        <v>0</v>
      </c>
      <c r="Q47" s="5"/>
      <c r="R47" s="5"/>
      <c r="S47" s="1"/>
      <c r="T47" s="1" t="e">
        <f t="shared" si="3"/>
        <v>#DIV/0!</v>
      </c>
      <c r="U47" s="1" t="e">
        <f t="shared" si="4"/>
        <v>#DIV/0!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/>
      <c r="AC47" s="1">
        <f>Q47*G47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81</v>
      </c>
      <c r="B48" s="13" t="s">
        <v>33</v>
      </c>
      <c r="C48" s="13"/>
      <c r="D48" s="13"/>
      <c r="E48" s="13"/>
      <c r="F48" s="13"/>
      <c r="G48" s="14">
        <v>0</v>
      </c>
      <c r="H48" s="13" t="e">
        <v>#N/A</v>
      </c>
      <c r="I48" s="13" t="s">
        <v>34</v>
      </c>
      <c r="J48" s="13"/>
      <c r="K48" s="13">
        <f t="shared" si="9"/>
        <v>0</v>
      </c>
      <c r="L48" s="13">
        <f t="shared" si="1"/>
        <v>0</v>
      </c>
      <c r="M48" s="13"/>
      <c r="N48" s="13">
        <v>0</v>
      </c>
      <c r="O48" s="13"/>
      <c r="P48" s="13">
        <f t="shared" si="2"/>
        <v>0</v>
      </c>
      <c r="Q48" s="15"/>
      <c r="R48" s="15"/>
      <c r="S48" s="13"/>
      <c r="T48" s="13" t="e">
        <f t="shared" si="3"/>
        <v>#DIV/0!</v>
      </c>
      <c r="U48" s="13" t="e">
        <f t="shared" si="4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47</v>
      </c>
      <c r="AC48" s="13">
        <f>Q48*G48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33</v>
      </c>
      <c r="C49" s="1">
        <v>30.082999999999998</v>
      </c>
      <c r="D49" s="1">
        <v>68.537000000000006</v>
      </c>
      <c r="E49" s="1">
        <v>24.065999999999999</v>
      </c>
      <c r="F49" s="1">
        <v>57.734000000000002</v>
      </c>
      <c r="G49" s="7">
        <v>1</v>
      </c>
      <c r="H49" s="1">
        <v>45</v>
      </c>
      <c r="I49" s="1" t="s">
        <v>34</v>
      </c>
      <c r="J49" s="1">
        <v>28</v>
      </c>
      <c r="K49" s="1">
        <f t="shared" si="9"/>
        <v>-3.9340000000000011</v>
      </c>
      <c r="L49" s="1">
        <f t="shared" si="1"/>
        <v>24.065999999999999</v>
      </c>
      <c r="M49" s="1"/>
      <c r="N49" s="1">
        <v>0</v>
      </c>
      <c r="O49" s="1"/>
      <c r="P49" s="1">
        <f t="shared" si="2"/>
        <v>4.8132000000000001</v>
      </c>
      <c r="Q49" s="5"/>
      <c r="R49" s="5"/>
      <c r="S49" s="1"/>
      <c r="T49" s="1">
        <f t="shared" si="3"/>
        <v>11.994930607496052</v>
      </c>
      <c r="U49" s="1">
        <f t="shared" si="4"/>
        <v>11.994930607496052</v>
      </c>
      <c r="V49" s="1">
        <v>5.8848000000000003</v>
      </c>
      <c r="W49" s="1">
        <v>6.4819999999999993</v>
      </c>
      <c r="X49" s="1">
        <v>3.26</v>
      </c>
      <c r="Y49" s="1">
        <v>2.8784000000000001</v>
      </c>
      <c r="Z49" s="1">
        <v>4.7244000000000002</v>
      </c>
      <c r="AA49" s="1">
        <v>2.7225999999999999</v>
      </c>
      <c r="AB49" s="1"/>
      <c r="AC49" s="1">
        <f>Q49*G49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33</v>
      </c>
      <c r="C50" s="1">
        <v>44.802999999999997</v>
      </c>
      <c r="D50" s="1">
        <v>191.714</v>
      </c>
      <c r="E50" s="1">
        <v>71.131</v>
      </c>
      <c r="F50" s="1">
        <v>145.35400000000001</v>
      </c>
      <c r="G50" s="7">
        <v>1</v>
      </c>
      <c r="H50" s="1">
        <v>45</v>
      </c>
      <c r="I50" s="1" t="s">
        <v>34</v>
      </c>
      <c r="J50" s="1">
        <v>76.5</v>
      </c>
      <c r="K50" s="1">
        <f t="shared" si="9"/>
        <v>-5.3689999999999998</v>
      </c>
      <c r="L50" s="1">
        <f t="shared" si="1"/>
        <v>71.131</v>
      </c>
      <c r="M50" s="1"/>
      <c r="N50" s="1">
        <v>0</v>
      </c>
      <c r="O50" s="1"/>
      <c r="P50" s="1">
        <f t="shared" si="2"/>
        <v>14.2262</v>
      </c>
      <c r="Q50" s="5">
        <f t="shared" ref="Q49:Q51" si="11">12*P50-O50-N50-F50</f>
        <v>25.360399999999998</v>
      </c>
      <c r="R50" s="5"/>
      <c r="S50" s="1"/>
      <c r="T50" s="1">
        <f t="shared" si="3"/>
        <v>12</v>
      </c>
      <c r="U50" s="1">
        <f t="shared" si="4"/>
        <v>10.217345461191323</v>
      </c>
      <c r="V50" s="1">
        <v>12.8604</v>
      </c>
      <c r="W50" s="1">
        <v>17.443200000000001</v>
      </c>
      <c r="X50" s="1">
        <v>16.633400000000002</v>
      </c>
      <c r="Y50" s="1">
        <v>12.5022</v>
      </c>
      <c r="Z50" s="1">
        <v>11.1</v>
      </c>
      <c r="AA50" s="1">
        <v>8.6584000000000003</v>
      </c>
      <c r="AB50" s="1"/>
      <c r="AC50" s="1">
        <f>Q50*G50</f>
        <v>25.360399999999998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33</v>
      </c>
      <c r="C51" s="1">
        <v>63.771000000000001</v>
      </c>
      <c r="D51" s="1">
        <v>140.68100000000001</v>
      </c>
      <c r="E51" s="1">
        <v>53.347000000000001</v>
      </c>
      <c r="F51" s="1">
        <v>132.76400000000001</v>
      </c>
      <c r="G51" s="7">
        <v>1</v>
      </c>
      <c r="H51" s="1">
        <v>45</v>
      </c>
      <c r="I51" s="1" t="s">
        <v>34</v>
      </c>
      <c r="J51" s="1">
        <v>59.3</v>
      </c>
      <c r="K51" s="1">
        <f t="shared" si="9"/>
        <v>-5.9529999999999959</v>
      </c>
      <c r="L51" s="1">
        <f t="shared" si="1"/>
        <v>53.347000000000001</v>
      </c>
      <c r="M51" s="1"/>
      <c r="N51" s="1">
        <v>0</v>
      </c>
      <c r="O51" s="1"/>
      <c r="P51" s="1">
        <f t="shared" si="2"/>
        <v>10.6694</v>
      </c>
      <c r="Q51" s="5"/>
      <c r="R51" s="5"/>
      <c r="S51" s="1"/>
      <c r="T51" s="1">
        <f t="shared" si="3"/>
        <v>12.443436369430335</v>
      </c>
      <c r="U51" s="1">
        <f t="shared" si="4"/>
        <v>12.443436369430335</v>
      </c>
      <c r="V51" s="1">
        <v>10.386799999999999</v>
      </c>
      <c r="W51" s="1">
        <v>15.074199999999999</v>
      </c>
      <c r="X51" s="1">
        <v>13.9674</v>
      </c>
      <c r="Y51" s="1">
        <v>7.5278000000000009</v>
      </c>
      <c r="Z51" s="1">
        <v>4.2784000000000004</v>
      </c>
      <c r="AA51" s="1">
        <v>8.0573999999999995</v>
      </c>
      <c r="AB51" s="1"/>
      <c r="AC51" s="1">
        <f>Q51*G51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85</v>
      </c>
      <c r="B52" s="13" t="s">
        <v>33</v>
      </c>
      <c r="C52" s="13"/>
      <c r="D52" s="13"/>
      <c r="E52" s="13"/>
      <c r="F52" s="13"/>
      <c r="G52" s="14">
        <v>0</v>
      </c>
      <c r="H52" s="13" t="e">
        <v>#N/A</v>
      </c>
      <c r="I52" s="13" t="s">
        <v>34</v>
      </c>
      <c r="J52" s="13"/>
      <c r="K52" s="13">
        <f t="shared" si="9"/>
        <v>0</v>
      </c>
      <c r="L52" s="13">
        <f t="shared" si="1"/>
        <v>0</v>
      </c>
      <c r="M52" s="13"/>
      <c r="N52" s="13">
        <v>0</v>
      </c>
      <c r="O52" s="13"/>
      <c r="P52" s="13">
        <f t="shared" si="2"/>
        <v>0</v>
      </c>
      <c r="Q52" s="15"/>
      <c r="R52" s="15"/>
      <c r="S52" s="13"/>
      <c r="T52" s="13" t="e">
        <f t="shared" si="3"/>
        <v>#DIV/0!</v>
      </c>
      <c r="U52" s="13" t="e">
        <f t="shared" si="4"/>
        <v>#DIV/0!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 t="s">
        <v>47</v>
      </c>
      <c r="AC52" s="13">
        <f>Q52*G52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86</v>
      </c>
      <c r="B53" s="10" t="s">
        <v>39</v>
      </c>
      <c r="C53" s="10">
        <v>186</v>
      </c>
      <c r="D53" s="10">
        <v>201</v>
      </c>
      <c r="E53" s="10">
        <v>172</v>
      </c>
      <c r="F53" s="10">
        <v>197</v>
      </c>
      <c r="G53" s="11">
        <v>0</v>
      </c>
      <c r="H53" s="10">
        <v>40</v>
      </c>
      <c r="I53" s="10" t="s">
        <v>40</v>
      </c>
      <c r="J53" s="10">
        <v>177</v>
      </c>
      <c r="K53" s="10">
        <f t="shared" si="9"/>
        <v>-5</v>
      </c>
      <c r="L53" s="10">
        <f t="shared" si="1"/>
        <v>172</v>
      </c>
      <c r="M53" s="10"/>
      <c r="N53" s="10">
        <v>0</v>
      </c>
      <c r="O53" s="10"/>
      <c r="P53" s="10">
        <f t="shared" si="2"/>
        <v>34.4</v>
      </c>
      <c r="Q53" s="12"/>
      <c r="R53" s="12"/>
      <c r="S53" s="10"/>
      <c r="T53" s="10">
        <f t="shared" si="3"/>
        <v>5.7267441860465116</v>
      </c>
      <c r="U53" s="10">
        <f t="shared" si="4"/>
        <v>5.7267441860465116</v>
      </c>
      <c r="V53" s="10">
        <v>33.4</v>
      </c>
      <c r="W53" s="10">
        <v>8.6</v>
      </c>
      <c r="X53" s="10">
        <v>9.4</v>
      </c>
      <c r="Y53" s="10">
        <v>33.4</v>
      </c>
      <c r="Z53" s="10">
        <v>33.6</v>
      </c>
      <c r="AA53" s="10">
        <v>2.6</v>
      </c>
      <c r="AB53" s="10"/>
      <c r="AC53" s="10">
        <f>Q53*G53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39</v>
      </c>
      <c r="C54" s="1">
        <v>879</v>
      </c>
      <c r="D54" s="1">
        <v>666</v>
      </c>
      <c r="E54" s="1">
        <v>695</v>
      </c>
      <c r="F54" s="1">
        <v>735</v>
      </c>
      <c r="G54" s="7">
        <v>0.4</v>
      </c>
      <c r="H54" s="1">
        <v>45</v>
      </c>
      <c r="I54" s="1" t="s">
        <v>34</v>
      </c>
      <c r="J54" s="1">
        <v>695</v>
      </c>
      <c r="K54" s="1">
        <f t="shared" si="9"/>
        <v>0</v>
      </c>
      <c r="L54" s="1">
        <f t="shared" si="1"/>
        <v>695</v>
      </c>
      <c r="M54" s="1"/>
      <c r="N54" s="1">
        <v>500</v>
      </c>
      <c r="O54" s="1"/>
      <c r="P54" s="1">
        <f t="shared" si="2"/>
        <v>139</v>
      </c>
      <c r="Q54" s="5">
        <f t="shared" ref="Q54:Q64" si="12">12*P54-O54-N54-F54</f>
        <v>433</v>
      </c>
      <c r="R54" s="5"/>
      <c r="S54" s="1"/>
      <c r="T54" s="1">
        <f t="shared" si="3"/>
        <v>12</v>
      </c>
      <c r="U54" s="1">
        <f t="shared" si="4"/>
        <v>8.884892086330936</v>
      </c>
      <c r="V54" s="1">
        <v>134.80000000000001</v>
      </c>
      <c r="W54" s="1">
        <v>119.2</v>
      </c>
      <c r="X54" s="1">
        <v>125.2</v>
      </c>
      <c r="Y54" s="1">
        <v>142.19999999999999</v>
      </c>
      <c r="Z54" s="1">
        <v>135.6</v>
      </c>
      <c r="AA54" s="1">
        <v>154.6</v>
      </c>
      <c r="AB54" s="1"/>
      <c r="AC54" s="1">
        <f>Q54*G54</f>
        <v>173.20000000000002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39</v>
      </c>
      <c r="C55" s="1">
        <v>127</v>
      </c>
      <c r="D55" s="1">
        <v>50</v>
      </c>
      <c r="E55" s="1">
        <v>88</v>
      </c>
      <c r="F55" s="1">
        <v>51</v>
      </c>
      <c r="G55" s="7">
        <v>0.45</v>
      </c>
      <c r="H55" s="1">
        <v>50</v>
      </c>
      <c r="I55" s="1" t="s">
        <v>34</v>
      </c>
      <c r="J55" s="1">
        <v>88</v>
      </c>
      <c r="K55" s="1">
        <f t="shared" si="9"/>
        <v>0</v>
      </c>
      <c r="L55" s="1">
        <f t="shared" si="1"/>
        <v>88</v>
      </c>
      <c r="M55" s="1"/>
      <c r="N55" s="1">
        <v>0</v>
      </c>
      <c r="O55" s="1"/>
      <c r="P55" s="1">
        <f t="shared" si="2"/>
        <v>17.600000000000001</v>
      </c>
      <c r="Q55" s="5">
        <f>11*P55-O55-N55-F55</f>
        <v>142.60000000000002</v>
      </c>
      <c r="R55" s="5"/>
      <c r="S55" s="1"/>
      <c r="T55" s="1">
        <f t="shared" si="3"/>
        <v>11</v>
      </c>
      <c r="U55" s="1">
        <f t="shared" si="4"/>
        <v>2.8977272727272725</v>
      </c>
      <c r="V55" s="1">
        <v>14.8</v>
      </c>
      <c r="W55" s="1">
        <v>12.4</v>
      </c>
      <c r="X55" s="1">
        <v>14</v>
      </c>
      <c r="Y55" s="1">
        <v>15</v>
      </c>
      <c r="Z55" s="1">
        <v>14.6</v>
      </c>
      <c r="AA55" s="1">
        <v>18</v>
      </c>
      <c r="AB55" s="1"/>
      <c r="AC55" s="1">
        <f>Q55*G55</f>
        <v>64.170000000000016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33</v>
      </c>
      <c r="C56" s="1">
        <v>579.79999999999995</v>
      </c>
      <c r="D56" s="1">
        <v>175.36699999999999</v>
      </c>
      <c r="E56" s="1">
        <v>245.33</v>
      </c>
      <c r="F56" s="1">
        <v>463.26900000000001</v>
      </c>
      <c r="G56" s="7">
        <v>1</v>
      </c>
      <c r="H56" s="1">
        <v>45</v>
      </c>
      <c r="I56" s="1" t="s">
        <v>34</v>
      </c>
      <c r="J56" s="1">
        <v>225.2</v>
      </c>
      <c r="K56" s="1">
        <f t="shared" si="9"/>
        <v>20.130000000000024</v>
      </c>
      <c r="L56" s="1">
        <f t="shared" si="1"/>
        <v>245.33</v>
      </c>
      <c r="M56" s="1"/>
      <c r="N56" s="1">
        <v>100</v>
      </c>
      <c r="O56" s="1"/>
      <c r="P56" s="1">
        <f t="shared" si="2"/>
        <v>49.066000000000003</v>
      </c>
      <c r="Q56" s="5">
        <f t="shared" si="12"/>
        <v>25.523000000000025</v>
      </c>
      <c r="R56" s="5"/>
      <c r="S56" s="1"/>
      <c r="T56" s="1">
        <f t="shared" si="3"/>
        <v>12</v>
      </c>
      <c r="U56" s="1">
        <f t="shared" si="4"/>
        <v>11.479823095422491</v>
      </c>
      <c r="V56" s="1">
        <v>53.397199999999998</v>
      </c>
      <c r="W56" s="1">
        <v>45.0886</v>
      </c>
      <c r="X56" s="1">
        <v>68.120399999999989</v>
      </c>
      <c r="Y56" s="1">
        <v>69.4482</v>
      </c>
      <c r="Z56" s="1">
        <v>73.750399999999999</v>
      </c>
      <c r="AA56" s="1">
        <v>86.690399999999997</v>
      </c>
      <c r="AB56" s="1"/>
      <c r="AC56" s="1">
        <f>Q56*G56</f>
        <v>25.523000000000025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39</v>
      </c>
      <c r="C57" s="1">
        <v>204</v>
      </c>
      <c r="D57" s="1">
        <v>246</v>
      </c>
      <c r="E57" s="1">
        <v>179</v>
      </c>
      <c r="F57" s="1">
        <v>235</v>
      </c>
      <c r="G57" s="7">
        <v>0.35</v>
      </c>
      <c r="H57" s="1">
        <v>40</v>
      </c>
      <c r="I57" s="1" t="s">
        <v>34</v>
      </c>
      <c r="J57" s="1">
        <v>191</v>
      </c>
      <c r="K57" s="1">
        <f t="shared" si="9"/>
        <v>-12</v>
      </c>
      <c r="L57" s="1">
        <f t="shared" si="1"/>
        <v>179</v>
      </c>
      <c r="M57" s="1"/>
      <c r="N57" s="1">
        <v>83</v>
      </c>
      <c r="O57" s="1"/>
      <c r="P57" s="1">
        <f t="shared" si="2"/>
        <v>35.799999999999997</v>
      </c>
      <c r="Q57" s="5">
        <f t="shared" si="12"/>
        <v>111.59999999999997</v>
      </c>
      <c r="R57" s="5"/>
      <c r="S57" s="1"/>
      <c r="T57" s="1">
        <f t="shared" si="3"/>
        <v>12</v>
      </c>
      <c r="U57" s="1">
        <f t="shared" si="4"/>
        <v>8.8826815642458108</v>
      </c>
      <c r="V57" s="1">
        <v>35</v>
      </c>
      <c r="W57" s="1">
        <v>9.1999999999999993</v>
      </c>
      <c r="X57" s="1">
        <v>11.6</v>
      </c>
      <c r="Y57" s="1">
        <v>40.4</v>
      </c>
      <c r="Z57" s="1">
        <v>38.200000000000003</v>
      </c>
      <c r="AA57" s="1">
        <v>17.399999999999999</v>
      </c>
      <c r="AB57" s="1"/>
      <c r="AC57" s="1">
        <f>Q57*G57</f>
        <v>39.059999999999988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6" t="s">
        <v>91</v>
      </c>
      <c r="B58" s="1" t="s">
        <v>33</v>
      </c>
      <c r="C58" s="1"/>
      <c r="D58" s="1"/>
      <c r="E58" s="1"/>
      <c r="F58" s="1"/>
      <c r="G58" s="7">
        <v>1</v>
      </c>
      <c r="H58" s="1" t="e">
        <v>#N/A</v>
      </c>
      <c r="I58" s="1" t="s">
        <v>34</v>
      </c>
      <c r="J58" s="1"/>
      <c r="K58" s="1">
        <f t="shared" si="9"/>
        <v>0</v>
      </c>
      <c r="L58" s="1">
        <f t="shared" si="1"/>
        <v>0</v>
      </c>
      <c r="M58" s="1"/>
      <c r="N58" s="1">
        <v>20</v>
      </c>
      <c r="O58" s="1"/>
      <c r="P58" s="1">
        <f t="shared" si="2"/>
        <v>0</v>
      </c>
      <c r="Q58" s="5"/>
      <c r="R58" s="5"/>
      <c r="S58" s="1"/>
      <c r="T58" s="1" t="e">
        <f t="shared" si="3"/>
        <v>#DIV/0!</v>
      </c>
      <c r="U58" s="1" t="e">
        <f t="shared" si="4"/>
        <v>#DIV/0!</v>
      </c>
      <c r="V58" s="1">
        <v>0</v>
      </c>
      <c r="W58" s="1">
        <v>0.14080000000000001</v>
      </c>
      <c r="X58" s="1">
        <v>0.14080000000000001</v>
      </c>
      <c r="Y58" s="1">
        <v>0.14080000000000001</v>
      </c>
      <c r="Z58" s="1">
        <v>0.14080000000000001</v>
      </c>
      <c r="AA58" s="1">
        <v>0.14080000000000001</v>
      </c>
      <c r="AB58" s="1"/>
      <c r="AC58" s="1">
        <f>Q58*G58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39</v>
      </c>
      <c r="C59" s="1">
        <v>550</v>
      </c>
      <c r="D59" s="1">
        <v>1470</v>
      </c>
      <c r="E59" s="1">
        <v>1373</v>
      </c>
      <c r="F59" s="1">
        <v>540</v>
      </c>
      <c r="G59" s="7">
        <v>0.4</v>
      </c>
      <c r="H59" s="1">
        <v>40</v>
      </c>
      <c r="I59" s="1" t="s">
        <v>34</v>
      </c>
      <c r="J59" s="1">
        <v>1378</v>
      </c>
      <c r="K59" s="1">
        <f t="shared" si="9"/>
        <v>-5</v>
      </c>
      <c r="L59" s="1">
        <f t="shared" si="1"/>
        <v>473</v>
      </c>
      <c r="M59" s="1">
        <v>900</v>
      </c>
      <c r="N59" s="1">
        <v>226</v>
      </c>
      <c r="O59" s="1"/>
      <c r="P59" s="1">
        <f t="shared" si="2"/>
        <v>94.6</v>
      </c>
      <c r="Q59" s="5">
        <f t="shared" si="12"/>
        <v>369.19999999999982</v>
      </c>
      <c r="R59" s="5"/>
      <c r="S59" s="1"/>
      <c r="T59" s="1">
        <f t="shared" si="3"/>
        <v>11.999999999999998</v>
      </c>
      <c r="U59" s="1">
        <f t="shared" si="4"/>
        <v>8.0972515856236793</v>
      </c>
      <c r="V59" s="1">
        <v>87.4</v>
      </c>
      <c r="W59" s="1">
        <v>76</v>
      </c>
      <c r="X59" s="1">
        <v>102.2</v>
      </c>
      <c r="Y59" s="1">
        <v>107.6</v>
      </c>
      <c r="Z59" s="1">
        <v>93.8</v>
      </c>
      <c r="AA59" s="1">
        <v>96.2</v>
      </c>
      <c r="AB59" s="1"/>
      <c r="AC59" s="1">
        <f>Q59*G59</f>
        <v>147.67999999999992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39</v>
      </c>
      <c r="C60" s="1">
        <v>987</v>
      </c>
      <c r="D60" s="1">
        <v>882</v>
      </c>
      <c r="E60" s="1">
        <v>935</v>
      </c>
      <c r="F60" s="1">
        <v>799</v>
      </c>
      <c r="G60" s="7">
        <v>0.4</v>
      </c>
      <c r="H60" s="1">
        <v>45</v>
      </c>
      <c r="I60" s="1" t="s">
        <v>34</v>
      </c>
      <c r="J60" s="1">
        <v>937</v>
      </c>
      <c r="K60" s="1">
        <f t="shared" si="9"/>
        <v>-2</v>
      </c>
      <c r="L60" s="1">
        <f t="shared" si="1"/>
        <v>755</v>
      </c>
      <c r="M60" s="1">
        <v>180</v>
      </c>
      <c r="N60" s="1">
        <v>458</v>
      </c>
      <c r="O60" s="1"/>
      <c r="P60" s="1">
        <f t="shared" si="2"/>
        <v>151</v>
      </c>
      <c r="Q60" s="5">
        <f t="shared" si="12"/>
        <v>555</v>
      </c>
      <c r="R60" s="5"/>
      <c r="S60" s="1"/>
      <c r="T60" s="1">
        <f t="shared" si="3"/>
        <v>12</v>
      </c>
      <c r="U60" s="1">
        <f t="shared" si="4"/>
        <v>8.3245033112582778</v>
      </c>
      <c r="V60" s="1">
        <v>142</v>
      </c>
      <c r="W60" s="1">
        <v>125.6</v>
      </c>
      <c r="X60" s="1">
        <v>153.4</v>
      </c>
      <c r="Y60" s="1">
        <v>170</v>
      </c>
      <c r="Z60" s="1">
        <v>157.6</v>
      </c>
      <c r="AA60" s="1">
        <v>149.19999999999999</v>
      </c>
      <c r="AB60" s="1"/>
      <c r="AC60" s="1">
        <f>Q60*G60</f>
        <v>222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39</v>
      </c>
      <c r="C61" s="1">
        <v>132</v>
      </c>
      <c r="D61" s="1">
        <v>342</v>
      </c>
      <c r="E61" s="1">
        <v>135</v>
      </c>
      <c r="F61" s="1">
        <v>301</v>
      </c>
      <c r="G61" s="7">
        <v>0.4</v>
      </c>
      <c r="H61" s="1">
        <v>40</v>
      </c>
      <c r="I61" s="1" t="s">
        <v>34</v>
      </c>
      <c r="J61" s="1">
        <v>156</v>
      </c>
      <c r="K61" s="1">
        <f t="shared" si="9"/>
        <v>-21</v>
      </c>
      <c r="L61" s="1">
        <f t="shared" si="1"/>
        <v>135</v>
      </c>
      <c r="M61" s="1"/>
      <c r="N61" s="1">
        <v>0</v>
      </c>
      <c r="O61" s="1"/>
      <c r="P61" s="1">
        <f t="shared" si="2"/>
        <v>27</v>
      </c>
      <c r="Q61" s="5">
        <f t="shared" si="12"/>
        <v>23</v>
      </c>
      <c r="R61" s="5"/>
      <c r="S61" s="1"/>
      <c r="T61" s="1">
        <f t="shared" si="3"/>
        <v>12</v>
      </c>
      <c r="U61" s="1">
        <f t="shared" si="4"/>
        <v>11.148148148148149</v>
      </c>
      <c r="V61" s="1">
        <v>28.2</v>
      </c>
      <c r="W61" s="1">
        <v>36.4</v>
      </c>
      <c r="X61" s="1">
        <v>36.799999999999997</v>
      </c>
      <c r="Y61" s="1">
        <v>25.4</v>
      </c>
      <c r="Z61" s="1">
        <v>17.600000000000001</v>
      </c>
      <c r="AA61" s="1">
        <v>30.4</v>
      </c>
      <c r="AB61" s="1"/>
      <c r="AC61" s="1">
        <f>Q61*G61</f>
        <v>9.2000000000000011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33</v>
      </c>
      <c r="C62" s="1">
        <v>139.142</v>
      </c>
      <c r="D62" s="1">
        <v>156.35400000000001</v>
      </c>
      <c r="E62" s="1">
        <v>98.921000000000006</v>
      </c>
      <c r="F62" s="1">
        <v>171.09899999999999</v>
      </c>
      <c r="G62" s="7">
        <v>1</v>
      </c>
      <c r="H62" s="1">
        <v>50</v>
      </c>
      <c r="I62" s="1" t="s">
        <v>34</v>
      </c>
      <c r="J62" s="1">
        <v>97.95</v>
      </c>
      <c r="K62" s="1">
        <f t="shared" si="9"/>
        <v>0.97100000000000364</v>
      </c>
      <c r="L62" s="1">
        <f t="shared" si="1"/>
        <v>98.921000000000006</v>
      </c>
      <c r="M62" s="1"/>
      <c r="N62" s="1">
        <v>0</v>
      </c>
      <c r="O62" s="1"/>
      <c r="P62" s="1">
        <f t="shared" si="2"/>
        <v>19.784200000000002</v>
      </c>
      <c r="Q62" s="5">
        <f t="shared" si="12"/>
        <v>66.311400000000049</v>
      </c>
      <c r="R62" s="5"/>
      <c r="S62" s="1"/>
      <c r="T62" s="1">
        <f t="shared" si="3"/>
        <v>12</v>
      </c>
      <c r="U62" s="1">
        <f t="shared" si="4"/>
        <v>8.6482647769432166</v>
      </c>
      <c r="V62" s="1">
        <v>16.207999999999998</v>
      </c>
      <c r="W62" s="1">
        <v>16.9358</v>
      </c>
      <c r="X62" s="1">
        <v>23.691600000000001</v>
      </c>
      <c r="Y62" s="1">
        <v>23.7776</v>
      </c>
      <c r="Z62" s="1">
        <v>21.3428</v>
      </c>
      <c r="AA62" s="1">
        <v>19.070399999999999</v>
      </c>
      <c r="AB62" s="1"/>
      <c r="AC62" s="1">
        <f>Q62*G62</f>
        <v>66.311400000000049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33</v>
      </c>
      <c r="C63" s="1">
        <v>428.37400000000002</v>
      </c>
      <c r="D63" s="1">
        <v>117.575</v>
      </c>
      <c r="E63" s="1">
        <v>263.875</v>
      </c>
      <c r="F63" s="1">
        <v>191.23099999999999</v>
      </c>
      <c r="G63" s="7">
        <v>1</v>
      </c>
      <c r="H63" s="1">
        <v>50</v>
      </c>
      <c r="I63" s="1" t="s">
        <v>34</v>
      </c>
      <c r="J63" s="1">
        <v>256.3</v>
      </c>
      <c r="K63" s="1">
        <f t="shared" si="9"/>
        <v>7.5749999999999886</v>
      </c>
      <c r="L63" s="1">
        <f t="shared" si="1"/>
        <v>263.875</v>
      </c>
      <c r="M63" s="1"/>
      <c r="N63" s="1">
        <v>236.14039999999989</v>
      </c>
      <c r="O63" s="1"/>
      <c r="P63" s="1">
        <f t="shared" si="2"/>
        <v>52.774999999999999</v>
      </c>
      <c r="Q63" s="5">
        <f t="shared" si="12"/>
        <v>205.92860000000007</v>
      </c>
      <c r="R63" s="5"/>
      <c r="S63" s="1"/>
      <c r="T63" s="1">
        <f t="shared" si="3"/>
        <v>12</v>
      </c>
      <c r="U63" s="1">
        <f t="shared" si="4"/>
        <v>8.0979895783988614</v>
      </c>
      <c r="V63" s="1">
        <v>48.108999999999988</v>
      </c>
      <c r="W63" s="1">
        <v>38.487400000000001</v>
      </c>
      <c r="X63" s="1">
        <v>44.452199999999998</v>
      </c>
      <c r="Y63" s="1">
        <v>51.735599999999998</v>
      </c>
      <c r="Z63" s="1">
        <v>53.383600000000001</v>
      </c>
      <c r="AA63" s="1">
        <v>61.647199999999998</v>
      </c>
      <c r="AB63" s="1"/>
      <c r="AC63" s="1">
        <f>Q63*G63</f>
        <v>205.92860000000007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33</v>
      </c>
      <c r="C64" s="1">
        <v>163.76900000000001</v>
      </c>
      <c r="D64" s="1">
        <v>182.386</v>
      </c>
      <c r="E64" s="1">
        <v>184.19</v>
      </c>
      <c r="F64" s="1">
        <v>124.465</v>
      </c>
      <c r="G64" s="7">
        <v>1</v>
      </c>
      <c r="H64" s="1">
        <v>55</v>
      </c>
      <c r="I64" s="1" t="s">
        <v>34</v>
      </c>
      <c r="J64" s="1">
        <v>173.6</v>
      </c>
      <c r="K64" s="1">
        <f t="shared" si="9"/>
        <v>10.590000000000003</v>
      </c>
      <c r="L64" s="1">
        <f t="shared" si="1"/>
        <v>184.19</v>
      </c>
      <c r="M64" s="1"/>
      <c r="N64" s="1">
        <v>105.087</v>
      </c>
      <c r="O64" s="1"/>
      <c r="P64" s="1">
        <f t="shared" si="2"/>
        <v>36.838000000000001</v>
      </c>
      <c r="Q64" s="5">
        <f t="shared" si="12"/>
        <v>212.50400000000005</v>
      </c>
      <c r="R64" s="5"/>
      <c r="S64" s="1"/>
      <c r="T64" s="1">
        <f t="shared" si="3"/>
        <v>12</v>
      </c>
      <c r="U64" s="1">
        <f t="shared" si="4"/>
        <v>6.2313914979097671</v>
      </c>
      <c r="V64" s="1">
        <v>29.794599999999999</v>
      </c>
      <c r="W64" s="1">
        <v>23.947199999999999</v>
      </c>
      <c r="X64" s="1">
        <v>28.6526</v>
      </c>
      <c r="Y64" s="1">
        <v>32.232799999999997</v>
      </c>
      <c r="Z64" s="1">
        <v>27.104399999999998</v>
      </c>
      <c r="AA64" s="1">
        <v>27.493400000000001</v>
      </c>
      <c r="AB64" s="1"/>
      <c r="AC64" s="1">
        <f>Q64*G64</f>
        <v>212.50400000000005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98</v>
      </c>
      <c r="B65" s="13" t="s">
        <v>33</v>
      </c>
      <c r="C65" s="13"/>
      <c r="D65" s="13"/>
      <c r="E65" s="13"/>
      <c r="F65" s="13"/>
      <c r="G65" s="14">
        <v>0</v>
      </c>
      <c r="H65" s="13" t="e">
        <v>#N/A</v>
      </c>
      <c r="I65" s="13" t="s">
        <v>34</v>
      </c>
      <c r="J65" s="13"/>
      <c r="K65" s="13">
        <f t="shared" ref="K65:K93" si="13">E65-J65</f>
        <v>0</v>
      </c>
      <c r="L65" s="13">
        <f t="shared" si="1"/>
        <v>0</v>
      </c>
      <c r="M65" s="13"/>
      <c r="N65" s="13">
        <v>0</v>
      </c>
      <c r="O65" s="13"/>
      <c r="P65" s="13">
        <f t="shared" si="2"/>
        <v>0</v>
      </c>
      <c r="Q65" s="15"/>
      <c r="R65" s="15"/>
      <c r="S65" s="13"/>
      <c r="T65" s="13" t="e">
        <f t="shared" si="3"/>
        <v>#DIV/0!</v>
      </c>
      <c r="U65" s="13" t="e">
        <f t="shared" si="4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47</v>
      </c>
      <c r="AC65" s="13">
        <f>Q65*G65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99</v>
      </c>
      <c r="B66" s="13" t="s">
        <v>33</v>
      </c>
      <c r="C66" s="13"/>
      <c r="D66" s="13"/>
      <c r="E66" s="13"/>
      <c r="F66" s="13"/>
      <c r="G66" s="14">
        <v>0</v>
      </c>
      <c r="H66" s="13" t="e">
        <v>#N/A</v>
      </c>
      <c r="I66" s="13" t="s">
        <v>34</v>
      </c>
      <c r="J66" s="13"/>
      <c r="K66" s="13">
        <f t="shared" si="13"/>
        <v>0</v>
      </c>
      <c r="L66" s="13">
        <f t="shared" ref="L66:L115" si="14">E66-M66</f>
        <v>0</v>
      </c>
      <c r="M66" s="13"/>
      <c r="N66" s="13">
        <v>0</v>
      </c>
      <c r="O66" s="13"/>
      <c r="P66" s="13">
        <f t="shared" ref="P66:P115" si="15">L66/5</f>
        <v>0</v>
      </c>
      <c r="Q66" s="15"/>
      <c r="R66" s="15"/>
      <c r="S66" s="13"/>
      <c r="T66" s="13" t="e">
        <f t="shared" si="3"/>
        <v>#DIV/0!</v>
      </c>
      <c r="U66" s="13" t="e">
        <f t="shared" si="4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47</v>
      </c>
      <c r="AC66" s="13">
        <f>Q66*G66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33</v>
      </c>
      <c r="C67" s="1">
        <v>276.90199999999999</v>
      </c>
      <c r="D67" s="1"/>
      <c r="E67" s="1">
        <v>71.366</v>
      </c>
      <c r="F67" s="1">
        <v>75.117999999999995</v>
      </c>
      <c r="G67" s="7">
        <v>1</v>
      </c>
      <c r="H67" s="1">
        <v>40</v>
      </c>
      <c r="I67" s="1" t="s">
        <v>34</v>
      </c>
      <c r="J67" s="1">
        <v>33.299999999999997</v>
      </c>
      <c r="K67" s="1">
        <f t="shared" si="13"/>
        <v>38.066000000000003</v>
      </c>
      <c r="L67" s="1">
        <f t="shared" si="14"/>
        <v>71.366</v>
      </c>
      <c r="M67" s="1"/>
      <c r="N67" s="1">
        <v>0</v>
      </c>
      <c r="O67" s="1"/>
      <c r="P67" s="1">
        <f t="shared" si="15"/>
        <v>14.273199999999999</v>
      </c>
      <c r="Q67" s="5">
        <f t="shared" ref="Q67:Q68" si="16">12*P67-O67-N67-F67</f>
        <v>96.160399999999981</v>
      </c>
      <c r="R67" s="5"/>
      <c r="S67" s="1"/>
      <c r="T67" s="1">
        <f t="shared" si="3"/>
        <v>11.999999999999998</v>
      </c>
      <c r="U67" s="1">
        <f t="shared" si="4"/>
        <v>5.2628702743603393</v>
      </c>
      <c r="V67" s="1">
        <v>10.216200000000001</v>
      </c>
      <c r="W67" s="1">
        <v>19.863199999999999</v>
      </c>
      <c r="X67" s="1">
        <v>17.441199999999998</v>
      </c>
      <c r="Y67" s="1">
        <v>17.679200000000002</v>
      </c>
      <c r="Z67" s="1">
        <v>23.799600000000002</v>
      </c>
      <c r="AA67" s="1">
        <v>12.4406</v>
      </c>
      <c r="AB67" s="17" t="s">
        <v>150</v>
      </c>
      <c r="AC67" s="1">
        <f>Q67*G67</f>
        <v>96.160399999999981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101</v>
      </c>
      <c r="B68" s="1" t="s">
        <v>39</v>
      </c>
      <c r="C68" s="1">
        <v>729</v>
      </c>
      <c r="D68" s="1">
        <v>474</v>
      </c>
      <c r="E68" s="1">
        <v>528</v>
      </c>
      <c r="F68" s="1">
        <v>464</v>
      </c>
      <c r="G68" s="7">
        <v>0.4</v>
      </c>
      <c r="H68" s="1">
        <v>45</v>
      </c>
      <c r="I68" s="1" t="s">
        <v>34</v>
      </c>
      <c r="J68" s="1">
        <v>530</v>
      </c>
      <c r="K68" s="1">
        <f t="shared" si="13"/>
        <v>-2</v>
      </c>
      <c r="L68" s="1">
        <f t="shared" si="14"/>
        <v>528</v>
      </c>
      <c r="M68" s="1"/>
      <c r="N68" s="1">
        <v>510.39999999999992</v>
      </c>
      <c r="O68" s="1"/>
      <c r="P68" s="1">
        <f t="shared" si="15"/>
        <v>105.6</v>
      </c>
      <c r="Q68" s="5">
        <f t="shared" si="16"/>
        <v>292.79999999999995</v>
      </c>
      <c r="R68" s="5"/>
      <c r="S68" s="1"/>
      <c r="T68" s="1">
        <f t="shared" si="3"/>
        <v>11.999999999999998</v>
      </c>
      <c r="U68" s="1">
        <f t="shared" si="4"/>
        <v>9.2272727272727266</v>
      </c>
      <c r="V68" s="1">
        <v>106.4</v>
      </c>
      <c r="W68" s="1">
        <v>91.2</v>
      </c>
      <c r="X68" s="1">
        <v>93.8</v>
      </c>
      <c r="Y68" s="1">
        <v>100.6</v>
      </c>
      <c r="Z68" s="1">
        <v>97.403999999999996</v>
      </c>
      <c r="AA68" s="1">
        <v>103.8</v>
      </c>
      <c r="AB68" s="1"/>
      <c r="AC68" s="1">
        <f>Q68*G68</f>
        <v>117.11999999999999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102</v>
      </c>
      <c r="B69" s="13" t="s">
        <v>33</v>
      </c>
      <c r="C69" s="13"/>
      <c r="D69" s="13"/>
      <c r="E69" s="13"/>
      <c r="F69" s="13"/>
      <c r="G69" s="14">
        <v>0</v>
      </c>
      <c r="H69" s="13" t="e">
        <v>#N/A</v>
      </c>
      <c r="I69" s="13" t="s">
        <v>34</v>
      </c>
      <c r="J69" s="13"/>
      <c r="K69" s="13">
        <f t="shared" si="13"/>
        <v>0</v>
      </c>
      <c r="L69" s="13">
        <f t="shared" si="14"/>
        <v>0</v>
      </c>
      <c r="M69" s="13"/>
      <c r="N69" s="13">
        <v>0</v>
      </c>
      <c r="O69" s="13"/>
      <c r="P69" s="13">
        <f t="shared" si="15"/>
        <v>0</v>
      </c>
      <c r="Q69" s="15"/>
      <c r="R69" s="15"/>
      <c r="S69" s="13"/>
      <c r="T69" s="13" t="e">
        <f t="shared" si="3"/>
        <v>#DIV/0!</v>
      </c>
      <c r="U69" s="13" t="e">
        <f t="shared" si="4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47</v>
      </c>
      <c r="AC69" s="13">
        <f>Q69*G69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103</v>
      </c>
      <c r="B70" s="13" t="s">
        <v>33</v>
      </c>
      <c r="C70" s="13"/>
      <c r="D70" s="13"/>
      <c r="E70" s="13"/>
      <c r="F70" s="13"/>
      <c r="G70" s="14">
        <v>0</v>
      </c>
      <c r="H70" s="13" t="e">
        <v>#N/A</v>
      </c>
      <c r="I70" s="13" t="s">
        <v>34</v>
      </c>
      <c r="J70" s="13"/>
      <c r="K70" s="13">
        <f t="shared" si="13"/>
        <v>0</v>
      </c>
      <c r="L70" s="13">
        <f t="shared" si="14"/>
        <v>0</v>
      </c>
      <c r="M70" s="13"/>
      <c r="N70" s="13">
        <v>0</v>
      </c>
      <c r="O70" s="13"/>
      <c r="P70" s="13">
        <f t="shared" si="15"/>
        <v>0</v>
      </c>
      <c r="Q70" s="15"/>
      <c r="R70" s="15"/>
      <c r="S70" s="13"/>
      <c r="T70" s="13" t="e">
        <f t="shared" si="3"/>
        <v>#DIV/0!</v>
      </c>
      <c r="U70" s="13" t="e">
        <f t="shared" si="4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47</v>
      </c>
      <c r="AC70" s="13">
        <f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104</v>
      </c>
      <c r="B71" s="1" t="s">
        <v>39</v>
      </c>
      <c r="C71" s="1">
        <v>119</v>
      </c>
      <c r="D71" s="1">
        <v>60</v>
      </c>
      <c r="E71" s="1">
        <v>137</v>
      </c>
      <c r="F71" s="1">
        <v>19</v>
      </c>
      <c r="G71" s="7">
        <v>0.35</v>
      </c>
      <c r="H71" s="1">
        <v>40</v>
      </c>
      <c r="I71" s="1" t="s">
        <v>34</v>
      </c>
      <c r="J71" s="1">
        <v>141</v>
      </c>
      <c r="K71" s="1">
        <f t="shared" si="13"/>
        <v>-4</v>
      </c>
      <c r="L71" s="1">
        <f t="shared" si="14"/>
        <v>137</v>
      </c>
      <c r="M71" s="1"/>
      <c r="N71" s="1">
        <v>169.4</v>
      </c>
      <c r="O71" s="1"/>
      <c r="P71" s="1">
        <f t="shared" si="15"/>
        <v>27.4</v>
      </c>
      <c r="Q71" s="5">
        <f t="shared" ref="Q71:Q72" si="17">12*P71-O71-N71-F71</f>
        <v>140.39999999999995</v>
      </c>
      <c r="R71" s="5"/>
      <c r="S71" s="1"/>
      <c r="T71" s="1">
        <f t="shared" ref="T71:T115" si="18">(F71+N71+O71+Q71)/P71</f>
        <v>11.999999999999998</v>
      </c>
      <c r="U71" s="1">
        <f t="shared" ref="U71:U115" si="19">(F71+N71+O71)/P71</f>
        <v>6.8759124087591248</v>
      </c>
      <c r="V71" s="1">
        <v>24.6</v>
      </c>
      <c r="W71" s="1">
        <v>11.8</v>
      </c>
      <c r="X71" s="1">
        <v>14</v>
      </c>
      <c r="Y71" s="1">
        <v>19</v>
      </c>
      <c r="Z71" s="1">
        <v>17.600000000000001</v>
      </c>
      <c r="AA71" s="1">
        <v>17.600000000000001</v>
      </c>
      <c r="AB71" s="1"/>
      <c r="AC71" s="1">
        <f>Q71*G71</f>
        <v>49.139999999999979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105</v>
      </c>
      <c r="B72" s="1" t="s">
        <v>39</v>
      </c>
      <c r="C72" s="1"/>
      <c r="D72" s="1"/>
      <c r="E72" s="1"/>
      <c r="F72" s="1"/>
      <c r="G72" s="7">
        <v>0.4</v>
      </c>
      <c r="H72" s="1" t="e">
        <v>#N/A</v>
      </c>
      <c r="I72" s="1" t="s">
        <v>34</v>
      </c>
      <c r="J72" s="1"/>
      <c r="K72" s="1">
        <f t="shared" si="13"/>
        <v>0</v>
      </c>
      <c r="L72" s="1">
        <f t="shared" si="14"/>
        <v>0</v>
      </c>
      <c r="M72" s="1"/>
      <c r="N72" s="1">
        <v>30</v>
      </c>
      <c r="O72" s="1"/>
      <c r="P72" s="1">
        <f t="shared" si="15"/>
        <v>0</v>
      </c>
      <c r="Q72" s="5"/>
      <c r="R72" s="5"/>
      <c r="S72" s="1"/>
      <c r="T72" s="1" t="e">
        <f t="shared" si="18"/>
        <v>#DIV/0!</v>
      </c>
      <c r="U72" s="1" t="e">
        <f t="shared" si="19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>Q72*G72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106</v>
      </c>
      <c r="B73" s="10" t="s">
        <v>39</v>
      </c>
      <c r="C73" s="10"/>
      <c r="D73" s="10">
        <v>120</v>
      </c>
      <c r="E73" s="10">
        <v>120</v>
      </c>
      <c r="F73" s="10"/>
      <c r="G73" s="11">
        <v>0</v>
      </c>
      <c r="H73" s="10">
        <v>60</v>
      </c>
      <c r="I73" s="10" t="s">
        <v>40</v>
      </c>
      <c r="J73" s="10">
        <v>120</v>
      </c>
      <c r="K73" s="10">
        <f t="shared" si="13"/>
        <v>0</v>
      </c>
      <c r="L73" s="10">
        <f t="shared" si="14"/>
        <v>0</v>
      </c>
      <c r="M73" s="10">
        <v>120</v>
      </c>
      <c r="N73" s="10">
        <v>0</v>
      </c>
      <c r="O73" s="10"/>
      <c r="P73" s="10">
        <f t="shared" si="15"/>
        <v>0</v>
      </c>
      <c r="Q73" s="12"/>
      <c r="R73" s="12"/>
      <c r="S73" s="10"/>
      <c r="T73" s="10" t="e">
        <f t="shared" si="18"/>
        <v>#DIV/0!</v>
      </c>
      <c r="U73" s="10" t="e">
        <f t="shared" si="19"/>
        <v>#DIV/0!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1</v>
      </c>
      <c r="AB73" s="10"/>
      <c r="AC73" s="10">
        <f>Q73*G73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107</v>
      </c>
      <c r="B74" s="10" t="s">
        <v>39</v>
      </c>
      <c r="C74" s="10"/>
      <c r="D74" s="10">
        <v>60</v>
      </c>
      <c r="E74" s="10">
        <v>60</v>
      </c>
      <c r="F74" s="10"/>
      <c r="G74" s="11">
        <v>0</v>
      </c>
      <c r="H74" s="10" t="e">
        <v>#N/A</v>
      </c>
      <c r="I74" s="10" t="s">
        <v>40</v>
      </c>
      <c r="J74" s="10">
        <v>60</v>
      </c>
      <c r="K74" s="10">
        <f t="shared" si="13"/>
        <v>0</v>
      </c>
      <c r="L74" s="10">
        <f t="shared" si="14"/>
        <v>0</v>
      </c>
      <c r="M74" s="10">
        <v>60</v>
      </c>
      <c r="N74" s="10">
        <v>0</v>
      </c>
      <c r="O74" s="10"/>
      <c r="P74" s="10">
        <f t="shared" si="15"/>
        <v>0</v>
      </c>
      <c r="Q74" s="12"/>
      <c r="R74" s="12"/>
      <c r="S74" s="10"/>
      <c r="T74" s="10" t="e">
        <f t="shared" si="18"/>
        <v>#DIV/0!</v>
      </c>
      <c r="U74" s="10" t="e">
        <f t="shared" si="19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/>
      <c r="AC74" s="10">
        <f>Q74*G74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108</v>
      </c>
      <c r="B75" s="10" t="s">
        <v>39</v>
      </c>
      <c r="C75" s="10"/>
      <c r="D75" s="10">
        <v>260</v>
      </c>
      <c r="E75" s="10">
        <v>260</v>
      </c>
      <c r="F75" s="10"/>
      <c r="G75" s="11">
        <v>0</v>
      </c>
      <c r="H75" s="10" t="e">
        <v>#N/A</v>
      </c>
      <c r="I75" s="10" t="s">
        <v>40</v>
      </c>
      <c r="J75" s="10">
        <v>260</v>
      </c>
      <c r="K75" s="10">
        <f t="shared" si="13"/>
        <v>0</v>
      </c>
      <c r="L75" s="10">
        <f t="shared" si="14"/>
        <v>0</v>
      </c>
      <c r="M75" s="10">
        <v>260</v>
      </c>
      <c r="N75" s="10">
        <v>0</v>
      </c>
      <c r="O75" s="10"/>
      <c r="P75" s="10">
        <f t="shared" si="15"/>
        <v>0</v>
      </c>
      <c r="Q75" s="12"/>
      <c r="R75" s="12"/>
      <c r="S75" s="10"/>
      <c r="T75" s="10" t="e">
        <f t="shared" si="18"/>
        <v>#DIV/0!</v>
      </c>
      <c r="U75" s="10" t="e">
        <f t="shared" si="19"/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/>
      <c r="AC75" s="10">
        <f>Q75*G75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109</v>
      </c>
      <c r="B76" s="13" t="s">
        <v>39</v>
      </c>
      <c r="C76" s="13"/>
      <c r="D76" s="13">
        <v>162</v>
      </c>
      <c r="E76" s="13">
        <v>162</v>
      </c>
      <c r="F76" s="13"/>
      <c r="G76" s="14">
        <v>0</v>
      </c>
      <c r="H76" s="13" t="e">
        <v>#N/A</v>
      </c>
      <c r="I76" s="13" t="s">
        <v>34</v>
      </c>
      <c r="J76" s="13">
        <v>162</v>
      </c>
      <c r="K76" s="13">
        <f t="shared" si="13"/>
        <v>0</v>
      </c>
      <c r="L76" s="13">
        <f t="shared" si="14"/>
        <v>0</v>
      </c>
      <c r="M76" s="13">
        <v>162</v>
      </c>
      <c r="N76" s="13">
        <v>0</v>
      </c>
      <c r="O76" s="13"/>
      <c r="P76" s="13">
        <f t="shared" si="15"/>
        <v>0</v>
      </c>
      <c r="Q76" s="15"/>
      <c r="R76" s="15"/>
      <c r="S76" s="13"/>
      <c r="T76" s="13" t="e">
        <f t="shared" si="18"/>
        <v>#DIV/0!</v>
      </c>
      <c r="U76" s="13" t="e">
        <f t="shared" si="19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47</v>
      </c>
      <c r="AC76" s="13">
        <f>Q76*G76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110</v>
      </c>
      <c r="B77" s="1" t="s">
        <v>39</v>
      </c>
      <c r="C77" s="1">
        <v>113</v>
      </c>
      <c r="D77" s="1">
        <v>406</v>
      </c>
      <c r="E77" s="1">
        <v>443</v>
      </c>
      <c r="F77" s="1">
        <v>64</v>
      </c>
      <c r="G77" s="7">
        <v>0.4</v>
      </c>
      <c r="H77" s="1">
        <v>40</v>
      </c>
      <c r="I77" s="1" t="s">
        <v>34</v>
      </c>
      <c r="J77" s="1">
        <v>444</v>
      </c>
      <c r="K77" s="1">
        <f t="shared" si="13"/>
        <v>-1</v>
      </c>
      <c r="L77" s="1">
        <f t="shared" si="14"/>
        <v>119</v>
      </c>
      <c r="M77" s="1">
        <v>324</v>
      </c>
      <c r="N77" s="1">
        <v>148</v>
      </c>
      <c r="O77" s="1"/>
      <c r="P77" s="1">
        <f t="shared" si="15"/>
        <v>23.8</v>
      </c>
      <c r="Q77" s="5">
        <f>12*P77-O77-N77-F77</f>
        <v>73.600000000000023</v>
      </c>
      <c r="R77" s="5"/>
      <c r="S77" s="1"/>
      <c r="T77" s="1">
        <f t="shared" si="18"/>
        <v>12</v>
      </c>
      <c r="U77" s="1">
        <f t="shared" si="19"/>
        <v>8.9075630252100844</v>
      </c>
      <c r="V77" s="1">
        <v>22.8</v>
      </c>
      <c r="W77" s="1">
        <v>13.8</v>
      </c>
      <c r="X77" s="1">
        <v>15.6</v>
      </c>
      <c r="Y77" s="1">
        <v>15.6</v>
      </c>
      <c r="Z77" s="1">
        <v>17.399999999999999</v>
      </c>
      <c r="AA77" s="1">
        <v>16</v>
      </c>
      <c r="AB77" s="1"/>
      <c r="AC77" s="1">
        <f>Q77*G77</f>
        <v>29.440000000000012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111</v>
      </c>
      <c r="B78" s="13" t="s">
        <v>39</v>
      </c>
      <c r="C78" s="13"/>
      <c r="D78" s="13">
        <v>120</v>
      </c>
      <c r="E78" s="13">
        <v>120</v>
      </c>
      <c r="F78" s="13"/>
      <c r="G78" s="14">
        <v>0</v>
      </c>
      <c r="H78" s="13" t="e">
        <v>#N/A</v>
      </c>
      <c r="I78" s="13" t="s">
        <v>34</v>
      </c>
      <c r="J78" s="13">
        <v>120</v>
      </c>
      <c r="K78" s="13">
        <f t="shared" si="13"/>
        <v>0</v>
      </c>
      <c r="L78" s="13">
        <f t="shared" si="14"/>
        <v>0</v>
      </c>
      <c r="M78" s="13">
        <v>120</v>
      </c>
      <c r="N78" s="13">
        <v>0</v>
      </c>
      <c r="O78" s="13"/>
      <c r="P78" s="13">
        <f t="shared" si="15"/>
        <v>0</v>
      </c>
      <c r="Q78" s="15"/>
      <c r="R78" s="15"/>
      <c r="S78" s="13"/>
      <c r="T78" s="13" t="e">
        <f t="shared" si="18"/>
        <v>#DIV/0!</v>
      </c>
      <c r="U78" s="13" t="e">
        <f t="shared" si="19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47</v>
      </c>
      <c r="AC78" s="13">
        <f>Q78*G78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112</v>
      </c>
      <c r="B79" s="1" t="s">
        <v>33</v>
      </c>
      <c r="C79" s="1">
        <v>24.149000000000001</v>
      </c>
      <c r="D79" s="1">
        <v>51.186999999999998</v>
      </c>
      <c r="E79" s="1">
        <v>20.558</v>
      </c>
      <c r="F79" s="1">
        <v>46.149000000000001</v>
      </c>
      <c r="G79" s="7">
        <v>1</v>
      </c>
      <c r="H79" s="1">
        <v>40</v>
      </c>
      <c r="I79" s="1" t="s">
        <v>34</v>
      </c>
      <c r="J79" s="1">
        <v>22.3</v>
      </c>
      <c r="K79" s="1">
        <f t="shared" si="13"/>
        <v>-1.7420000000000009</v>
      </c>
      <c r="L79" s="1">
        <f t="shared" si="14"/>
        <v>20.558</v>
      </c>
      <c r="M79" s="1"/>
      <c r="N79" s="1">
        <v>0</v>
      </c>
      <c r="O79" s="1"/>
      <c r="P79" s="1">
        <f t="shared" si="15"/>
        <v>4.1116000000000001</v>
      </c>
      <c r="Q79" s="5"/>
      <c r="R79" s="5"/>
      <c r="S79" s="1"/>
      <c r="T79" s="1">
        <f t="shared" si="18"/>
        <v>11.224097674871096</v>
      </c>
      <c r="U79" s="1">
        <f t="shared" si="19"/>
        <v>11.224097674871096</v>
      </c>
      <c r="V79" s="1">
        <v>4.4164000000000003</v>
      </c>
      <c r="W79" s="1">
        <v>4.3040000000000003</v>
      </c>
      <c r="X79" s="1">
        <v>4.3086000000000002</v>
      </c>
      <c r="Y79" s="1">
        <v>4.7362000000000002</v>
      </c>
      <c r="Z79" s="1">
        <v>3.5844</v>
      </c>
      <c r="AA79" s="1">
        <v>2.1556000000000002</v>
      </c>
      <c r="AB79" s="1"/>
      <c r="AC79" s="1">
        <f>Q79*G79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113</v>
      </c>
      <c r="B80" s="10" t="s">
        <v>39</v>
      </c>
      <c r="C80" s="10">
        <v>10</v>
      </c>
      <c r="D80" s="10">
        <v>40</v>
      </c>
      <c r="E80" s="10">
        <v>3</v>
      </c>
      <c r="F80" s="10">
        <v>45</v>
      </c>
      <c r="G80" s="11">
        <v>0</v>
      </c>
      <c r="H80" s="10">
        <v>35</v>
      </c>
      <c r="I80" s="10" t="s">
        <v>40</v>
      </c>
      <c r="J80" s="10">
        <v>5</v>
      </c>
      <c r="K80" s="10">
        <f t="shared" si="13"/>
        <v>-2</v>
      </c>
      <c r="L80" s="10">
        <f t="shared" si="14"/>
        <v>3</v>
      </c>
      <c r="M80" s="10"/>
      <c r="N80" s="10">
        <v>0</v>
      </c>
      <c r="O80" s="10"/>
      <c r="P80" s="10">
        <f t="shared" si="15"/>
        <v>0.6</v>
      </c>
      <c r="Q80" s="12"/>
      <c r="R80" s="12"/>
      <c r="S80" s="10"/>
      <c r="T80" s="10">
        <f t="shared" si="18"/>
        <v>75</v>
      </c>
      <c r="U80" s="10">
        <f t="shared" si="19"/>
        <v>75</v>
      </c>
      <c r="V80" s="10">
        <v>0.8</v>
      </c>
      <c r="W80" s="10">
        <v>2.4</v>
      </c>
      <c r="X80" s="10">
        <v>4</v>
      </c>
      <c r="Y80" s="10">
        <v>3.2</v>
      </c>
      <c r="Z80" s="10">
        <v>1.4</v>
      </c>
      <c r="AA80" s="10">
        <v>0.8</v>
      </c>
      <c r="AB80" s="18" t="s">
        <v>61</v>
      </c>
      <c r="AC80" s="10">
        <f>Q80*G80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114</v>
      </c>
      <c r="B81" s="10" t="s">
        <v>39</v>
      </c>
      <c r="C81" s="10">
        <v>77</v>
      </c>
      <c r="D81" s="10">
        <v>193</v>
      </c>
      <c r="E81" s="10">
        <v>66</v>
      </c>
      <c r="F81" s="10">
        <v>153</v>
      </c>
      <c r="G81" s="11">
        <v>0</v>
      </c>
      <c r="H81" s="10">
        <v>45</v>
      </c>
      <c r="I81" s="10" t="s">
        <v>40</v>
      </c>
      <c r="J81" s="10">
        <v>78</v>
      </c>
      <c r="K81" s="10">
        <f t="shared" si="13"/>
        <v>-12</v>
      </c>
      <c r="L81" s="10">
        <f t="shared" si="14"/>
        <v>66</v>
      </c>
      <c r="M81" s="10"/>
      <c r="N81" s="10">
        <v>0</v>
      </c>
      <c r="O81" s="10"/>
      <c r="P81" s="10">
        <f t="shared" si="15"/>
        <v>13.2</v>
      </c>
      <c r="Q81" s="12"/>
      <c r="R81" s="12"/>
      <c r="S81" s="10"/>
      <c r="T81" s="10">
        <f t="shared" si="18"/>
        <v>11.590909090909092</v>
      </c>
      <c r="U81" s="10">
        <f t="shared" si="19"/>
        <v>11.590909090909092</v>
      </c>
      <c r="V81" s="10">
        <v>12</v>
      </c>
      <c r="W81" s="10">
        <v>18.399999999999999</v>
      </c>
      <c r="X81" s="10">
        <v>19.399999999999999</v>
      </c>
      <c r="Y81" s="10">
        <v>12.6</v>
      </c>
      <c r="Z81" s="10">
        <v>18.600000000000001</v>
      </c>
      <c r="AA81" s="10">
        <v>12</v>
      </c>
      <c r="AB81" s="10"/>
      <c r="AC81" s="10">
        <f>Q81*G81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115</v>
      </c>
      <c r="B82" s="1" t="s">
        <v>33</v>
      </c>
      <c r="C82" s="1"/>
      <c r="D82" s="1"/>
      <c r="E82" s="1">
        <v>-0.64400000000000002</v>
      </c>
      <c r="F82" s="1"/>
      <c r="G82" s="7">
        <v>1</v>
      </c>
      <c r="H82" s="1" t="e">
        <v>#N/A</v>
      </c>
      <c r="I82" s="1" t="s">
        <v>34</v>
      </c>
      <c r="J82" s="1">
        <v>2.6</v>
      </c>
      <c r="K82" s="1">
        <f t="shared" si="13"/>
        <v>-3.2440000000000002</v>
      </c>
      <c r="L82" s="1">
        <f t="shared" si="14"/>
        <v>-0.64400000000000002</v>
      </c>
      <c r="M82" s="1"/>
      <c r="N82" s="1">
        <v>20</v>
      </c>
      <c r="O82" s="1"/>
      <c r="P82" s="1">
        <f t="shared" si="15"/>
        <v>-0.1288</v>
      </c>
      <c r="Q82" s="5"/>
      <c r="R82" s="5"/>
      <c r="S82" s="1"/>
      <c r="T82" s="1">
        <f t="shared" si="18"/>
        <v>-155.27950310559007</v>
      </c>
      <c r="U82" s="1">
        <f t="shared" si="19"/>
        <v>-155.27950310559007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>Q82*G82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116</v>
      </c>
      <c r="B83" s="10" t="s">
        <v>39</v>
      </c>
      <c r="C83" s="10"/>
      <c r="D83" s="10">
        <v>168</v>
      </c>
      <c r="E83" s="10">
        <v>68</v>
      </c>
      <c r="F83" s="10">
        <v>94</v>
      </c>
      <c r="G83" s="11">
        <v>0</v>
      </c>
      <c r="H83" s="10">
        <v>45</v>
      </c>
      <c r="I83" s="10" t="s">
        <v>40</v>
      </c>
      <c r="J83" s="10">
        <v>77</v>
      </c>
      <c r="K83" s="10">
        <f t="shared" si="13"/>
        <v>-9</v>
      </c>
      <c r="L83" s="10">
        <f t="shared" si="14"/>
        <v>68</v>
      </c>
      <c r="M83" s="10"/>
      <c r="N83" s="10">
        <v>0</v>
      </c>
      <c r="O83" s="10"/>
      <c r="P83" s="10">
        <f t="shared" si="15"/>
        <v>13.6</v>
      </c>
      <c r="Q83" s="12"/>
      <c r="R83" s="12"/>
      <c r="S83" s="10"/>
      <c r="T83" s="10">
        <f t="shared" si="18"/>
        <v>6.9117647058823533</v>
      </c>
      <c r="U83" s="10">
        <f t="shared" si="19"/>
        <v>6.9117647058823533</v>
      </c>
      <c r="V83" s="10">
        <v>10.4</v>
      </c>
      <c r="W83" s="10">
        <v>10.6</v>
      </c>
      <c r="X83" s="10">
        <v>15</v>
      </c>
      <c r="Y83" s="10">
        <v>11.2</v>
      </c>
      <c r="Z83" s="10">
        <v>6.2</v>
      </c>
      <c r="AA83" s="10">
        <v>9.1999999999999993</v>
      </c>
      <c r="AB83" s="10"/>
      <c r="AC83" s="10">
        <f>Q83*G83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117</v>
      </c>
      <c r="B84" s="1" t="s">
        <v>39</v>
      </c>
      <c r="C84" s="1"/>
      <c r="D84" s="1"/>
      <c r="E84" s="1"/>
      <c r="F84" s="1"/>
      <c r="G84" s="7">
        <v>0.45</v>
      </c>
      <c r="H84" s="1" t="e">
        <v>#N/A</v>
      </c>
      <c r="I84" s="1" t="s">
        <v>34</v>
      </c>
      <c r="J84" s="1"/>
      <c r="K84" s="1">
        <f t="shared" si="13"/>
        <v>0</v>
      </c>
      <c r="L84" s="1">
        <f t="shared" si="14"/>
        <v>0</v>
      </c>
      <c r="M84" s="1"/>
      <c r="N84" s="1">
        <v>30</v>
      </c>
      <c r="O84" s="1"/>
      <c r="P84" s="1">
        <f t="shared" si="15"/>
        <v>0</v>
      </c>
      <c r="Q84" s="5"/>
      <c r="R84" s="5"/>
      <c r="S84" s="1"/>
      <c r="T84" s="1" t="e">
        <f t="shared" si="18"/>
        <v>#DIV/0!</v>
      </c>
      <c r="U84" s="1" t="e">
        <f t="shared" si="19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/>
      <c r="AC84" s="1">
        <f>Q84*G84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118</v>
      </c>
      <c r="B85" s="1" t="s">
        <v>33</v>
      </c>
      <c r="C85" s="1">
        <v>240.75299999999999</v>
      </c>
      <c r="D85" s="1">
        <v>250.89400000000001</v>
      </c>
      <c r="E85" s="1">
        <v>230.63499999999999</v>
      </c>
      <c r="F85" s="1">
        <v>212.333</v>
      </c>
      <c r="G85" s="7">
        <v>1</v>
      </c>
      <c r="H85" s="1">
        <v>50</v>
      </c>
      <c r="I85" s="1" t="s">
        <v>34</v>
      </c>
      <c r="J85" s="1">
        <v>213.2</v>
      </c>
      <c r="K85" s="1">
        <f t="shared" si="13"/>
        <v>17.435000000000002</v>
      </c>
      <c r="L85" s="1">
        <f t="shared" si="14"/>
        <v>230.63499999999999</v>
      </c>
      <c r="M85" s="1"/>
      <c r="N85" s="1">
        <v>145.786</v>
      </c>
      <c r="O85" s="1"/>
      <c r="P85" s="1">
        <f t="shared" si="15"/>
        <v>46.126999999999995</v>
      </c>
      <c r="Q85" s="5">
        <f t="shared" ref="Q84:Q89" si="20">12*P85-O85-N85-F85</f>
        <v>195.40499999999989</v>
      </c>
      <c r="R85" s="5"/>
      <c r="S85" s="1"/>
      <c r="T85" s="1">
        <f t="shared" si="18"/>
        <v>11.999999999999998</v>
      </c>
      <c r="U85" s="1">
        <f t="shared" si="19"/>
        <v>7.7637609209356793</v>
      </c>
      <c r="V85" s="1">
        <v>42.404800000000002</v>
      </c>
      <c r="W85" s="1">
        <v>26.283000000000001</v>
      </c>
      <c r="X85" s="1">
        <v>30.8644</v>
      </c>
      <c r="Y85" s="1">
        <v>46.753</v>
      </c>
      <c r="Z85" s="1">
        <v>42.040199999999999</v>
      </c>
      <c r="AA85" s="1">
        <v>16.7562</v>
      </c>
      <c r="AB85" s="1"/>
      <c r="AC85" s="1">
        <f>Q85*G85</f>
        <v>195.40499999999989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119</v>
      </c>
      <c r="B86" s="1" t="s">
        <v>33</v>
      </c>
      <c r="C86" s="1">
        <v>61.094999999999999</v>
      </c>
      <c r="D86" s="1">
        <v>32.853999999999999</v>
      </c>
      <c r="E86" s="1">
        <v>41.542999999999999</v>
      </c>
      <c r="F86" s="1">
        <v>46.353000000000002</v>
      </c>
      <c r="G86" s="7">
        <v>1</v>
      </c>
      <c r="H86" s="1">
        <v>50</v>
      </c>
      <c r="I86" s="1" t="s">
        <v>34</v>
      </c>
      <c r="J86" s="1">
        <v>40.35</v>
      </c>
      <c r="K86" s="1">
        <f t="shared" si="13"/>
        <v>1.1929999999999978</v>
      </c>
      <c r="L86" s="1">
        <f t="shared" si="14"/>
        <v>41.542999999999999</v>
      </c>
      <c r="M86" s="1"/>
      <c r="N86" s="1">
        <v>0</v>
      </c>
      <c r="O86" s="1"/>
      <c r="P86" s="1">
        <f t="shared" si="15"/>
        <v>8.3086000000000002</v>
      </c>
      <c r="Q86" s="5">
        <f t="shared" si="20"/>
        <v>53.350200000000008</v>
      </c>
      <c r="R86" s="5"/>
      <c r="S86" s="1"/>
      <c r="T86" s="1">
        <f t="shared" si="18"/>
        <v>12</v>
      </c>
      <c r="U86" s="1">
        <f t="shared" si="19"/>
        <v>5.578918229304576</v>
      </c>
      <c r="V86" s="1">
        <v>5.0415999999999999</v>
      </c>
      <c r="W86" s="1">
        <v>4.7149999999999999</v>
      </c>
      <c r="X86" s="1">
        <v>7.1849999999999996</v>
      </c>
      <c r="Y86" s="1">
        <v>8.7545999999999999</v>
      </c>
      <c r="Z86" s="1">
        <v>7.9249999999999998</v>
      </c>
      <c r="AA86" s="1">
        <v>5.9272</v>
      </c>
      <c r="AB86" s="1"/>
      <c r="AC86" s="1">
        <f>Q86*G86</f>
        <v>53.350200000000008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6" t="s">
        <v>120</v>
      </c>
      <c r="B87" s="1" t="s">
        <v>39</v>
      </c>
      <c r="C87" s="1">
        <v>642</v>
      </c>
      <c r="D87" s="1">
        <v>390</v>
      </c>
      <c r="E87" s="1">
        <v>532</v>
      </c>
      <c r="F87" s="1">
        <v>443</v>
      </c>
      <c r="G87" s="7">
        <v>0.4</v>
      </c>
      <c r="H87" s="1">
        <v>40</v>
      </c>
      <c r="I87" s="1" t="s">
        <v>34</v>
      </c>
      <c r="J87" s="1">
        <v>547</v>
      </c>
      <c r="K87" s="1">
        <f t="shared" si="13"/>
        <v>-15</v>
      </c>
      <c r="L87" s="1">
        <f t="shared" si="14"/>
        <v>532</v>
      </c>
      <c r="M87" s="1"/>
      <c r="N87" s="1">
        <v>518.80000000000018</v>
      </c>
      <c r="O87" s="1"/>
      <c r="P87" s="1">
        <f t="shared" si="15"/>
        <v>106.4</v>
      </c>
      <c r="Q87" s="5">
        <f t="shared" si="20"/>
        <v>315</v>
      </c>
      <c r="R87" s="5"/>
      <c r="S87" s="1"/>
      <c r="T87" s="1">
        <f t="shared" si="18"/>
        <v>12.000000000000002</v>
      </c>
      <c r="U87" s="1">
        <f t="shared" si="19"/>
        <v>9.0394736842105274</v>
      </c>
      <c r="V87" s="1">
        <v>103.2</v>
      </c>
      <c r="W87" s="1">
        <v>80.8</v>
      </c>
      <c r="X87" s="1">
        <v>89.4</v>
      </c>
      <c r="Y87" s="1">
        <v>94.8</v>
      </c>
      <c r="Z87" s="1">
        <v>98</v>
      </c>
      <c r="AA87" s="1">
        <v>103</v>
      </c>
      <c r="AB87" s="1"/>
      <c r="AC87" s="1">
        <f>Q87*G87</f>
        <v>126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121</v>
      </c>
      <c r="B88" s="1" t="s">
        <v>39</v>
      </c>
      <c r="C88" s="1">
        <v>338</v>
      </c>
      <c r="D88" s="1">
        <v>552</v>
      </c>
      <c r="E88" s="1">
        <v>424</v>
      </c>
      <c r="F88" s="1">
        <v>404</v>
      </c>
      <c r="G88" s="7">
        <v>0.4</v>
      </c>
      <c r="H88" s="1">
        <v>40</v>
      </c>
      <c r="I88" s="1" t="s">
        <v>34</v>
      </c>
      <c r="J88" s="1">
        <v>427</v>
      </c>
      <c r="K88" s="1">
        <f t="shared" si="13"/>
        <v>-3</v>
      </c>
      <c r="L88" s="1">
        <f t="shared" si="14"/>
        <v>424</v>
      </c>
      <c r="M88" s="1"/>
      <c r="N88" s="1">
        <v>392.4</v>
      </c>
      <c r="O88" s="1"/>
      <c r="P88" s="1">
        <f t="shared" si="15"/>
        <v>84.8</v>
      </c>
      <c r="Q88" s="5">
        <f t="shared" si="20"/>
        <v>221.19999999999993</v>
      </c>
      <c r="R88" s="5"/>
      <c r="S88" s="1"/>
      <c r="T88" s="1">
        <f t="shared" si="18"/>
        <v>12</v>
      </c>
      <c r="U88" s="1">
        <f t="shared" si="19"/>
        <v>9.3915094339622645</v>
      </c>
      <c r="V88" s="1">
        <v>84.8</v>
      </c>
      <c r="W88" s="1">
        <v>68.400000000000006</v>
      </c>
      <c r="X88" s="1">
        <v>72.2</v>
      </c>
      <c r="Y88" s="1">
        <v>70.974000000000004</v>
      </c>
      <c r="Z88" s="1">
        <v>63.774000000000001</v>
      </c>
      <c r="AA88" s="1">
        <v>65</v>
      </c>
      <c r="AB88" s="1"/>
      <c r="AC88" s="1">
        <f>Q88*G88</f>
        <v>88.479999999999976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122</v>
      </c>
      <c r="B89" s="1" t="s">
        <v>39</v>
      </c>
      <c r="C89" s="1"/>
      <c r="D89" s="1">
        <v>80</v>
      </c>
      <c r="E89" s="1">
        <v>80</v>
      </c>
      <c r="F89" s="1"/>
      <c r="G89" s="7">
        <v>0.45</v>
      </c>
      <c r="H89" s="1" t="e">
        <v>#N/A</v>
      </c>
      <c r="I89" s="1" t="s">
        <v>34</v>
      </c>
      <c r="J89" s="1">
        <v>80</v>
      </c>
      <c r="K89" s="1">
        <f t="shared" si="13"/>
        <v>0</v>
      </c>
      <c r="L89" s="1">
        <f t="shared" si="14"/>
        <v>0</v>
      </c>
      <c r="M89" s="1">
        <v>80</v>
      </c>
      <c r="N89" s="1">
        <v>30</v>
      </c>
      <c r="O89" s="1"/>
      <c r="P89" s="1">
        <f t="shared" si="15"/>
        <v>0</v>
      </c>
      <c r="Q89" s="5"/>
      <c r="R89" s="5"/>
      <c r="S89" s="1"/>
      <c r="T89" s="1" t="e">
        <f t="shared" si="18"/>
        <v>#DIV/0!</v>
      </c>
      <c r="U89" s="1" t="e">
        <f t="shared" si="19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/>
      <c r="AC89" s="1">
        <f>Q89*G89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123</v>
      </c>
      <c r="B90" s="10" t="s">
        <v>39</v>
      </c>
      <c r="C90" s="10"/>
      <c r="D90" s="10">
        <v>128</v>
      </c>
      <c r="E90" s="10">
        <v>82</v>
      </c>
      <c r="F90" s="10">
        <v>46</v>
      </c>
      <c r="G90" s="11">
        <v>0</v>
      </c>
      <c r="H90" s="10" t="e">
        <v>#N/A</v>
      </c>
      <c r="I90" s="10" t="s">
        <v>40</v>
      </c>
      <c r="J90" s="10">
        <v>82</v>
      </c>
      <c r="K90" s="10">
        <f t="shared" si="13"/>
        <v>0</v>
      </c>
      <c r="L90" s="10">
        <f t="shared" si="14"/>
        <v>10</v>
      </c>
      <c r="M90" s="10">
        <v>72</v>
      </c>
      <c r="N90" s="10">
        <v>0</v>
      </c>
      <c r="O90" s="10"/>
      <c r="P90" s="10">
        <f t="shared" si="15"/>
        <v>2</v>
      </c>
      <c r="Q90" s="12"/>
      <c r="R90" s="12"/>
      <c r="S90" s="10"/>
      <c r="T90" s="10">
        <f t="shared" si="18"/>
        <v>23</v>
      </c>
      <c r="U90" s="10">
        <f t="shared" si="19"/>
        <v>23</v>
      </c>
      <c r="V90" s="10">
        <v>1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8" t="s">
        <v>61</v>
      </c>
      <c r="AC90" s="10">
        <f>Q90*G90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124</v>
      </c>
      <c r="B91" s="10" t="s">
        <v>39</v>
      </c>
      <c r="C91" s="10"/>
      <c r="D91" s="10">
        <v>420</v>
      </c>
      <c r="E91" s="10">
        <v>420</v>
      </c>
      <c r="F91" s="10"/>
      <c r="G91" s="11">
        <v>0</v>
      </c>
      <c r="H91" s="10" t="e">
        <v>#N/A</v>
      </c>
      <c r="I91" s="10" t="s">
        <v>40</v>
      </c>
      <c r="J91" s="10">
        <v>420</v>
      </c>
      <c r="K91" s="10">
        <f t="shared" si="13"/>
        <v>0</v>
      </c>
      <c r="L91" s="10">
        <f t="shared" si="14"/>
        <v>0</v>
      </c>
      <c r="M91" s="10">
        <v>420</v>
      </c>
      <c r="N91" s="10">
        <v>0</v>
      </c>
      <c r="O91" s="10"/>
      <c r="P91" s="10">
        <f t="shared" si="15"/>
        <v>0</v>
      </c>
      <c r="Q91" s="12"/>
      <c r="R91" s="12"/>
      <c r="S91" s="10"/>
      <c r="T91" s="10" t="e">
        <f t="shared" si="18"/>
        <v>#DIV/0!</v>
      </c>
      <c r="U91" s="10" t="e">
        <f t="shared" si="19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>Q91*G91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125</v>
      </c>
      <c r="B92" s="10" t="s">
        <v>39</v>
      </c>
      <c r="C92" s="10"/>
      <c r="D92" s="10">
        <v>104</v>
      </c>
      <c r="E92" s="10">
        <v>104</v>
      </c>
      <c r="F92" s="10"/>
      <c r="G92" s="11">
        <v>0</v>
      </c>
      <c r="H92" s="10" t="e">
        <v>#N/A</v>
      </c>
      <c r="I92" s="10" t="s">
        <v>40</v>
      </c>
      <c r="J92" s="10">
        <v>104</v>
      </c>
      <c r="K92" s="10">
        <f t="shared" si="13"/>
        <v>0</v>
      </c>
      <c r="L92" s="10">
        <f t="shared" si="14"/>
        <v>0</v>
      </c>
      <c r="M92" s="10">
        <v>104</v>
      </c>
      <c r="N92" s="10">
        <v>0</v>
      </c>
      <c r="O92" s="10"/>
      <c r="P92" s="10">
        <f t="shared" si="15"/>
        <v>0</v>
      </c>
      <c r="Q92" s="12"/>
      <c r="R92" s="12"/>
      <c r="S92" s="10"/>
      <c r="T92" s="10" t="e">
        <f t="shared" si="18"/>
        <v>#DIV/0!</v>
      </c>
      <c r="U92" s="10" t="e">
        <f t="shared" si="19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>Q92*G92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126</v>
      </c>
      <c r="B93" s="1" t="s">
        <v>39</v>
      </c>
      <c r="C93" s="1">
        <v>104</v>
      </c>
      <c r="D93" s="1">
        <v>13</v>
      </c>
      <c r="E93" s="1">
        <v>90</v>
      </c>
      <c r="F93" s="1">
        <v>19</v>
      </c>
      <c r="G93" s="7">
        <v>0.4</v>
      </c>
      <c r="H93" s="1">
        <v>40</v>
      </c>
      <c r="I93" s="1" t="s">
        <v>34</v>
      </c>
      <c r="J93" s="1">
        <v>91</v>
      </c>
      <c r="K93" s="1">
        <f t="shared" si="13"/>
        <v>-1</v>
      </c>
      <c r="L93" s="1">
        <f t="shared" si="14"/>
        <v>90</v>
      </c>
      <c r="M93" s="1"/>
      <c r="N93" s="1">
        <v>117.4</v>
      </c>
      <c r="O93" s="1"/>
      <c r="P93" s="1">
        <f t="shared" si="15"/>
        <v>18</v>
      </c>
      <c r="Q93" s="5">
        <f t="shared" ref="Q93:Q95" si="21">12*P93-O93-N93-F93</f>
        <v>79.599999999999994</v>
      </c>
      <c r="R93" s="5"/>
      <c r="S93" s="1"/>
      <c r="T93" s="1">
        <f t="shared" si="18"/>
        <v>12</v>
      </c>
      <c r="U93" s="1">
        <f t="shared" si="19"/>
        <v>7.5777777777777784</v>
      </c>
      <c r="V93" s="1">
        <v>16.600000000000001</v>
      </c>
      <c r="W93" s="1">
        <v>8.6</v>
      </c>
      <c r="X93" s="1">
        <v>9.8000000000000007</v>
      </c>
      <c r="Y93" s="1">
        <v>5</v>
      </c>
      <c r="Z93" s="1">
        <v>4.5999999999999996</v>
      </c>
      <c r="AA93" s="1">
        <v>9</v>
      </c>
      <c r="AB93" s="1"/>
      <c r="AC93" s="1">
        <f>Q93*G93</f>
        <v>31.84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127</v>
      </c>
      <c r="B94" s="1" t="s">
        <v>33</v>
      </c>
      <c r="C94" s="1">
        <v>192.95599999999999</v>
      </c>
      <c r="D94" s="1">
        <v>170.024</v>
      </c>
      <c r="E94" s="1">
        <v>150.465</v>
      </c>
      <c r="F94" s="1">
        <v>183.232</v>
      </c>
      <c r="G94" s="7">
        <v>1</v>
      </c>
      <c r="H94" s="1">
        <v>40</v>
      </c>
      <c r="I94" s="1" t="s">
        <v>34</v>
      </c>
      <c r="J94" s="1">
        <v>139.995</v>
      </c>
      <c r="K94" s="1">
        <f t="shared" ref="K94:K115" si="22">E94-J94</f>
        <v>10.469999999999999</v>
      </c>
      <c r="L94" s="1">
        <f t="shared" si="14"/>
        <v>150.465</v>
      </c>
      <c r="M94" s="1"/>
      <c r="N94" s="1">
        <v>50.959000000000032</v>
      </c>
      <c r="O94" s="1"/>
      <c r="P94" s="1">
        <f t="shared" si="15"/>
        <v>30.093</v>
      </c>
      <c r="Q94" s="5">
        <f t="shared" si="21"/>
        <v>126.92499999999993</v>
      </c>
      <c r="R94" s="5"/>
      <c r="S94" s="1"/>
      <c r="T94" s="1">
        <f t="shared" si="18"/>
        <v>12</v>
      </c>
      <c r="U94" s="1">
        <f t="shared" si="19"/>
        <v>7.782241717342905</v>
      </c>
      <c r="V94" s="1">
        <v>27.388000000000002</v>
      </c>
      <c r="W94" s="1">
        <v>25.805</v>
      </c>
      <c r="X94" s="1">
        <v>26.5288</v>
      </c>
      <c r="Y94" s="1">
        <v>33.308999999999997</v>
      </c>
      <c r="Z94" s="1">
        <v>28.308399999999999</v>
      </c>
      <c r="AA94" s="1">
        <v>26.578399999999998</v>
      </c>
      <c r="AB94" s="1"/>
      <c r="AC94" s="1">
        <f>Q94*G94</f>
        <v>126.92499999999993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128</v>
      </c>
      <c r="B95" s="1" t="s">
        <v>33</v>
      </c>
      <c r="C95" s="1">
        <v>98.14</v>
      </c>
      <c r="D95" s="1">
        <v>141.131</v>
      </c>
      <c r="E95" s="1">
        <v>99.902000000000001</v>
      </c>
      <c r="F95" s="1">
        <v>102.163</v>
      </c>
      <c r="G95" s="7">
        <v>1</v>
      </c>
      <c r="H95" s="1">
        <v>40</v>
      </c>
      <c r="I95" s="1" t="s">
        <v>34</v>
      </c>
      <c r="J95" s="1">
        <v>90.516999999999996</v>
      </c>
      <c r="K95" s="1">
        <f t="shared" si="22"/>
        <v>9.3850000000000051</v>
      </c>
      <c r="L95" s="1">
        <f t="shared" si="14"/>
        <v>99.902000000000001</v>
      </c>
      <c r="M95" s="1"/>
      <c r="N95" s="1">
        <v>58.575800000000037</v>
      </c>
      <c r="O95" s="1"/>
      <c r="P95" s="1">
        <f t="shared" si="15"/>
        <v>19.980399999999999</v>
      </c>
      <c r="Q95" s="5">
        <f t="shared" si="21"/>
        <v>79.025999999999939</v>
      </c>
      <c r="R95" s="5"/>
      <c r="S95" s="1"/>
      <c r="T95" s="1">
        <f t="shared" si="18"/>
        <v>12</v>
      </c>
      <c r="U95" s="1">
        <f t="shared" si="19"/>
        <v>8.0448239274489008</v>
      </c>
      <c r="V95" s="1">
        <v>19.118200000000002</v>
      </c>
      <c r="W95" s="1">
        <v>17.488399999999999</v>
      </c>
      <c r="X95" s="1">
        <v>17.724599999999999</v>
      </c>
      <c r="Y95" s="1">
        <v>17.905799999999999</v>
      </c>
      <c r="Z95" s="1">
        <v>12.6774</v>
      </c>
      <c r="AA95" s="1">
        <v>14.8504</v>
      </c>
      <c r="AB95" s="1"/>
      <c r="AC95" s="1">
        <f>Q95*G95</f>
        <v>79.025999999999939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129</v>
      </c>
      <c r="B96" s="13" t="s">
        <v>39</v>
      </c>
      <c r="C96" s="13"/>
      <c r="D96" s="13"/>
      <c r="E96" s="13"/>
      <c r="F96" s="13"/>
      <c r="G96" s="14">
        <v>0</v>
      </c>
      <c r="H96" s="13" t="e">
        <v>#N/A</v>
      </c>
      <c r="I96" s="13" t="s">
        <v>34</v>
      </c>
      <c r="J96" s="13"/>
      <c r="K96" s="13">
        <f t="shared" si="22"/>
        <v>0</v>
      </c>
      <c r="L96" s="13">
        <f t="shared" si="14"/>
        <v>0</v>
      </c>
      <c r="M96" s="13"/>
      <c r="N96" s="13">
        <v>0</v>
      </c>
      <c r="O96" s="13"/>
      <c r="P96" s="13">
        <f t="shared" si="15"/>
        <v>0</v>
      </c>
      <c r="Q96" s="15"/>
      <c r="R96" s="15"/>
      <c r="S96" s="13"/>
      <c r="T96" s="13" t="e">
        <f t="shared" si="18"/>
        <v>#DIV/0!</v>
      </c>
      <c r="U96" s="13" t="e">
        <f t="shared" si="19"/>
        <v>#DIV/0!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 t="s">
        <v>47</v>
      </c>
      <c r="AC96" s="13">
        <f>Q96*G96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130</v>
      </c>
      <c r="B97" s="13" t="s">
        <v>39</v>
      </c>
      <c r="C97" s="13"/>
      <c r="D97" s="13"/>
      <c r="E97" s="13"/>
      <c r="F97" s="13"/>
      <c r="G97" s="14">
        <v>0</v>
      </c>
      <c r="H97" s="13" t="e">
        <v>#N/A</v>
      </c>
      <c r="I97" s="13" t="s">
        <v>34</v>
      </c>
      <c r="J97" s="13"/>
      <c r="K97" s="13">
        <f t="shared" si="22"/>
        <v>0</v>
      </c>
      <c r="L97" s="13">
        <f t="shared" si="14"/>
        <v>0</v>
      </c>
      <c r="M97" s="13"/>
      <c r="N97" s="13">
        <v>0</v>
      </c>
      <c r="O97" s="13"/>
      <c r="P97" s="13">
        <f t="shared" si="15"/>
        <v>0</v>
      </c>
      <c r="Q97" s="15"/>
      <c r="R97" s="15"/>
      <c r="S97" s="13"/>
      <c r="T97" s="13" t="e">
        <f t="shared" si="18"/>
        <v>#DIV/0!</v>
      </c>
      <c r="U97" s="13" t="e">
        <f t="shared" si="19"/>
        <v>#DIV/0!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 t="s">
        <v>47</v>
      </c>
      <c r="AC97" s="13">
        <f>Q97*G97</f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6" t="s">
        <v>131</v>
      </c>
      <c r="B98" s="1" t="s">
        <v>39</v>
      </c>
      <c r="C98" s="1"/>
      <c r="D98" s="1"/>
      <c r="E98" s="1"/>
      <c r="F98" s="1"/>
      <c r="G98" s="7">
        <v>0.4</v>
      </c>
      <c r="H98" s="1" t="e">
        <v>#N/A</v>
      </c>
      <c r="I98" s="1" t="s">
        <v>34</v>
      </c>
      <c r="J98" s="1"/>
      <c r="K98" s="1">
        <f t="shared" si="22"/>
        <v>0</v>
      </c>
      <c r="L98" s="1">
        <f t="shared" si="14"/>
        <v>0</v>
      </c>
      <c r="M98" s="1"/>
      <c r="N98" s="1">
        <v>30</v>
      </c>
      <c r="O98" s="1"/>
      <c r="P98" s="1">
        <f t="shared" si="15"/>
        <v>0</v>
      </c>
      <c r="Q98" s="5"/>
      <c r="R98" s="5"/>
      <c r="S98" s="1"/>
      <c r="T98" s="1" t="e">
        <f t="shared" si="18"/>
        <v>#DIV/0!</v>
      </c>
      <c r="U98" s="1" t="e">
        <f t="shared" si="19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>
        <f>Q98*G98</f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132</v>
      </c>
      <c r="B99" s="13" t="s">
        <v>39</v>
      </c>
      <c r="C99" s="13"/>
      <c r="D99" s="13"/>
      <c r="E99" s="13"/>
      <c r="F99" s="13"/>
      <c r="G99" s="14">
        <v>0</v>
      </c>
      <c r="H99" s="13" t="e">
        <v>#N/A</v>
      </c>
      <c r="I99" s="13" t="s">
        <v>34</v>
      </c>
      <c r="J99" s="13"/>
      <c r="K99" s="13">
        <f t="shared" si="22"/>
        <v>0</v>
      </c>
      <c r="L99" s="13">
        <f t="shared" si="14"/>
        <v>0</v>
      </c>
      <c r="M99" s="13"/>
      <c r="N99" s="13">
        <v>0</v>
      </c>
      <c r="O99" s="13"/>
      <c r="P99" s="13">
        <f t="shared" si="15"/>
        <v>0</v>
      </c>
      <c r="Q99" s="15"/>
      <c r="R99" s="15"/>
      <c r="S99" s="13"/>
      <c r="T99" s="13" t="e">
        <f t="shared" si="18"/>
        <v>#DIV/0!</v>
      </c>
      <c r="U99" s="13" t="e">
        <f t="shared" si="19"/>
        <v>#DIV/0!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 t="s">
        <v>47</v>
      </c>
      <c r="AC99" s="13">
        <f>Q99*G99</f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6" t="s">
        <v>133</v>
      </c>
      <c r="B100" s="1" t="s">
        <v>39</v>
      </c>
      <c r="C100" s="1"/>
      <c r="D100" s="1"/>
      <c r="E100" s="1"/>
      <c r="F100" s="1"/>
      <c r="G100" s="7">
        <v>0.6</v>
      </c>
      <c r="H100" s="1" t="e">
        <v>#N/A</v>
      </c>
      <c r="I100" s="1" t="s">
        <v>34</v>
      </c>
      <c r="J100" s="1"/>
      <c r="K100" s="1">
        <f t="shared" si="22"/>
        <v>0</v>
      </c>
      <c r="L100" s="1">
        <f t="shared" si="14"/>
        <v>0</v>
      </c>
      <c r="M100" s="1"/>
      <c r="N100" s="1">
        <v>30</v>
      </c>
      <c r="O100" s="1"/>
      <c r="P100" s="1">
        <f t="shared" si="15"/>
        <v>0</v>
      </c>
      <c r="Q100" s="5"/>
      <c r="R100" s="5"/>
      <c r="S100" s="1"/>
      <c r="T100" s="1" t="e">
        <f t="shared" si="18"/>
        <v>#DIV/0!</v>
      </c>
      <c r="U100" s="1" t="e">
        <f t="shared" si="19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>
        <f>Q100*G100</f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3" t="s">
        <v>134</v>
      </c>
      <c r="B101" s="13" t="s">
        <v>39</v>
      </c>
      <c r="C101" s="13"/>
      <c r="D101" s="13"/>
      <c r="E101" s="13"/>
      <c r="F101" s="13"/>
      <c r="G101" s="14">
        <v>0</v>
      </c>
      <c r="H101" s="13" t="e">
        <v>#N/A</v>
      </c>
      <c r="I101" s="13" t="s">
        <v>34</v>
      </c>
      <c r="J101" s="13"/>
      <c r="K101" s="13">
        <f t="shared" si="22"/>
        <v>0</v>
      </c>
      <c r="L101" s="13">
        <f t="shared" si="14"/>
        <v>0</v>
      </c>
      <c r="M101" s="13"/>
      <c r="N101" s="13">
        <v>0</v>
      </c>
      <c r="O101" s="13"/>
      <c r="P101" s="13">
        <f t="shared" si="15"/>
        <v>0</v>
      </c>
      <c r="Q101" s="15"/>
      <c r="R101" s="15"/>
      <c r="S101" s="13"/>
      <c r="T101" s="13" t="e">
        <f t="shared" si="18"/>
        <v>#DIV/0!</v>
      </c>
      <c r="U101" s="13" t="e">
        <f t="shared" si="19"/>
        <v>#DIV/0!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 t="s">
        <v>47</v>
      </c>
      <c r="AC101" s="13">
        <f>Q101*G101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3" t="s">
        <v>135</v>
      </c>
      <c r="B102" s="13" t="s">
        <v>39</v>
      </c>
      <c r="C102" s="13"/>
      <c r="D102" s="13"/>
      <c r="E102" s="13"/>
      <c r="F102" s="13"/>
      <c r="G102" s="14">
        <v>0</v>
      </c>
      <c r="H102" s="13" t="e">
        <v>#N/A</v>
      </c>
      <c r="I102" s="13" t="s">
        <v>34</v>
      </c>
      <c r="J102" s="13"/>
      <c r="K102" s="13">
        <f t="shared" si="22"/>
        <v>0</v>
      </c>
      <c r="L102" s="13">
        <f t="shared" si="14"/>
        <v>0</v>
      </c>
      <c r="M102" s="13"/>
      <c r="N102" s="13">
        <v>0</v>
      </c>
      <c r="O102" s="13"/>
      <c r="P102" s="13">
        <f t="shared" si="15"/>
        <v>0</v>
      </c>
      <c r="Q102" s="15"/>
      <c r="R102" s="15"/>
      <c r="S102" s="13"/>
      <c r="T102" s="13" t="e">
        <f t="shared" si="18"/>
        <v>#DIV/0!</v>
      </c>
      <c r="U102" s="13" t="e">
        <f t="shared" si="19"/>
        <v>#DIV/0!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 t="s">
        <v>47</v>
      </c>
      <c r="AC102" s="13">
        <f>Q102*G102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3" t="s">
        <v>136</v>
      </c>
      <c r="B103" s="13" t="s">
        <v>33</v>
      </c>
      <c r="C103" s="13"/>
      <c r="D103" s="13"/>
      <c r="E103" s="13"/>
      <c r="F103" s="13"/>
      <c r="G103" s="14">
        <v>0</v>
      </c>
      <c r="H103" s="13" t="e">
        <v>#N/A</v>
      </c>
      <c r="I103" s="13" t="s">
        <v>34</v>
      </c>
      <c r="J103" s="13"/>
      <c r="K103" s="13">
        <f t="shared" si="22"/>
        <v>0</v>
      </c>
      <c r="L103" s="13">
        <f t="shared" si="14"/>
        <v>0</v>
      </c>
      <c r="M103" s="13"/>
      <c r="N103" s="13">
        <v>0</v>
      </c>
      <c r="O103" s="13"/>
      <c r="P103" s="13">
        <f t="shared" si="15"/>
        <v>0</v>
      </c>
      <c r="Q103" s="15"/>
      <c r="R103" s="15"/>
      <c r="S103" s="13"/>
      <c r="T103" s="13" t="e">
        <f t="shared" si="18"/>
        <v>#DIV/0!</v>
      </c>
      <c r="U103" s="13" t="e">
        <f t="shared" si="19"/>
        <v>#DIV/0!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 t="s">
        <v>47</v>
      </c>
      <c r="AC103" s="13">
        <f>Q103*G103</f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3" t="s">
        <v>137</v>
      </c>
      <c r="B104" s="13" t="s">
        <v>33</v>
      </c>
      <c r="C104" s="13"/>
      <c r="D104" s="13"/>
      <c r="E104" s="13"/>
      <c r="F104" s="13"/>
      <c r="G104" s="14">
        <v>0</v>
      </c>
      <c r="H104" s="13" t="e">
        <v>#N/A</v>
      </c>
      <c r="I104" s="13" t="s">
        <v>34</v>
      </c>
      <c r="J104" s="13"/>
      <c r="K104" s="13">
        <f t="shared" si="22"/>
        <v>0</v>
      </c>
      <c r="L104" s="13">
        <f t="shared" si="14"/>
        <v>0</v>
      </c>
      <c r="M104" s="13"/>
      <c r="N104" s="13">
        <v>0</v>
      </c>
      <c r="O104" s="13"/>
      <c r="P104" s="13">
        <f t="shared" si="15"/>
        <v>0</v>
      </c>
      <c r="Q104" s="15"/>
      <c r="R104" s="15"/>
      <c r="S104" s="13"/>
      <c r="T104" s="13" t="e">
        <f t="shared" si="18"/>
        <v>#DIV/0!</v>
      </c>
      <c r="U104" s="13" t="e">
        <f t="shared" si="19"/>
        <v>#DIV/0!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 t="s">
        <v>47</v>
      </c>
      <c r="AC104" s="13">
        <f>Q104*G104</f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6" t="s">
        <v>138</v>
      </c>
      <c r="B105" s="1" t="s">
        <v>39</v>
      </c>
      <c r="C105" s="1">
        <v>34</v>
      </c>
      <c r="D105" s="1">
        <v>233</v>
      </c>
      <c r="E105" s="1">
        <v>234</v>
      </c>
      <c r="F105" s="1">
        <v>33</v>
      </c>
      <c r="G105" s="7">
        <v>0.35</v>
      </c>
      <c r="H105" s="1">
        <v>40</v>
      </c>
      <c r="I105" s="1" t="s">
        <v>34</v>
      </c>
      <c r="J105" s="1">
        <v>234</v>
      </c>
      <c r="K105" s="1">
        <f t="shared" si="22"/>
        <v>0</v>
      </c>
      <c r="L105" s="1">
        <f t="shared" si="14"/>
        <v>18</v>
      </c>
      <c r="M105" s="1">
        <v>216</v>
      </c>
      <c r="N105" s="1">
        <v>0</v>
      </c>
      <c r="O105" s="1"/>
      <c r="P105" s="1">
        <f t="shared" si="15"/>
        <v>3.6</v>
      </c>
      <c r="Q105" s="5">
        <f>12*P105-O105-N105-F105</f>
        <v>10.200000000000003</v>
      </c>
      <c r="R105" s="5"/>
      <c r="S105" s="1"/>
      <c r="T105" s="1">
        <f t="shared" si="18"/>
        <v>12</v>
      </c>
      <c r="U105" s="1">
        <f t="shared" si="19"/>
        <v>9.1666666666666661</v>
      </c>
      <c r="V105" s="1">
        <v>2.2000000000000002</v>
      </c>
      <c r="W105" s="1">
        <v>2.4</v>
      </c>
      <c r="X105" s="1">
        <v>2.6</v>
      </c>
      <c r="Y105" s="1">
        <v>2</v>
      </c>
      <c r="Z105" s="1">
        <v>0</v>
      </c>
      <c r="AA105" s="1">
        <v>2.8</v>
      </c>
      <c r="AB105" s="1"/>
      <c r="AC105" s="1">
        <f>Q105*G105</f>
        <v>3.5700000000000007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3" t="s">
        <v>139</v>
      </c>
      <c r="B106" s="13" t="s">
        <v>39</v>
      </c>
      <c r="C106" s="13"/>
      <c r="D106" s="13">
        <v>204</v>
      </c>
      <c r="E106" s="13">
        <v>204</v>
      </c>
      <c r="F106" s="13"/>
      <c r="G106" s="14">
        <v>0</v>
      </c>
      <c r="H106" s="13">
        <v>45</v>
      </c>
      <c r="I106" s="13" t="s">
        <v>34</v>
      </c>
      <c r="J106" s="13">
        <v>204</v>
      </c>
      <c r="K106" s="13">
        <f t="shared" si="22"/>
        <v>0</v>
      </c>
      <c r="L106" s="13">
        <f t="shared" si="14"/>
        <v>0</v>
      </c>
      <c r="M106" s="13">
        <v>204</v>
      </c>
      <c r="N106" s="13">
        <v>0</v>
      </c>
      <c r="O106" s="13"/>
      <c r="P106" s="13">
        <f t="shared" si="15"/>
        <v>0</v>
      </c>
      <c r="Q106" s="15"/>
      <c r="R106" s="15"/>
      <c r="S106" s="13"/>
      <c r="T106" s="13" t="e">
        <f t="shared" si="18"/>
        <v>#DIV/0!</v>
      </c>
      <c r="U106" s="13" t="e">
        <f t="shared" si="19"/>
        <v>#DIV/0!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 t="s">
        <v>47</v>
      </c>
      <c r="AC106" s="13">
        <f>Q106*G106</f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6" t="s">
        <v>140</v>
      </c>
      <c r="B107" s="1" t="s">
        <v>33</v>
      </c>
      <c r="C107" s="1">
        <v>87.591999999999999</v>
      </c>
      <c r="D107" s="1">
        <v>34.124000000000002</v>
      </c>
      <c r="E107" s="1">
        <v>48.448999999999998</v>
      </c>
      <c r="F107" s="1">
        <v>64.95</v>
      </c>
      <c r="G107" s="7">
        <v>1</v>
      </c>
      <c r="H107" s="1">
        <v>50</v>
      </c>
      <c r="I107" s="1" t="s">
        <v>34</v>
      </c>
      <c r="J107" s="1">
        <v>48.1</v>
      </c>
      <c r="K107" s="1">
        <f t="shared" si="22"/>
        <v>0.34899999999999665</v>
      </c>
      <c r="L107" s="1">
        <f t="shared" si="14"/>
        <v>48.448999999999998</v>
      </c>
      <c r="M107" s="1"/>
      <c r="N107" s="1">
        <v>0</v>
      </c>
      <c r="O107" s="1"/>
      <c r="P107" s="1">
        <f t="shared" si="15"/>
        <v>9.6898</v>
      </c>
      <c r="Q107" s="5">
        <f>12*P107-O107-N107-F107</f>
        <v>51.327600000000004</v>
      </c>
      <c r="R107" s="5"/>
      <c r="S107" s="1"/>
      <c r="T107" s="1">
        <f t="shared" si="18"/>
        <v>12</v>
      </c>
      <c r="U107" s="1">
        <f t="shared" si="19"/>
        <v>6.7029247249685238</v>
      </c>
      <c r="V107" s="1">
        <v>7.3846000000000007</v>
      </c>
      <c r="W107" s="1">
        <v>7.3004000000000007</v>
      </c>
      <c r="X107" s="1">
        <v>9.9298000000000002</v>
      </c>
      <c r="Y107" s="1">
        <v>10.9536</v>
      </c>
      <c r="Z107" s="1">
        <v>11.197800000000001</v>
      </c>
      <c r="AA107" s="1">
        <v>5.6659999999999986</v>
      </c>
      <c r="AB107" s="1"/>
      <c r="AC107" s="1">
        <f>Q107*G107</f>
        <v>51.327600000000004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0" t="s">
        <v>141</v>
      </c>
      <c r="B108" s="10" t="s">
        <v>39</v>
      </c>
      <c r="C108" s="10">
        <v>115</v>
      </c>
      <c r="D108" s="10"/>
      <c r="E108" s="10">
        <v>75</v>
      </c>
      <c r="F108" s="10">
        <v>31</v>
      </c>
      <c r="G108" s="11">
        <v>0</v>
      </c>
      <c r="H108" s="10">
        <v>60</v>
      </c>
      <c r="I108" s="10" t="s">
        <v>40</v>
      </c>
      <c r="J108" s="10">
        <v>85</v>
      </c>
      <c r="K108" s="10">
        <f t="shared" si="22"/>
        <v>-10</v>
      </c>
      <c r="L108" s="10">
        <f t="shared" si="14"/>
        <v>75</v>
      </c>
      <c r="M108" s="10"/>
      <c r="N108" s="10">
        <v>0</v>
      </c>
      <c r="O108" s="10"/>
      <c r="P108" s="10">
        <f t="shared" si="15"/>
        <v>15</v>
      </c>
      <c r="Q108" s="12"/>
      <c r="R108" s="12"/>
      <c r="S108" s="10"/>
      <c r="T108" s="10">
        <f t="shared" si="18"/>
        <v>2.0666666666666669</v>
      </c>
      <c r="U108" s="10">
        <f t="shared" si="19"/>
        <v>2.0666666666666669</v>
      </c>
      <c r="V108" s="10">
        <v>13.4</v>
      </c>
      <c r="W108" s="10">
        <v>5.2</v>
      </c>
      <c r="X108" s="10">
        <v>5.4</v>
      </c>
      <c r="Y108" s="10">
        <v>5</v>
      </c>
      <c r="Z108" s="10">
        <v>11.6</v>
      </c>
      <c r="AA108" s="10">
        <v>13.8</v>
      </c>
      <c r="AB108" s="10"/>
      <c r="AC108" s="10">
        <f>Q108*G108</f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142</v>
      </c>
      <c r="B109" s="10" t="s">
        <v>39</v>
      </c>
      <c r="C109" s="10"/>
      <c r="D109" s="10">
        <v>60</v>
      </c>
      <c r="E109" s="10">
        <v>8</v>
      </c>
      <c r="F109" s="10">
        <v>52</v>
      </c>
      <c r="G109" s="11">
        <v>0</v>
      </c>
      <c r="H109" s="10">
        <v>60</v>
      </c>
      <c r="I109" s="10" t="s">
        <v>40</v>
      </c>
      <c r="J109" s="10">
        <v>7</v>
      </c>
      <c r="K109" s="10">
        <f t="shared" si="22"/>
        <v>1</v>
      </c>
      <c r="L109" s="10">
        <f t="shared" si="14"/>
        <v>8</v>
      </c>
      <c r="M109" s="10"/>
      <c r="N109" s="10">
        <v>0</v>
      </c>
      <c r="O109" s="10"/>
      <c r="P109" s="10">
        <f t="shared" si="15"/>
        <v>1.6</v>
      </c>
      <c r="Q109" s="12"/>
      <c r="R109" s="12"/>
      <c r="S109" s="10"/>
      <c r="T109" s="10">
        <f t="shared" si="18"/>
        <v>32.5</v>
      </c>
      <c r="U109" s="10">
        <f t="shared" si="19"/>
        <v>32.5</v>
      </c>
      <c r="V109" s="10">
        <v>-0.2</v>
      </c>
      <c r="W109" s="10">
        <v>4.2</v>
      </c>
      <c r="X109" s="10">
        <v>6.2</v>
      </c>
      <c r="Y109" s="10">
        <v>9.1999999999999993</v>
      </c>
      <c r="Z109" s="10">
        <v>13</v>
      </c>
      <c r="AA109" s="10">
        <v>15</v>
      </c>
      <c r="AB109" s="10"/>
      <c r="AC109" s="10">
        <f>Q109*G109</f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143</v>
      </c>
      <c r="B110" s="10" t="s">
        <v>39</v>
      </c>
      <c r="C110" s="10">
        <v>100</v>
      </c>
      <c r="D110" s="10">
        <v>7</v>
      </c>
      <c r="E110" s="10">
        <v>94</v>
      </c>
      <c r="F110" s="10">
        <v>9</v>
      </c>
      <c r="G110" s="11">
        <v>0</v>
      </c>
      <c r="H110" s="10">
        <v>60</v>
      </c>
      <c r="I110" s="10" t="s">
        <v>40</v>
      </c>
      <c r="J110" s="10">
        <v>110</v>
      </c>
      <c r="K110" s="10">
        <f t="shared" si="22"/>
        <v>-16</v>
      </c>
      <c r="L110" s="10">
        <f t="shared" si="14"/>
        <v>94</v>
      </c>
      <c r="M110" s="10"/>
      <c r="N110" s="10">
        <v>0</v>
      </c>
      <c r="O110" s="10"/>
      <c r="P110" s="10">
        <f t="shared" si="15"/>
        <v>18.8</v>
      </c>
      <c r="Q110" s="12"/>
      <c r="R110" s="12"/>
      <c r="S110" s="10"/>
      <c r="T110" s="10">
        <f t="shared" si="18"/>
        <v>0.47872340425531912</v>
      </c>
      <c r="U110" s="10">
        <f t="shared" si="19"/>
        <v>0.47872340425531912</v>
      </c>
      <c r="V110" s="10">
        <v>16.8</v>
      </c>
      <c r="W110" s="10">
        <v>8</v>
      </c>
      <c r="X110" s="10">
        <v>9.8000000000000007</v>
      </c>
      <c r="Y110" s="10">
        <v>11.2</v>
      </c>
      <c r="Z110" s="10">
        <v>14.6</v>
      </c>
      <c r="AA110" s="10">
        <v>15.2</v>
      </c>
      <c r="AB110" s="10"/>
      <c r="AC110" s="10">
        <f>Q110*G110</f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0" t="s">
        <v>144</v>
      </c>
      <c r="B111" s="10" t="s">
        <v>33</v>
      </c>
      <c r="C111" s="10"/>
      <c r="D111" s="10">
        <v>91.96</v>
      </c>
      <c r="E111" s="10">
        <v>1.4350000000000001</v>
      </c>
      <c r="F111" s="10">
        <v>90.525000000000006</v>
      </c>
      <c r="G111" s="11">
        <v>0</v>
      </c>
      <c r="H111" s="10" t="e">
        <v>#N/A</v>
      </c>
      <c r="I111" s="10" t="s">
        <v>40</v>
      </c>
      <c r="J111" s="10">
        <v>1.3</v>
      </c>
      <c r="K111" s="10">
        <f t="shared" si="22"/>
        <v>0.13500000000000001</v>
      </c>
      <c r="L111" s="10">
        <f t="shared" si="14"/>
        <v>1.4350000000000001</v>
      </c>
      <c r="M111" s="10"/>
      <c r="N111" s="10">
        <v>0</v>
      </c>
      <c r="O111" s="10"/>
      <c r="P111" s="10">
        <f t="shared" si="15"/>
        <v>0.28700000000000003</v>
      </c>
      <c r="Q111" s="12"/>
      <c r="R111" s="12"/>
      <c r="S111" s="10"/>
      <c r="T111" s="10">
        <f t="shared" si="18"/>
        <v>315.41811846689893</v>
      </c>
      <c r="U111" s="10">
        <f t="shared" si="19"/>
        <v>315.41811846689893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/>
      <c r="AC111" s="10">
        <f>Q111*G111</f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0" t="s">
        <v>145</v>
      </c>
      <c r="B112" s="10" t="s">
        <v>33</v>
      </c>
      <c r="C112" s="10"/>
      <c r="D112" s="10">
        <v>92.224999999999994</v>
      </c>
      <c r="E112" s="10">
        <v>1.44</v>
      </c>
      <c r="F112" s="10">
        <v>90.784999999999997</v>
      </c>
      <c r="G112" s="11">
        <v>0</v>
      </c>
      <c r="H112" s="10" t="e">
        <v>#N/A</v>
      </c>
      <c r="I112" s="10" t="s">
        <v>40</v>
      </c>
      <c r="J112" s="10">
        <v>1.3</v>
      </c>
      <c r="K112" s="10">
        <f t="shared" si="22"/>
        <v>0.1399999999999999</v>
      </c>
      <c r="L112" s="10">
        <f t="shared" si="14"/>
        <v>1.44</v>
      </c>
      <c r="M112" s="10"/>
      <c r="N112" s="10">
        <v>0</v>
      </c>
      <c r="O112" s="10"/>
      <c r="P112" s="10">
        <f t="shared" si="15"/>
        <v>0.28799999999999998</v>
      </c>
      <c r="Q112" s="12"/>
      <c r="R112" s="12"/>
      <c r="S112" s="10"/>
      <c r="T112" s="10">
        <f t="shared" si="18"/>
        <v>315.22569444444446</v>
      </c>
      <c r="U112" s="10">
        <f t="shared" si="19"/>
        <v>315.22569444444446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/>
      <c r="AC112" s="10">
        <f>Q112*G112</f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146</v>
      </c>
      <c r="B113" s="10" t="s">
        <v>33</v>
      </c>
      <c r="C113" s="10"/>
      <c r="D113" s="10">
        <v>91.47</v>
      </c>
      <c r="E113" s="10">
        <v>1.425</v>
      </c>
      <c r="F113" s="10">
        <v>90.045000000000002</v>
      </c>
      <c r="G113" s="11">
        <v>0</v>
      </c>
      <c r="H113" s="10" t="e">
        <v>#N/A</v>
      </c>
      <c r="I113" s="10" t="s">
        <v>40</v>
      </c>
      <c r="J113" s="10">
        <v>1.3</v>
      </c>
      <c r="K113" s="10">
        <f t="shared" si="22"/>
        <v>0.125</v>
      </c>
      <c r="L113" s="10">
        <f t="shared" si="14"/>
        <v>1.425</v>
      </c>
      <c r="M113" s="10"/>
      <c r="N113" s="10">
        <v>0</v>
      </c>
      <c r="O113" s="10"/>
      <c r="P113" s="10">
        <f t="shared" si="15"/>
        <v>0.28500000000000003</v>
      </c>
      <c r="Q113" s="12"/>
      <c r="R113" s="12"/>
      <c r="S113" s="10"/>
      <c r="T113" s="10">
        <f t="shared" si="18"/>
        <v>315.9473684210526</v>
      </c>
      <c r="U113" s="10">
        <f t="shared" si="19"/>
        <v>315.9473684210526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/>
      <c r="AC113" s="10">
        <f>Q113*G113</f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0" t="s">
        <v>147</v>
      </c>
      <c r="B114" s="10" t="s">
        <v>33</v>
      </c>
      <c r="C114" s="10"/>
      <c r="D114" s="10">
        <v>91.2</v>
      </c>
      <c r="E114" s="10"/>
      <c r="F114" s="10">
        <v>91.2</v>
      </c>
      <c r="G114" s="11">
        <v>0</v>
      </c>
      <c r="H114" s="10" t="e">
        <v>#N/A</v>
      </c>
      <c r="I114" s="10" t="s">
        <v>40</v>
      </c>
      <c r="J114" s="10"/>
      <c r="K114" s="10">
        <f t="shared" si="22"/>
        <v>0</v>
      </c>
      <c r="L114" s="10">
        <f t="shared" si="14"/>
        <v>0</v>
      </c>
      <c r="M114" s="10"/>
      <c r="N114" s="10">
        <v>0</v>
      </c>
      <c r="O114" s="10"/>
      <c r="P114" s="10">
        <f t="shared" si="15"/>
        <v>0</v>
      </c>
      <c r="Q114" s="12"/>
      <c r="R114" s="12"/>
      <c r="S114" s="10"/>
      <c r="T114" s="10" t="e">
        <f t="shared" si="18"/>
        <v>#DIV/0!</v>
      </c>
      <c r="U114" s="10" t="e">
        <f t="shared" si="19"/>
        <v>#DIV/0!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/>
      <c r="AC114" s="10">
        <f>Q114*G114</f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6" t="s">
        <v>148</v>
      </c>
      <c r="B115" s="1" t="s">
        <v>33</v>
      </c>
      <c r="C115" s="1"/>
      <c r="D115" s="1"/>
      <c r="E115" s="1"/>
      <c r="F115" s="1"/>
      <c r="G115" s="7">
        <v>1</v>
      </c>
      <c r="H115" s="1">
        <v>30</v>
      </c>
      <c r="I115" s="1" t="s">
        <v>149</v>
      </c>
      <c r="J115" s="1"/>
      <c r="K115" s="1">
        <f t="shared" si="22"/>
        <v>0</v>
      </c>
      <c r="L115" s="1">
        <f t="shared" si="14"/>
        <v>0</v>
      </c>
      <c r="M115" s="1"/>
      <c r="N115" s="1">
        <v>45</v>
      </c>
      <c r="O115" s="1"/>
      <c r="P115" s="1">
        <f t="shared" si="15"/>
        <v>0</v>
      </c>
      <c r="Q115" s="5"/>
      <c r="R115" s="5"/>
      <c r="S115" s="1"/>
      <c r="T115" s="1" t="e">
        <f t="shared" si="18"/>
        <v>#DIV/0!</v>
      </c>
      <c r="U115" s="1" t="e">
        <f t="shared" si="19"/>
        <v>#DIV/0!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6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C115" xr:uid="{9C7C4B20-9183-4316-AA73-1579A03FD5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2024-03-07T13:28:34Z</dcterms:created>
  <dcterms:modified xsi:type="dcterms:W3CDTF">2024-03-07T13:47:53Z</dcterms:modified>
</cp:coreProperties>
</file>