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4270CFAE-6306-4E64-AEA1-B8ED9C4B18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Заказ!$D$1:$D$396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2" l="1"/>
  <c r="D5" i="102"/>
  <c r="D3" i="102" s="1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E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3" i="102"/>
  <c r="AA34" i="102"/>
  <c r="AC34" i="102"/>
  <c r="AC33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<sst xmlns="http://schemas.openxmlformats.org/spreadsheetml/2006/main" count="38" uniqueCount="38">
  <si>
    <t>Заказ</t>
  </si>
  <si>
    <t>ВЕС</t>
  </si>
  <si>
    <t>ПОКОМ</t>
  </si>
  <si>
    <t xml:space="preserve"> 018  Сосиски Рубленые, Вязанка вискофан  ВЕС.ПОКОМ</t>
  </si>
  <si>
    <t xml:space="preserve"> 058  Колбаса Докторская Особая ТМ Особый рецепт,  0,5кг, ПОКОМ</t>
  </si>
  <si>
    <t xml:space="preserve"> 118  Колбаса Сервелат Филейбургский с филе сочного окорока, в/у 0,35 кг срез, БАВАРУШКА ПОКОМ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</si>
  <si>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</si>
  <si>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</si>
  <si>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</si>
  <si>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</si>
  <si>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</si>
  <si>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</si>
  <si>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</si>
  <si>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</si>
  <si>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266  Колбаса Филейбургская с сочным окороком, ВЕС, ТМ Баварушка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</si>
  <si>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</si>
  <si>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</si>
  <si>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</si>
  <si>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 xml:space="preserve"> 318  Сосиски Датские ТМ Зареченские, ВЕС  ПОКОМ</t>
  </si>
  <si>
    <t xml:space="preserve"> 305  Колбаса Сервелат Мясорубский с мелкорубленным окороком в/у  ТМ Стародворье ВЕС 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</si>
  <si>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</si>
  <si>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</si>
  <si>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278  Сосиски Сочинки с сочным окороком, МГС 0.4кг,   ПОКОМ</t>
  </si>
  <si>
    <t xml:space="preserve"> 301  Сосиски Сочинки по-баварски с сыром,  0.4кг, ТМ Стародворье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</si>
  <si>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</si>
  <si>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</si>
  <si>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</si>
  <si>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</si>
  <si>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</si>
  <si>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</si>
  <si>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</si>
  <si>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</si>
  <si>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</si>
  <si>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</si>
  <si>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325  Сосиски Сочинки молочные Стародворье, ВЕС ПОКОМ</t>
  </si>
  <si>
    <t xml:space="preserve"> 273  Сосиски Сочинки с сочной грудинкой, МГС 0.3кг,   ПОКОМ</t>
  </si>
  <si>
    <t>Заказ,кг</t>
  </si>
  <si>
    <t>Заказ Патяки Поком 06.03.24.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</si>
</sst>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1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60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48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24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250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60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3000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1000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30</v>
          </cell>
        </row>
        <row r="91">
          <cell r="B91" t="str">
            <v xml:space="preserve"> 248  Сардельки Сочные ТМ Особый рецепт,   ПОКОМ</v>
          </cell>
          <cell r="C91">
            <v>350</v>
          </cell>
        </row>
        <row r="92">
          <cell r="B92" t="str">
            <v xml:space="preserve"> 250  Сардельки стародворские с говядиной в обол. NDX, ВЕС. ПОКОМ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100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250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100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30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120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210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120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60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30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180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</row>
        <row r="134">
          <cell r="B134" t="str">
            <v xml:space="preserve"> 318  Сосиски Датские ТМ Зареченские, ВЕС  ПОКОМ</v>
          </cell>
          <cell r="C134">
            <v>1200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30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36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170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150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150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102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402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180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150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180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34"/>
  <sheetViews>
    <sheetView tabSelected="1" zoomScale="80" zoomScaleNormal="80" workbookViewId="0">
      <selection sqref="A1:F36"/>
    </sheetView>
  </sheetViews>
  <sheetFormatPr defaultRowHeight="15" outlineLevelRow="1" x14ac:dyDescent="0.25"/>
  <cols>
    <col min="1" max="1" width="14.5703125" customWidth="1"/>
    <col min="2" max="2" width="116.7109375" style="1" customWidth="1"/>
    <col min="3" max="3" width="10.5703125" style="1" hidden="1" customWidth="1"/>
    <col min="4" max="4" width="20.140625" style="1" customWidth="1"/>
    <col min="5" max="5" width="16" style="1" customWidth="1"/>
    <col min="6" max="6" width="10.7109375" style="1" customWidth="1"/>
    <col min="7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1:29" ht="41.25" customHeight="1" thickBot="1" x14ac:dyDescent="0.3">
      <c r="B1" s="1" t="s">
        <v>37</v>
      </c>
    </row>
    <row r="2" spans="1:29" ht="32.25" thickBot="1" x14ac:dyDescent="0.3">
      <c r="B2" s="22"/>
      <c r="C2" s="24"/>
      <c r="D2" s="24" t="s">
        <v>0</v>
      </c>
      <c r="E2" s="25" t="s">
        <v>36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18" t="s">
        <v>1</v>
      </c>
      <c r="Z2" s="14"/>
      <c r="AA2" s="18" t="s">
        <v>16</v>
      </c>
      <c r="AB2" s="14"/>
      <c r="AC2" s="19" t="s">
        <v>17</v>
      </c>
    </row>
    <row r="3" spans="1:29" s="3" customFormat="1" ht="19.5" thickBot="1" x14ac:dyDescent="0.3">
      <c r="B3" s="21" t="s">
        <v>2</v>
      </c>
      <c r="C3" s="17"/>
      <c r="D3" s="17">
        <f>SUM(D4:D34)</f>
        <v>8972</v>
      </c>
      <c r="E3" s="20">
        <f>SUM(E4:E34)</f>
        <v>8076.2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2"/>
      <c r="Z3" s="15"/>
      <c r="AA3" s="13">
        <f>SUM(AA4:AA34)</f>
        <v>19.444999999999997</v>
      </c>
      <c r="AB3" s="15"/>
      <c r="AC3" s="13" t="e">
        <f>SUM(AC4:AC34)</f>
        <v>#REF!</v>
      </c>
    </row>
    <row r="4" spans="1:29" ht="16.5" customHeight="1" outlineLevel="1" x14ac:dyDescent="0.25">
      <c r="A4">
        <v>1</v>
      </c>
      <c r="B4" s="23" t="s">
        <v>3</v>
      </c>
      <c r="C4" s="26">
        <v>1</v>
      </c>
      <c r="D4" s="10">
        <f>VLOOKUP(B4,[1]Заказ!$B$4:$C$158,2,0)</f>
        <v>60</v>
      </c>
      <c r="E4" s="16">
        <f t="shared" ref="E4:E7" si="0">D4*C4</f>
        <v>60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1">
        <v>1</v>
      </c>
      <c r="Z4" s="8"/>
      <c r="AA4" s="11">
        <f>Y4*C4</f>
        <v>1</v>
      </c>
      <c r="AB4" s="8"/>
      <c r="AC4" s="11" t="e">
        <f>Y4*#REF!</f>
        <v>#REF!</v>
      </c>
    </row>
    <row r="5" spans="1:29" ht="16.5" customHeight="1" outlineLevel="1" x14ac:dyDescent="0.25">
      <c r="A5">
        <v>2</v>
      </c>
      <c r="B5" s="23" t="s">
        <v>4</v>
      </c>
      <c r="C5" s="26">
        <v>0.5</v>
      </c>
      <c r="D5" s="10">
        <f>VLOOKUP(B5,[1]Заказ!$B$4:$C$158,2,0)</f>
        <v>48</v>
      </c>
      <c r="E5" s="16">
        <f t="shared" si="0"/>
        <v>24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1">
        <v>0.5</v>
      </c>
      <c r="Z5" s="8"/>
      <c r="AA5" s="11">
        <f>Y5*C5</f>
        <v>0.25</v>
      </c>
      <c r="AB5" s="8"/>
      <c r="AC5" s="11" t="e">
        <f>Y5*#REF!</f>
        <v>#REF!</v>
      </c>
    </row>
    <row r="6" spans="1:29" ht="16.5" customHeight="1" outlineLevel="1" x14ac:dyDescent="0.25">
      <c r="A6">
        <v>3</v>
      </c>
      <c r="B6" s="23" t="s">
        <v>5</v>
      </c>
      <c r="C6" s="26">
        <v>0.35</v>
      </c>
      <c r="D6" s="10">
        <f>VLOOKUP(B6,[1]Заказ!$B$4:$C$158,2,0)</f>
        <v>24</v>
      </c>
      <c r="E6" s="16">
        <f t="shared" si="0"/>
        <v>8.3999999999999986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1">
        <v>0.35</v>
      </c>
      <c r="Z6" s="8"/>
      <c r="AA6" s="11">
        <f>Y6*C6</f>
        <v>0.12249999999999998</v>
      </c>
      <c r="AB6" s="8"/>
      <c r="AC6" s="11" t="e">
        <f>Y6*#REF!</f>
        <v>#REF!</v>
      </c>
    </row>
    <row r="7" spans="1:29" ht="16.5" customHeight="1" outlineLevel="1" x14ac:dyDescent="0.25">
      <c r="A7">
        <v>4</v>
      </c>
      <c r="B7" s="23" t="s">
        <v>6</v>
      </c>
      <c r="C7" s="26">
        <v>1</v>
      </c>
      <c r="D7" s="10">
        <f>VLOOKUP(B7,[1]Заказ!$B$4:$C$158,2,0)</f>
        <v>250</v>
      </c>
      <c r="E7" s="16">
        <f t="shared" si="0"/>
        <v>250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1">
        <v>1</v>
      </c>
      <c r="Z7" s="8"/>
      <c r="AA7" s="11">
        <f>Y7*C7</f>
        <v>1</v>
      </c>
      <c r="AB7" s="8"/>
      <c r="AC7" s="11" t="e">
        <f>Y7*#REF!</f>
        <v>#REF!</v>
      </c>
    </row>
    <row r="8" spans="1:29" ht="16.5" customHeight="1" outlineLevel="1" x14ac:dyDescent="0.25">
      <c r="A8">
        <v>5</v>
      </c>
      <c r="B8" s="23" t="s">
        <v>7</v>
      </c>
      <c r="C8" s="26">
        <v>1</v>
      </c>
      <c r="D8" s="10">
        <f>VLOOKUP(B8,[1]Заказ!$B$4:$C$158,2,0)</f>
        <v>60</v>
      </c>
      <c r="E8" s="16">
        <f t="shared" ref="E8:E22" si="1">D8*C8</f>
        <v>60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1">
        <v>1</v>
      </c>
      <c r="Z8" s="8"/>
      <c r="AA8" s="11">
        <f>Y8*C8</f>
        <v>1</v>
      </c>
      <c r="AB8" s="8"/>
      <c r="AC8" s="11" t="e">
        <f>Y8*#REF!</f>
        <v>#REF!</v>
      </c>
    </row>
    <row r="9" spans="1:29" ht="16.5" customHeight="1" outlineLevel="1" x14ac:dyDescent="0.25">
      <c r="A9">
        <v>6</v>
      </c>
      <c r="B9" s="23" t="s">
        <v>8</v>
      </c>
      <c r="C9" s="26">
        <v>1</v>
      </c>
      <c r="D9" s="10">
        <f>VLOOKUP(B9,[1]Заказ!$B$4:$C$158,2,0)</f>
        <v>3000</v>
      </c>
      <c r="E9" s="16">
        <f t="shared" si="1"/>
        <v>3000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1">
        <v>1</v>
      </c>
      <c r="Z9" s="8"/>
      <c r="AA9" s="11">
        <f>Y9*C9</f>
        <v>1</v>
      </c>
      <c r="AB9" s="8"/>
      <c r="AC9" s="11" t="e">
        <f>Y9*#REF!</f>
        <v>#REF!</v>
      </c>
    </row>
    <row r="10" spans="1:29" ht="16.5" customHeight="1" outlineLevel="1" x14ac:dyDescent="0.25">
      <c r="A10">
        <v>7</v>
      </c>
      <c r="B10" s="23" t="s">
        <v>9</v>
      </c>
      <c r="C10" s="26">
        <v>1</v>
      </c>
      <c r="D10" s="10">
        <f>VLOOKUP(B10,[1]Заказ!$B$4:$C$158,2,0)</f>
        <v>1000</v>
      </c>
      <c r="E10" s="16">
        <f t="shared" si="1"/>
        <v>1000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9"/>
      <c r="X10" s="8"/>
      <c r="Y10" s="11">
        <v>1</v>
      </c>
      <c r="Z10" s="8"/>
      <c r="AA10" s="11">
        <f>Y10*C10</f>
        <v>1</v>
      </c>
      <c r="AB10" s="8"/>
      <c r="AC10" s="11" t="e">
        <f>Y10*#REF!</f>
        <v>#REF!</v>
      </c>
    </row>
    <row r="11" spans="1:29" ht="16.5" customHeight="1" outlineLevel="1" x14ac:dyDescent="0.25">
      <c r="A11">
        <v>8</v>
      </c>
      <c r="B11" s="23" t="s">
        <v>10</v>
      </c>
      <c r="C11" s="26">
        <v>1</v>
      </c>
      <c r="D11" s="10">
        <f>VLOOKUP(B11,[1]Заказ!$B$4:$C$158,2,0)</f>
        <v>30</v>
      </c>
      <c r="E11" s="16">
        <f t="shared" si="1"/>
        <v>30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  <c r="W11" s="9"/>
      <c r="X11" s="8"/>
      <c r="Y11" s="11">
        <v>1</v>
      </c>
      <c r="Z11" s="8"/>
      <c r="AA11" s="11">
        <f>Y11*C11</f>
        <v>1</v>
      </c>
      <c r="AB11" s="8"/>
      <c r="AC11" s="11" t="e">
        <f>Y11*#REF!</f>
        <v>#REF!</v>
      </c>
    </row>
    <row r="12" spans="1:29" ht="16.5" customHeight="1" outlineLevel="1" x14ac:dyDescent="0.25">
      <c r="A12">
        <v>9</v>
      </c>
      <c r="B12" s="23" t="s">
        <v>11</v>
      </c>
      <c r="C12" s="26">
        <v>1</v>
      </c>
      <c r="D12" s="10">
        <f>VLOOKUP(B12,[1]Заказ!$B$4:$C$158,2,0)</f>
        <v>350</v>
      </c>
      <c r="E12" s="16">
        <f t="shared" si="1"/>
        <v>350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1">
        <v>1</v>
      </c>
      <c r="Z12" s="8"/>
      <c r="AA12" s="11">
        <f>Y12*C12</f>
        <v>1</v>
      </c>
      <c r="AB12" s="8"/>
      <c r="AC12" s="11" t="e">
        <f>Y12*#REF!</f>
        <v>#REF!</v>
      </c>
    </row>
    <row r="13" spans="1:29" ht="16.5" customHeight="1" outlineLevel="1" x14ac:dyDescent="0.25">
      <c r="A13">
        <v>10</v>
      </c>
      <c r="B13" s="23" t="s">
        <v>12</v>
      </c>
      <c r="C13" s="26">
        <v>1</v>
      </c>
      <c r="D13" s="10">
        <f>VLOOKUP(B13,[1]Заказ!$B$4:$C$158,2,0)</f>
        <v>100</v>
      </c>
      <c r="E13" s="16">
        <f t="shared" si="1"/>
        <v>100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  <c r="W13" s="9"/>
      <c r="X13" s="8"/>
      <c r="Y13" s="11">
        <v>1</v>
      </c>
      <c r="Z13" s="8"/>
      <c r="AA13" s="11">
        <f>Y13*C13</f>
        <v>1</v>
      </c>
      <c r="AB13" s="8"/>
      <c r="AC13" s="11" t="e">
        <f>Y13*#REF!</f>
        <v>#REF!</v>
      </c>
    </row>
    <row r="14" spans="1:29" ht="16.5" customHeight="1" outlineLevel="1" x14ac:dyDescent="0.25">
      <c r="A14">
        <v>11</v>
      </c>
      <c r="B14" s="23" t="s">
        <v>13</v>
      </c>
      <c r="C14" s="26">
        <v>1</v>
      </c>
      <c r="D14" s="10">
        <f>VLOOKUP(B14,[1]Заказ!$B$4:$C$158,2,0)</f>
        <v>250</v>
      </c>
      <c r="E14" s="16">
        <f t="shared" si="1"/>
        <v>250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8"/>
      <c r="Y14" s="11">
        <v>1</v>
      </c>
      <c r="Z14" s="8"/>
      <c r="AA14" s="11">
        <f>Y14*C14</f>
        <v>1</v>
      </c>
      <c r="AB14" s="8"/>
      <c r="AC14" s="11" t="e">
        <f>Y14*#REF!</f>
        <v>#REF!</v>
      </c>
    </row>
    <row r="15" spans="1:29" ht="16.5" customHeight="1" outlineLevel="1" x14ac:dyDescent="0.25">
      <c r="A15">
        <v>12</v>
      </c>
      <c r="B15" s="23" t="s">
        <v>14</v>
      </c>
      <c r="C15" s="26">
        <v>1</v>
      </c>
      <c r="D15" s="10">
        <f>VLOOKUP(B15,[1]Заказ!$B$4:$C$158,2,0)</f>
        <v>100</v>
      </c>
      <c r="E15" s="16">
        <f t="shared" si="1"/>
        <v>100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  <c r="W15" s="9"/>
      <c r="X15" s="8"/>
      <c r="Y15" s="11">
        <v>1</v>
      </c>
      <c r="Z15" s="8"/>
      <c r="AA15" s="11">
        <f>Y15*C15</f>
        <v>1</v>
      </c>
      <c r="AB15" s="8"/>
      <c r="AC15" s="11" t="e">
        <f>Y15*#REF!</f>
        <v>#REF!</v>
      </c>
    </row>
    <row r="16" spans="1:29" ht="16.5" customHeight="1" outlineLevel="1" x14ac:dyDescent="0.25">
      <c r="A16">
        <v>13</v>
      </c>
      <c r="B16" s="23" t="s">
        <v>15</v>
      </c>
      <c r="C16" s="26">
        <v>1</v>
      </c>
      <c r="D16" s="10">
        <f>VLOOKUP(B16,[1]Заказ!$B$4:$C$158,2,0)</f>
        <v>30</v>
      </c>
      <c r="E16" s="16">
        <f t="shared" si="1"/>
        <v>30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W16" s="9"/>
      <c r="X16" s="8"/>
      <c r="Y16" s="11">
        <v>1</v>
      </c>
      <c r="Z16" s="8"/>
      <c r="AA16" s="11">
        <f>Y16*C16</f>
        <v>1</v>
      </c>
      <c r="AB16" s="8"/>
      <c r="AC16" s="11" t="e">
        <f>Y16*#REF!</f>
        <v>#REF!</v>
      </c>
    </row>
    <row r="17" spans="1:29" ht="16.5" customHeight="1" outlineLevel="1" x14ac:dyDescent="0.25">
      <c r="A17">
        <v>14</v>
      </c>
      <c r="B17" s="23" t="s">
        <v>35</v>
      </c>
      <c r="C17" s="26">
        <v>0.3</v>
      </c>
      <c r="D17" s="10">
        <f>VLOOKUP(B17,[1]Заказ!$B$4:$C$158,2,0)</f>
        <v>120</v>
      </c>
      <c r="E17" s="16">
        <f t="shared" si="1"/>
        <v>36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  <c r="W17" s="9"/>
      <c r="X17" s="8"/>
      <c r="Y17" s="11">
        <v>0.4</v>
      </c>
      <c r="Z17" s="8"/>
      <c r="AA17" s="11">
        <f>Y17*C17</f>
        <v>0.12</v>
      </c>
      <c r="AB17" s="8"/>
      <c r="AC17" s="11" t="e">
        <f>Y17*#REF!</f>
        <v>#REF!</v>
      </c>
    </row>
    <row r="18" spans="1:29" ht="16.5" customHeight="1" outlineLevel="1" x14ac:dyDescent="0.25">
      <c r="A18">
        <v>15</v>
      </c>
      <c r="B18" s="23" t="s">
        <v>22</v>
      </c>
      <c r="C18" s="26">
        <v>0.4</v>
      </c>
      <c r="D18" s="10">
        <f>VLOOKUP(B18,[1]Заказ!$B$4:$C$158,2,0)</f>
        <v>210</v>
      </c>
      <c r="E18" s="16">
        <f t="shared" si="1"/>
        <v>84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  <c r="W18" s="9"/>
      <c r="X18" s="8"/>
      <c r="Y18" s="11">
        <v>0.4</v>
      </c>
      <c r="Z18" s="8"/>
      <c r="AA18" s="11">
        <f>Y18*C18</f>
        <v>0.16000000000000003</v>
      </c>
      <c r="AB18" s="8"/>
      <c r="AC18" s="11" t="e">
        <f>Y18*#REF!</f>
        <v>#REF!</v>
      </c>
    </row>
    <row r="19" spans="1:29" ht="16.5" customHeight="1" outlineLevel="1" x14ac:dyDescent="0.25">
      <c r="A19">
        <v>16</v>
      </c>
      <c r="B19" s="23" t="s">
        <v>34</v>
      </c>
      <c r="C19" s="26">
        <v>1</v>
      </c>
      <c r="D19" s="10">
        <f>VLOOKUP(B19,[1]Заказ!$B$4:$C$158,2,0)</f>
        <v>120</v>
      </c>
      <c r="E19" s="16">
        <f t="shared" si="1"/>
        <v>120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9"/>
      <c r="X19" s="8"/>
      <c r="Y19" s="11">
        <v>0.35</v>
      </c>
      <c r="Z19" s="8"/>
      <c r="AA19" s="11">
        <f>Y19*C19</f>
        <v>0.35</v>
      </c>
      <c r="AB19" s="8"/>
      <c r="AC19" s="11" t="e">
        <f>Y19*#REF!</f>
        <v>#REF!</v>
      </c>
    </row>
    <row r="20" spans="1:29" ht="16.5" customHeight="1" outlineLevel="1" x14ac:dyDescent="0.25">
      <c r="A20">
        <v>17</v>
      </c>
      <c r="B20" s="23" t="s">
        <v>23</v>
      </c>
      <c r="C20" s="26">
        <v>0.4</v>
      </c>
      <c r="D20" s="10">
        <f>VLOOKUP(B20,[1]Заказ!$B$4:$C$158,2,0)</f>
        <v>60</v>
      </c>
      <c r="E20" s="16">
        <f t="shared" si="1"/>
        <v>24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  <c r="W20" s="9"/>
      <c r="X20" s="8"/>
      <c r="Y20" s="11">
        <v>0.4</v>
      </c>
      <c r="Z20" s="8"/>
      <c r="AA20" s="11">
        <f>Y20*C20</f>
        <v>0.16000000000000003</v>
      </c>
      <c r="AB20" s="8"/>
      <c r="AC20" s="11" t="e">
        <f>Y20*#REF!</f>
        <v>#REF!</v>
      </c>
    </row>
    <row r="21" spans="1:29" ht="16.5" customHeight="1" outlineLevel="1" x14ac:dyDescent="0.25">
      <c r="A21">
        <v>18</v>
      </c>
      <c r="B21" s="23" t="s">
        <v>19</v>
      </c>
      <c r="C21" s="26">
        <v>1</v>
      </c>
      <c r="D21" s="10">
        <f>VLOOKUP(B21,[1]Заказ!$B$4:$C$158,2,0)</f>
        <v>30</v>
      </c>
      <c r="E21" s="16">
        <f t="shared" si="1"/>
        <v>30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  <c r="W21" s="9"/>
      <c r="X21" s="8"/>
      <c r="Y21" s="11">
        <v>1</v>
      </c>
      <c r="Z21" s="8"/>
      <c r="AA21" s="11">
        <f>Y21*C21</f>
        <v>1</v>
      </c>
      <c r="AB21" s="8"/>
      <c r="AC21" s="11" t="e">
        <f>Y21*#REF!</f>
        <v>#REF!</v>
      </c>
    </row>
    <row r="22" spans="1:29" ht="16.5" customHeight="1" outlineLevel="1" x14ac:dyDescent="0.25">
      <c r="A22">
        <v>19</v>
      </c>
      <c r="B22" s="23" t="s">
        <v>24</v>
      </c>
      <c r="C22" s="26">
        <v>0.4</v>
      </c>
      <c r="D22" s="10">
        <f>VLOOKUP(B22,[1]Заказ!$B$4:$C$158,2,0)</f>
        <v>180</v>
      </c>
      <c r="E22" s="16">
        <f t="shared" si="1"/>
        <v>72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  <c r="W22" s="9"/>
      <c r="X22" s="8"/>
      <c r="Y22" s="11">
        <v>0.4</v>
      </c>
      <c r="Z22" s="8"/>
      <c r="AA22" s="11">
        <f>Y22*C22</f>
        <v>0.16000000000000003</v>
      </c>
      <c r="AB22" s="8"/>
      <c r="AC22" s="11" t="e">
        <f>Y22*#REF!</f>
        <v>#REF!</v>
      </c>
    </row>
    <row r="23" spans="1:29" ht="16.5" customHeight="1" outlineLevel="1" x14ac:dyDescent="0.25">
      <c r="A23">
        <v>20</v>
      </c>
      <c r="B23" s="23" t="s">
        <v>18</v>
      </c>
      <c r="C23" s="26">
        <v>1</v>
      </c>
      <c r="D23" s="10">
        <f>VLOOKUP(B23,[1]Заказ!$B$4:$C$158,2,0)</f>
        <v>1200</v>
      </c>
      <c r="E23" s="16">
        <f t="shared" ref="E23:E34" si="2">D23*C23</f>
        <v>1200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  <c r="W23" s="9"/>
      <c r="X23" s="8"/>
      <c r="Y23" s="11">
        <v>1</v>
      </c>
      <c r="Z23" s="8"/>
      <c r="AA23" s="11">
        <f>Y23*C23</f>
        <v>1</v>
      </c>
      <c r="AB23" s="8"/>
      <c r="AC23" s="11" t="e">
        <f>Y23*#REF!</f>
        <v>#REF!</v>
      </c>
    </row>
    <row r="24" spans="1:29" ht="16.5" customHeight="1" outlineLevel="1" x14ac:dyDescent="0.25">
      <c r="A24">
        <v>21</v>
      </c>
      <c r="B24" s="23" t="s">
        <v>20</v>
      </c>
      <c r="C24" s="26">
        <v>1</v>
      </c>
      <c r="D24" s="10">
        <f>VLOOKUP(B24,[1]Заказ!$B$4:$C$158,2,0)</f>
        <v>30</v>
      </c>
      <c r="E24" s="16">
        <f t="shared" si="2"/>
        <v>30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  <c r="W24" s="9"/>
      <c r="X24" s="8"/>
      <c r="Y24" s="11">
        <v>1</v>
      </c>
      <c r="Z24" s="8"/>
      <c r="AA24" s="11">
        <f>Y24*C24</f>
        <v>1</v>
      </c>
      <c r="AB24" s="8"/>
      <c r="AC24" s="11" t="e">
        <f>Y24*#REF!</f>
        <v>#REF!</v>
      </c>
    </row>
    <row r="25" spans="1:29" ht="16.5" customHeight="1" outlineLevel="1" x14ac:dyDescent="0.25">
      <c r="A25">
        <v>22</v>
      </c>
      <c r="B25" s="23" t="s">
        <v>33</v>
      </c>
      <c r="C25" s="26">
        <v>0.45</v>
      </c>
      <c r="D25" s="10">
        <f>VLOOKUP(B25,[1]Заказ!$B$4:$C$158,2,0)</f>
        <v>36</v>
      </c>
      <c r="E25" s="16">
        <f t="shared" si="2"/>
        <v>16.2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  <c r="W25" s="9"/>
      <c r="X25" s="8"/>
      <c r="Y25" s="11">
        <v>0.45</v>
      </c>
      <c r="Z25" s="8"/>
      <c r="AA25" s="11">
        <f>Y25*C25</f>
        <v>0.20250000000000001</v>
      </c>
      <c r="AB25" s="8"/>
      <c r="AC25" s="11" t="e">
        <f>Y25*#REF!</f>
        <v>#REF!</v>
      </c>
    </row>
    <row r="26" spans="1:29" ht="16.5" customHeight="1" outlineLevel="1" x14ac:dyDescent="0.25">
      <c r="A26">
        <v>23</v>
      </c>
      <c r="B26" s="23" t="s">
        <v>21</v>
      </c>
      <c r="C26" s="26">
        <v>1</v>
      </c>
      <c r="D26" s="10">
        <f>VLOOKUP(B26,[1]Заказ!$B$4:$C$158,2,0)</f>
        <v>170</v>
      </c>
      <c r="E26" s="16">
        <f t="shared" si="2"/>
        <v>170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  <c r="W26" s="9"/>
      <c r="X26" s="8"/>
      <c r="Y26" s="11">
        <v>1</v>
      </c>
      <c r="Z26" s="8"/>
      <c r="AA26" s="11">
        <f>Y26*C26</f>
        <v>1</v>
      </c>
      <c r="AB26" s="8"/>
      <c r="AC26" s="11" t="e">
        <f>Y26*#REF!</f>
        <v>#REF!</v>
      </c>
    </row>
    <row r="27" spans="1:29" ht="16.5" customHeight="1" outlineLevel="1" x14ac:dyDescent="0.25">
      <c r="A27">
        <v>24</v>
      </c>
      <c r="B27" s="23" t="s">
        <v>25</v>
      </c>
      <c r="C27" s="26">
        <v>0.4</v>
      </c>
      <c r="D27" s="10">
        <f>VLOOKUP(B27,[1]Заказ!$B$4:$C$158,2,0)</f>
        <v>150</v>
      </c>
      <c r="E27" s="16">
        <f t="shared" si="2"/>
        <v>60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"/>
      <c r="W27" s="9"/>
      <c r="X27" s="8"/>
      <c r="Y27" s="11">
        <v>0.4</v>
      </c>
      <c r="Z27" s="8"/>
      <c r="AA27" s="11">
        <f>Y27*C27</f>
        <v>0.16000000000000003</v>
      </c>
      <c r="AB27" s="8"/>
      <c r="AC27" s="11" t="e">
        <f>Y27*#REF!</f>
        <v>#REF!</v>
      </c>
    </row>
    <row r="28" spans="1:29" ht="16.5" customHeight="1" outlineLevel="1" x14ac:dyDescent="0.25">
      <c r="A28">
        <v>25</v>
      </c>
      <c r="B28" s="23" t="s">
        <v>26</v>
      </c>
      <c r="C28" s="26">
        <v>0.4</v>
      </c>
      <c r="D28" s="10">
        <f>VLOOKUP(B28,[1]Заказ!$B$4:$C$158,2,0)</f>
        <v>150</v>
      </c>
      <c r="E28" s="16">
        <f t="shared" si="2"/>
        <v>60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  <c r="W28" s="9"/>
      <c r="X28" s="8"/>
      <c r="Y28" s="11">
        <v>0.4</v>
      </c>
      <c r="Z28" s="8"/>
      <c r="AA28" s="11">
        <f>Y28*C28</f>
        <v>0.16000000000000003</v>
      </c>
      <c r="AB28" s="8"/>
      <c r="AC28" s="11" t="e">
        <f>Y28*#REF!</f>
        <v>#REF!</v>
      </c>
    </row>
    <row r="29" spans="1:29" ht="16.5" customHeight="1" outlineLevel="1" x14ac:dyDescent="0.25">
      <c r="A29">
        <v>26</v>
      </c>
      <c r="B29" s="28" t="s">
        <v>31</v>
      </c>
      <c r="C29" s="26">
        <v>0.4</v>
      </c>
      <c r="D29" s="10">
        <f>VLOOKUP(B29,[1]Заказ!$B$4:$C$158,2,0)</f>
        <v>102</v>
      </c>
      <c r="E29" s="16">
        <f t="shared" si="2"/>
        <v>40.800000000000004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9"/>
      <c r="W29" s="9"/>
      <c r="X29" s="8"/>
      <c r="Y29" s="11">
        <v>0.5</v>
      </c>
      <c r="Z29" s="8"/>
      <c r="AA29" s="11">
        <f>Y29*C29</f>
        <v>0.2</v>
      </c>
      <c r="AB29" s="8"/>
      <c r="AC29" s="11" t="e">
        <f>Y29*#REF!</f>
        <v>#REF!</v>
      </c>
    </row>
    <row r="30" spans="1:29" ht="16.5" customHeight="1" outlineLevel="1" x14ac:dyDescent="0.25">
      <c r="A30">
        <v>27</v>
      </c>
      <c r="B30" s="27" t="s">
        <v>32</v>
      </c>
      <c r="C30" s="26">
        <v>0.4</v>
      </c>
      <c r="D30" s="10">
        <f>VLOOKUP(B30,[1]Заказ!$B$4:$C$158,2,0)</f>
        <v>402</v>
      </c>
      <c r="E30" s="16">
        <f t="shared" si="2"/>
        <v>160.80000000000001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9"/>
      <c r="W30" s="9"/>
      <c r="X30" s="8"/>
      <c r="Y30" s="11">
        <v>1</v>
      </c>
      <c r="Z30" s="8"/>
      <c r="AA30" s="11">
        <f>Y30*C30</f>
        <v>0.4</v>
      </c>
      <c r="AB30" s="8"/>
      <c r="AC30" s="11" t="e">
        <f>Y30*#REF!</f>
        <v>#REF!</v>
      </c>
    </row>
    <row r="31" spans="1:29" ht="16.5" customHeight="1" outlineLevel="1" x14ac:dyDescent="0.25">
      <c r="A31">
        <v>28</v>
      </c>
      <c r="B31" s="23" t="s">
        <v>27</v>
      </c>
      <c r="C31" s="26">
        <v>1</v>
      </c>
      <c r="D31" s="10">
        <f>VLOOKUP(B31,[1]Заказ!$B$4:$C$158,2,0)</f>
        <v>180</v>
      </c>
      <c r="E31" s="16">
        <f t="shared" si="2"/>
        <v>180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W31" s="9"/>
      <c r="X31" s="8"/>
      <c r="Y31" s="11"/>
      <c r="Z31" s="8"/>
      <c r="AA31" s="11"/>
      <c r="AB31" s="8"/>
      <c r="AC31" s="11"/>
    </row>
    <row r="32" spans="1:29" ht="16.5" customHeight="1" outlineLevel="1" x14ac:dyDescent="0.25">
      <c r="A32">
        <v>29</v>
      </c>
      <c r="B32" s="23" t="s">
        <v>28</v>
      </c>
      <c r="C32" s="26">
        <v>1</v>
      </c>
      <c r="D32" s="10">
        <f>VLOOKUP(B32,[1]Заказ!$B$4:$C$158,2,0)</f>
        <v>150</v>
      </c>
      <c r="E32" s="16">
        <f t="shared" si="2"/>
        <v>150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9"/>
      <c r="X32" s="8"/>
      <c r="Y32" s="11"/>
      <c r="Z32" s="8"/>
      <c r="AA32" s="11"/>
      <c r="AB32" s="8"/>
      <c r="AC32" s="11"/>
    </row>
    <row r="33" spans="1:29" ht="16.5" customHeight="1" outlineLevel="1" x14ac:dyDescent="0.25">
      <c r="A33">
        <v>30</v>
      </c>
      <c r="B33" s="23" t="s">
        <v>29</v>
      </c>
      <c r="C33" s="26">
        <v>1</v>
      </c>
      <c r="D33" s="10">
        <f>VLOOKUP(B33,[1]Заказ!$B$4:$C$158,2,0)</f>
        <v>180</v>
      </c>
      <c r="E33" s="16">
        <f t="shared" si="2"/>
        <v>180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9"/>
      <c r="X33" s="8"/>
      <c r="Y33" s="11">
        <v>1</v>
      </c>
      <c r="Z33" s="8"/>
      <c r="AA33" s="11">
        <f>Y33*C33</f>
        <v>1</v>
      </c>
      <c r="AB33" s="8"/>
      <c r="AC33" s="11" t="e">
        <f>Y33*#REF!</f>
        <v>#REF!</v>
      </c>
    </row>
    <row r="34" spans="1:29" ht="16.5" customHeight="1" outlineLevel="1" x14ac:dyDescent="0.25">
      <c r="A34">
        <v>31</v>
      </c>
      <c r="B34" s="23" t="s">
        <v>30</v>
      </c>
      <c r="C34" s="26">
        <v>1</v>
      </c>
      <c r="D34" s="10">
        <f>VLOOKUP(B34,[1]Заказ!$B$4:$C$158,2,0)</f>
        <v>200</v>
      </c>
      <c r="E34" s="16">
        <f t="shared" si="2"/>
        <v>200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9"/>
      <c r="X34" s="8"/>
      <c r="Y34" s="11">
        <v>1</v>
      </c>
      <c r="Z34" s="8"/>
      <c r="AA34" s="11">
        <f>Y34*C34</f>
        <v>1</v>
      </c>
      <c r="AB34" s="8"/>
      <c r="AC34" s="11" t="e">
        <f>Y34*#REF!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2024-03-06T09:19:52Z</dcterms:modified>
</cp:coreProperties>
</file>