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8,03,24 Поляков\"/>
    </mc:Choice>
  </mc:AlternateContent>
  <xr:revisionPtr revIDLastSave="0" documentId="13_ncr:1_{39C17432-6E5B-4B82-823F-6B89A88566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X473" i="1" s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T521" i="1" s="1"/>
  <c r="N421" i="1"/>
  <c r="V418" i="1"/>
  <c r="V417" i="1"/>
  <c r="X416" i="1"/>
  <c r="W416" i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X382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V344" i="1"/>
  <c r="W343" i="1"/>
  <c r="V343" i="1"/>
  <c r="X342" i="1"/>
  <c r="W342" i="1"/>
  <c r="N342" i="1"/>
  <c r="W341" i="1"/>
  <c r="X341" i="1" s="1"/>
  <c r="N341" i="1"/>
  <c r="X340" i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W276" i="1" s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X264" i="1" s="1"/>
  <c r="W258" i="1"/>
  <c r="N258" i="1"/>
  <c r="W257" i="1"/>
  <c r="X257" i="1" s="1"/>
  <c r="N257" i="1"/>
  <c r="X256" i="1"/>
  <c r="W256" i="1"/>
  <c r="W264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X242" i="1" s="1"/>
  <c r="W227" i="1"/>
  <c r="N227" i="1"/>
  <c r="V224" i="1"/>
  <c r="W223" i="1"/>
  <c r="V223" i="1"/>
  <c r="X222" i="1"/>
  <c r="W222" i="1"/>
  <c r="X221" i="1"/>
  <c r="W221" i="1"/>
  <c r="X220" i="1"/>
  <c r="W220" i="1"/>
  <c r="X219" i="1"/>
  <c r="W219" i="1"/>
  <c r="X218" i="1"/>
  <c r="W218" i="1"/>
  <c r="X217" i="1"/>
  <c r="X223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X198" i="1"/>
  <c r="W198" i="1"/>
  <c r="N198" i="1"/>
  <c r="W197" i="1"/>
  <c r="X197" i="1" s="1"/>
  <c r="N197" i="1"/>
  <c r="X196" i="1"/>
  <c r="W196" i="1"/>
  <c r="N196" i="1"/>
  <c r="W195" i="1"/>
  <c r="W200" i="1" s="1"/>
  <c r="N195" i="1"/>
  <c r="V193" i="1"/>
  <c r="V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W192" i="1" s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X168" i="1"/>
  <c r="W168" i="1"/>
  <c r="W172" i="1" s="1"/>
  <c r="N168" i="1"/>
  <c r="V166" i="1"/>
  <c r="V165" i="1"/>
  <c r="X164" i="1"/>
  <c r="W164" i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X154" i="1" s="1"/>
  <c r="W145" i="1"/>
  <c r="W155" i="1" s="1"/>
  <c r="N145" i="1"/>
  <c r="V142" i="1"/>
  <c r="V141" i="1"/>
  <c r="X140" i="1"/>
  <c r="W140" i="1"/>
  <c r="N140" i="1"/>
  <c r="W139" i="1"/>
  <c r="X139" i="1" s="1"/>
  <c r="N139" i="1"/>
  <c r="X138" i="1"/>
  <c r="X141" i="1" s="1"/>
  <c r="W138" i="1"/>
  <c r="N138" i="1"/>
  <c r="V134" i="1"/>
  <c r="V133" i="1"/>
  <c r="X132" i="1"/>
  <c r="W132" i="1"/>
  <c r="N132" i="1"/>
  <c r="W131" i="1"/>
  <c r="X131" i="1" s="1"/>
  <c r="N131" i="1"/>
  <c r="X130" i="1"/>
  <c r="W130" i="1"/>
  <c r="N130" i="1"/>
  <c r="W129" i="1"/>
  <c r="F521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X121" i="1"/>
  <c r="W121" i="1"/>
  <c r="X120" i="1"/>
  <c r="W120" i="1"/>
  <c r="N120" i="1"/>
  <c r="W119" i="1"/>
  <c r="X119" i="1" s="1"/>
  <c r="N119" i="1"/>
  <c r="X118" i="1"/>
  <c r="W118" i="1"/>
  <c r="W125" i="1" s="1"/>
  <c r="N118" i="1"/>
  <c r="V116" i="1"/>
  <c r="V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X106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1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1" i="1" s="1"/>
  <c r="N56" i="1"/>
  <c r="V53" i="1"/>
  <c r="V52" i="1"/>
  <c r="W51" i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V515" i="1" s="1"/>
  <c r="W22" i="1"/>
  <c r="N22" i="1"/>
  <c r="H10" i="1"/>
  <c r="A9" i="1"/>
  <c r="D7" i="1"/>
  <c r="O6" i="1"/>
  <c r="N2" i="1"/>
  <c r="F10" i="1" l="1"/>
  <c r="J9" i="1"/>
  <c r="F9" i="1"/>
  <c r="A10" i="1"/>
  <c r="H9" i="1"/>
  <c r="B521" i="1"/>
  <c r="W513" i="1"/>
  <c r="W512" i="1"/>
  <c r="W23" i="1"/>
  <c r="X22" i="1"/>
  <c r="X23" i="1" s="1"/>
  <c r="W24" i="1"/>
  <c r="W34" i="1"/>
  <c r="X26" i="1"/>
  <c r="X33" i="1" s="1"/>
  <c r="W33" i="1"/>
  <c r="X51" i="1"/>
  <c r="X52" i="1" s="1"/>
  <c r="W53" i="1"/>
  <c r="X91" i="1"/>
  <c r="X115" i="1"/>
  <c r="X125" i="1"/>
  <c r="X172" i="1"/>
  <c r="X384" i="1"/>
  <c r="W84" i="1"/>
  <c r="W92" i="1"/>
  <c r="W115" i="1"/>
  <c r="W126" i="1"/>
  <c r="W133" i="1"/>
  <c r="W141" i="1"/>
  <c r="W173" i="1"/>
  <c r="W199" i="1"/>
  <c r="W265" i="1"/>
  <c r="W270" i="1"/>
  <c r="X267" i="1"/>
  <c r="X270" i="1" s="1"/>
  <c r="W283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W61" i="1"/>
  <c r="W102" i="1"/>
  <c r="W154" i="1"/>
  <c r="W161" i="1"/>
  <c r="W165" i="1"/>
  <c r="W193" i="1"/>
  <c r="W210" i="1"/>
  <c r="W214" i="1"/>
  <c r="V511" i="1"/>
  <c r="C521" i="1"/>
  <c r="W52" i="1"/>
  <c r="X56" i="1"/>
  <c r="X60" i="1" s="1"/>
  <c r="W60" i="1"/>
  <c r="X64" i="1"/>
  <c r="X84" i="1" s="1"/>
  <c r="W85" i="1"/>
  <c r="X94" i="1"/>
  <c r="X102" i="1" s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S521" i="1"/>
  <c r="W385" i="1"/>
  <c r="W400" i="1"/>
  <c r="X387" i="1"/>
  <c r="X400" i="1" s="1"/>
  <c r="W401" i="1"/>
  <c r="W408" i="1"/>
  <c r="X403" i="1"/>
  <c r="X407" i="1" s="1"/>
  <c r="W407" i="1"/>
  <c r="X417" i="1"/>
  <c r="X415" i="1"/>
  <c r="W417" i="1"/>
  <c r="V521" i="1"/>
  <c r="W488" i="1"/>
  <c r="X483" i="1"/>
  <c r="X488" i="1" s="1"/>
  <c r="W489" i="1"/>
  <c r="W501" i="1"/>
  <c r="X497" i="1"/>
  <c r="X501" i="1" s="1"/>
  <c r="W502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1" i="1" l="1"/>
  <c r="W515" i="1"/>
  <c r="X516" i="1"/>
  <c r="W514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<sst xmlns="http://schemas.openxmlformats.org/spreadsheetml/2006/main" count="2193" uniqueCount="735">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</sst>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6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0</v>
      </c>
      <c r="W116" s="346">
        <f>IFERROR(SUM(W105:W114),"0")</f>
        <v>0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0</v>
      </c>
      <c r="W181" s="345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0</v>
      </c>
      <c r="W193" s="346">
        <f>IFERROR(SUM(W175:W191),"0")</f>
        <v>0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0</v>
      </c>
      <c r="W198" s="345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0</v>
      </c>
      <c r="W199" s="346">
        <f>IFERROR(W195/H195,"0")+IFERROR(W196/H196,"0")+IFERROR(W197/H197,"0")+IFERROR(W198/H198,"0")</f>
        <v>0</v>
      </c>
      <c r="X199" s="346">
        <f>IFERROR(IF(X195="",0,X195),"0")+IFERROR(IF(X196="",0,X196),"0")+IFERROR(IF(X197="",0,X197),"0")+IFERROR(IF(X198="",0,X198),"0")</f>
        <v>0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0</v>
      </c>
      <c r="W200" s="346">
        <f>IFERROR(SUM(W195:W198),"0")</f>
        <v>0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350</v>
      </c>
      <c r="W267" s="345">
        <f>IFERROR(IF(V267="",0,CEILING((V267/$H267),1)*$H267),"")</f>
        <v>352.8</v>
      </c>
      <c r="X267" s="36">
        <f>IFERROR(IF(W267=0,"",ROUNDUP(W267/H267,0)*0.02175),"")</f>
        <v>0.91349999999999998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41.666666666666664</v>
      </c>
      <c r="W270" s="346">
        <f>IFERROR(W267/H267,"0")+IFERROR(W268/H268,"0")+IFERROR(W269/H269,"0")</f>
        <v>42</v>
      </c>
      <c r="X270" s="346">
        <f>IFERROR(IF(X267="",0,X267),"0")+IFERROR(IF(X268="",0,X268),"0")+IFERROR(IF(X269="",0,X269),"0")</f>
        <v>0.91349999999999998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350</v>
      </c>
      <c r="W271" s="346">
        <f>IFERROR(SUM(W267:W269),"0")</f>
        <v>352.8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0</v>
      </c>
      <c r="W330" s="345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0</v>
      </c>
      <c r="W332" s="345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0</v>
      </c>
      <c r="W334" s="34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0</v>
      </c>
      <c r="W337" s="346">
        <f>IFERROR(W329/H329,"0")+IFERROR(W330/H330,"0")+IFERROR(W331/H331,"0")+IFERROR(W332/H332,"0")+IFERROR(W333/H333,"0")+IFERROR(W334/H334,"0")+IFERROR(W335/H335,"0")+IFERROR(W336/H336,"0")</f>
        <v>0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0</v>
      </c>
      <c r="W338" s="346">
        <f>IFERROR(SUM(W329:W336),"0")</f>
        <v>0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2500</v>
      </c>
      <c r="W340" s="345">
        <f>IFERROR(IF(V340="",0,CEILING((V340/$H340),1)*$H340),"")</f>
        <v>2505</v>
      </c>
      <c r="X340" s="36">
        <f>IFERROR(IF(W340=0,"",ROUNDUP(W340/H340,0)*0.02175),"")</f>
        <v>3.6322499999999995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166.66666666666666</v>
      </c>
      <c r="W343" s="346">
        <f>IFERROR(W340/H340,"0")+IFERROR(W341/H341,"0")+IFERROR(W342/H342,"0")</f>
        <v>167</v>
      </c>
      <c r="X343" s="346">
        <f>IFERROR(IF(X340="",0,X340),"0")+IFERROR(IF(X341="",0,X341),"0")+IFERROR(IF(X342="",0,X342),"0")</f>
        <v>3.6322499999999995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2500</v>
      </c>
      <c r="W344" s="346">
        <f>IFERROR(SUM(W340:W342),"0")</f>
        <v>2505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800</v>
      </c>
      <c r="W369" s="345">
        <f>IFERROR(IF(V369="",0,CEILING((V369/$H369),1)*$H369),"")</f>
        <v>803.4</v>
      </c>
      <c r="X369" s="36">
        <f>IFERROR(IF(W369=0,"",ROUNDUP(W369/H369,0)*0.02175),"")</f>
        <v>2.2402499999999996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102.56410256410257</v>
      </c>
      <c r="W373" s="346">
        <f>IFERROR(W369/H369,"0")+IFERROR(W370/H370,"0")+IFERROR(W371/H371,"0")+IFERROR(W372/H372,"0")</f>
        <v>103</v>
      </c>
      <c r="X373" s="346">
        <f>IFERROR(IF(X369="",0,X369),"0")+IFERROR(IF(X370="",0,X370),"0")+IFERROR(IF(X371="",0,X371),"0")+IFERROR(IF(X372="",0,X372),"0")</f>
        <v>2.2402499999999996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800</v>
      </c>
      <c r="W374" s="346">
        <f>IFERROR(SUM(W369:W372),"0")</f>
        <v>803.4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0</v>
      </c>
      <c r="W447" s="345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0</v>
      </c>
      <c r="W451" s="34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0</v>
      </c>
      <c r="W460" s="346">
        <f>IFERROR(SUM(W446:W458),"0")</f>
        <v>0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1400</v>
      </c>
      <c r="W504" s="345">
        <f>IFERROR(IF(V504="",0,CEILING((V504/$H504),1)*$H504),"")</f>
        <v>1404</v>
      </c>
      <c r="X504" s="36">
        <f>IFERROR(IF(W504=0,"",ROUNDUP(W504/H504,0)*0.02175),"")</f>
        <v>3.9149999999999996</v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179.4871794871795</v>
      </c>
      <c r="W509" s="346">
        <f>IFERROR(W504/H504,"0")+IFERROR(W505/H505,"0")+IFERROR(W506/H506,"0")+IFERROR(W507/H507,"0")+IFERROR(W508/H508,"0")</f>
        <v>180</v>
      </c>
      <c r="X509" s="346">
        <f>IFERROR(IF(X504="",0,X504),"0")+IFERROR(IF(X505="",0,X505),"0")+IFERROR(IF(X506="",0,X506),"0")+IFERROR(IF(X507="",0,X507),"0")+IFERROR(IF(X508="",0,X508),"0")</f>
        <v>3.9149999999999996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1400</v>
      </c>
      <c r="W510" s="346">
        <f>IFERROR(SUM(W504:W508),"0")</f>
        <v>1404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5050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5065.2000000000007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5312.5769230769229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5328.6600000000008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10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10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5562.5769230769229</v>
      </c>
      <c r="W514" s="346">
        <f>GrossWeightTotalR+PalletQtyTotalR*25</f>
        <v>5578.6600000000008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490.38461538461542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492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10.700999999999999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352.8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0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2505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803.4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0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1404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2024-03-08T07:30:08Z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