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V73" i="1" l="1"/>
  <c r="V41" i="1"/>
  <c r="V35" i="1"/>
  <c r="V8" i="1"/>
  <c r="AI11" i="1"/>
  <c r="AJ11" i="1" s="1"/>
  <c r="AI15" i="1"/>
  <c r="AJ15" i="1" s="1"/>
  <c r="AI19" i="1"/>
  <c r="AJ19" i="1" s="1"/>
  <c r="AI23" i="1"/>
  <c r="AJ23" i="1" s="1"/>
  <c r="AI27" i="1"/>
  <c r="AJ27" i="1" s="1"/>
  <c r="AI31" i="1"/>
  <c r="AJ31" i="1" s="1"/>
  <c r="AI35" i="1"/>
  <c r="AJ35" i="1" s="1"/>
  <c r="AI39" i="1"/>
  <c r="AJ39" i="1" s="1"/>
  <c r="AI43" i="1"/>
  <c r="AJ43" i="1" s="1"/>
  <c r="AI47" i="1"/>
  <c r="AJ47" i="1" s="1"/>
  <c r="AI51" i="1"/>
  <c r="AJ51" i="1" s="1"/>
  <c r="AI55" i="1"/>
  <c r="AJ55" i="1" s="1"/>
  <c r="AI59" i="1"/>
  <c r="AJ59" i="1" s="1"/>
  <c r="AI63" i="1"/>
  <c r="AJ63" i="1" s="1"/>
  <c r="AI67" i="1"/>
  <c r="AJ67" i="1" s="1"/>
  <c r="AI71" i="1"/>
  <c r="AJ71" i="1" s="1"/>
  <c r="AI75" i="1"/>
  <c r="AJ75" i="1" s="1"/>
  <c r="AI79" i="1"/>
  <c r="AJ79" i="1" s="1"/>
  <c r="AI83" i="1"/>
  <c r="AJ83" i="1" s="1"/>
  <c r="AI87" i="1"/>
  <c r="AJ87" i="1" s="1"/>
  <c r="AI91" i="1"/>
  <c r="AJ91" i="1" s="1"/>
  <c r="AI95" i="1"/>
  <c r="AJ95" i="1" s="1"/>
  <c r="AI99" i="1"/>
  <c r="AJ99" i="1" s="1"/>
  <c r="AI103" i="1"/>
  <c r="AJ103" i="1" s="1"/>
  <c r="AI107" i="1"/>
  <c r="AJ107" i="1" s="1"/>
  <c r="AI111" i="1"/>
  <c r="AJ111" i="1" s="1"/>
  <c r="AI7" i="1"/>
  <c r="AJ7" i="1" s="1"/>
  <c r="AI8" i="1"/>
  <c r="AJ8" i="1" s="1"/>
  <c r="AI9" i="1"/>
  <c r="AJ9" i="1" s="1"/>
  <c r="AI10" i="1"/>
  <c r="AJ10" i="1" s="1"/>
  <c r="AI12" i="1"/>
  <c r="AJ12" i="1" s="1"/>
  <c r="AI13" i="1"/>
  <c r="AJ13" i="1" s="1"/>
  <c r="AI14" i="1"/>
  <c r="AJ14" i="1" s="1"/>
  <c r="AI16" i="1"/>
  <c r="AJ16" i="1" s="1"/>
  <c r="AI17" i="1"/>
  <c r="AJ17" i="1" s="1"/>
  <c r="AI18" i="1"/>
  <c r="AJ18" i="1" s="1"/>
  <c r="AI20" i="1"/>
  <c r="AJ20" i="1" s="1"/>
  <c r="AI21" i="1"/>
  <c r="AJ21" i="1" s="1"/>
  <c r="AI22" i="1"/>
  <c r="AJ22" i="1" s="1"/>
  <c r="AI24" i="1"/>
  <c r="AJ24" i="1" s="1"/>
  <c r="AI25" i="1"/>
  <c r="AJ25" i="1" s="1"/>
  <c r="AI26" i="1"/>
  <c r="AJ26" i="1" s="1"/>
  <c r="AI28" i="1"/>
  <c r="AJ28" i="1" s="1"/>
  <c r="AI29" i="1"/>
  <c r="AJ29" i="1" s="1"/>
  <c r="AI30" i="1"/>
  <c r="AJ30" i="1" s="1"/>
  <c r="AI32" i="1"/>
  <c r="AJ32" i="1" s="1"/>
  <c r="AI33" i="1"/>
  <c r="AJ33" i="1" s="1"/>
  <c r="AI34" i="1"/>
  <c r="AJ34" i="1" s="1"/>
  <c r="AI36" i="1"/>
  <c r="AJ36" i="1" s="1"/>
  <c r="AI37" i="1"/>
  <c r="AJ37" i="1" s="1"/>
  <c r="AI38" i="1"/>
  <c r="AJ38" i="1" s="1"/>
  <c r="AI40" i="1"/>
  <c r="AJ40" i="1" s="1"/>
  <c r="AI41" i="1"/>
  <c r="AJ41" i="1" s="1"/>
  <c r="AI42" i="1"/>
  <c r="AJ42" i="1" s="1"/>
  <c r="AI44" i="1"/>
  <c r="AJ44" i="1" s="1"/>
  <c r="AI45" i="1"/>
  <c r="AJ45" i="1" s="1"/>
  <c r="AI46" i="1"/>
  <c r="AJ46" i="1" s="1"/>
  <c r="AI48" i="1"/>
  <c r="AJ48" i="1" s="1"/>
  <c r="AI49" i="1"/>
  <c r="AJ49" i="1" s="1"/>
  <c r="AI50" i="1"/>
  <c r="AJ50" i="1" s="1"/>
  <c r="AI52" i="1"/>
  <c r="AJ52" i="1" s="1"/>
  <c r="AI53" i="1"/>
  <c r="AJ53" i="1" s="1"/>
  <c r="AI54" i="1"/>
  <c r="AJ54" i="1" s="1"/>
  <c r="AI56" i="1"/>
  <c r="AJ56" i="1" s="1"/>
  <c r="AI57" i="1"/>
  <c r="AJ57" i="1" s="1"/>
  <c r="AI58" i="1"/>
  <c r="AJ58" i="1" s="1"/>
  <c r="AI60" i="1"/>
  <c r="AJ60" i="1" s="1"/>
  <c r="AI61" i="1"/>
  <c r="AJ61" i="1" s="1"/>
  <c r="AI62" i="1"/>
  <c r="AJ62" i="1" s="1"/>
  <c r="AI64" i="1"/>
  <c r="AJ64" i="1" s="1"/>
  <c r="AI65" i="1"/>
  <c r="AJ65" i="1" s="1"/>
  <c r="AI66" i="1"/>
  <c r="AJ66" i="1" s="1"/>
  <c r="AI68" i="1"/>
  <c r="AJ68" i="1" s="1"/>
  <c r="AI69" i="1"/>
  <c r="AJ69" i="1" s="1"/>
  <c r="AI70" i="1"/>
  <c r="AJ70" i="1" s="1"/>
  <c r="AI72" i="1"/>
  <c r="AJ72" i="1" s="1"/>
  <c r="AI73" i="1"/>
  <c r="AJ73" i="1" s="1"/>
  <c r="AI74" i="1"/>
  <c r="AJ74" i="1" s="1"/>
  <c r="AI76" i="1"/>
  <c r="AJ76" i="1" s="1"/>
  <c r="AI77" i="1"/>
  <c r="AJ77" i="1" s="1"/>
  <c r="AI78" i="1"/>
  <c r="AJ78" i="1" s="1"/>
  <c r="AI80" i="1"/>
  <c r="AJ80" i="1" s="1"/>
  <c r="AI81" i="1"/>
  <c r="AJ81" i="1" s="1"/>
  <c r="AI82" i="1"/>
  <c r="AJ82" i="1" s="1"/>
  <c r="AI84" i="1"/>
  <c r="AJ84" i="1" s="1"/>
  <c r="AI85" i="1"/>
  <c r="AJ85" i="1" s="1"/>
  <c r="AI86" i="1"/>
  <c r="AJ86" i="1" s="1"/>
  <c r="AI88" i="1"/>
  <c r="AJ88" i="1" s="1"/>
  <c r="AI89" i="1"/>
  <c r="AJ89" i="1" s="1"/>
  <c r="AI90" i="1"/>
  <c r="AJ90" i="1" s="1"/>
  <c r="AI92" i="1"/>
  <c r="AJ92" i="1" s="1"/>
  <c r="AI93" i="1"/>
  <c r="AJ93" i="1" s="1"/>
  <c r="AI94" i="1"/>
  <c r="AJ94" i="1" s="1"/>
  <c r="AI96" i="1"/>
  <c r="AJ96" i="1" s="1"/>
  <c r="AI97" i="1"/>
  <c r="AJ97" i="1" s="1"/>
  <c r="AI98" i="1"/>
  <c r="AJ98" i="1" s="1"/>
  <c r="AI100" i="1"/>
  <c r="AJ100" i="1" s="1"/>
  <c r="AI101" i="1"/>
  <c r="AJ101" i="1" s="1"/>
  <c r="AI102" i="1"/>
  <c r="AJ102" i="1" s="1"/>
  <c r="AI104" i="1"/>
  <c r="AJ104" i="1" s="1"/>
  <c r="AI105" i="1"/>
  <c r="AJ105" i="1" s="1"/>
  <c r="AI106" i="1"/>
  <c r="AJ106" i="1" s="1"/>
  <c r="AI108" i="1"/>
  <c r="AJ108" i="1" s="1"/>
  <c r="AI109" i="1"/>
  <c r="AJ109" i="1" s="1"/>
  <c r="AI110" i="1"/>
  <c r="AJ110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2" i="1"/>
  <c r="AH43" i="1"/>
  <c r="AH44" i="1"/>
  <c r="AH47" i="1"/>
  <c r="AH48" i="1"/>
  <c r="AH49" i="1"/>
  <c r="AH50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3" i="1"/>
  <c r="AG74" i="1"/>
  <c r="AG75" i="1"/>
  <c r="AG76" i="1"/>
  <c r="AG78" i="1"/>
  <c r="AG79" i="1"/>
  <c r="AG80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7" i="1"/>
  <c r="Y8" i="1" l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7" i="1"/>
  <c r="AF6" i="1" l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Y58" i="1" s="1"/>
  <c r="V59" i="1"/>
  <c r="V60" i="1"/>
  <c r="V61" i="1"/>
  <c r="V62" i="1"/>
  <c r="V63" i="1"/>
  <c r="V64" i="1"/>
  <c r="V65" i="1"/>
  <c r="Y65" i="1" s="1"/>
  <c r="V66" i="1"/>
  <c r="V67" i="1"/>
  <c r="V68" i="1"/>
  <c r="V69" i="1"/>
  <c r="V70" i="1"/>
  <c r="V71" i="1"/>
  <c r="V72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L10" i="1"/>
  <c r="X10" i="1" s="1"/>
  <c r="L11" i="1"/>
  <c r="X11" i="1" s="1"/>
  <c r="L12" i="1"/>
  <c r="L13" i="1"/>
  <c r="L14" i="1"/>
  <c r="X14" i="1" s="1"/>
  <c r="L15" i="1"/>
  <c r="X15" i="1" s="1"/>
  <c r="L16" i="1"/>
  <c r="L17" i="1"/>
  <c r="L18" i="1"/>
  <c r="X18" i="1" s="1"/>
  <c r="L19" i="1"/>
  <c r="X19" i="1" s="1"/>
  <c r="L20" i="1"/>
  <c r="L21" i="1"/>
  <c r="L22" i="1"/>
  <c r="X22" i="1" s="1"/>
  <c r="L23" i="1"/>
  <c r="X23" i="1" s="1"/>
  <c r="L24" i="1"/>
  <c r="L25" i="1"/>
  <c r="L26" i="1"/>
  <c r="X26" i="1" s="1"/>
  <c r="L27" i="1"/>
  <c r="X27" i="1" s="1"/>
  <c r="L28" i="1"/>
  <c r="L29" i="1"/>
  <c r="L30" i="1"/>
  <c r="X30" i="1" s="1"/>
  <c r="L31" i="1"/>
  <c r="X31" i="1" s="1"/>
  <c r="L32" i="1"/>
  <c r="L33" i="1"/>
  <c r="L34" i="1"/>
  <c r="X34" i="1" s="1"/>
  <c r="L35" i="1"/>
  <c r="X35" i="1" s="1"/>
  <c r="L36" i="1"/>
  <c r="L37" i="1"/>
  <c r="L38" i="1"/>
  <c r="X38" i="1" s="1"/>
  <c r="L39" i="1"/>
  <c r="X39" i="1" s="1"/>
  <c r="L40" i="1"/>
  <c r="L41" i="1"/>
  <c r="L42" i="1"/>
  <c r="X42" i="1" s="1"/>
  <c r="L43" i="1"/>
  <c r="X43" i="1" s="1"/>
  <c r="L44" i="1"/>
  <c r="L45" i="1"/>
  <c r="L46" i="1"/>
  <c r="X46" i="1" s="1"/>
  <c r="L47" i="1"/>
  <c r="X47" i="1" s="1"/>
  <c r="L48" i="1"/>
  <c r="L49" i="1"/>
  <c r="L50" i="1"/>
  <c r="X50" i="1" s="1"/>
  <c r="L51" i="1"/>
  <c r="X51" i="1" s="1"/>
  <c r="L52" i="1"/>
  <c r="L53" i="1"/>
  <c r="L54" i="1"/>
  <c r="X54" i="1" s="1"/>
  <c r="L55" i="1"/>
  <c r="L56" i="1"/>
  <c r="L57" i="1"/>
  <c r="L58" i="1"/>
  <c r="L59" i="1"/>
  <c r="X59" i="1" s="1"/>
  <c r="L60" i="1"/>
  <c r="L61" i="1"/>
  <c r="L62" i="1"/>
  <c r="X62" i="1" s="1"/>
  <c r="L63" i="1"/>
  <c r="X63" i="1" s="1"/>
  <c r="L64" i="1"/>
  <c r="L65" i="1"/>
  <c r="L66" i="1"/>
  <c r="X66" i="1" s="1"/>
  <c r="L67" i="1"/>
  <c r="X67" i="1" s="1"/>
  <c r="L68" i="1"/>
  <c r="L69" i="1"/>
  <c r="L70" i="1"/>
  <c r="X70" i="1" s="1"/>
  <c r="L71" i="1"/>
  <c r="X71" i="1" s="1"/>
  <c r="L72" i="1"/>
  <c r="L73" i="1"/>
  <c r="L74" i="1"/>
  <c r="X74" i="1" s="1"/>
  <c r="L75" i="1"/>
  <c r="X75" i="1" s="1"/>
  <c r="L76" i="1"/>
  <c r="L77" i="1"/>
  <c r="L78" i="1"/>
  <c r="X78" i="1" s="1"/>
  <c r="L79" i="1"/>
  <c r="X79" i="1" s="1"/>
  <c r="L80" i="1"/>
  <c r="L81" i="1"/>
  <c r="L82" i="1"/>
  <c r="X82" i="1" s="1"/>
  <c r="L83" i="1"/>
  <c r="X83" i="1" s="1"/>
  <c r="L84" i="1"/>
  <c r="L85" i="1"/>
  <c r="L86" i="1"/>
  <c r="X86" i="1" s="1"/>
  <c r="L87" i="1"/>
  <c r="X87" i="1" s="1"/>
  <c r="L88" i="1"/>
  <c r="L89" i="1"/>
  <c r="L90" i="1"/>
  <c r="X90" i="1" s="1"/>
  <c r="L91" i="1"/>
  <c r="X91" i="1" s="1"/>
  <c r="L92" i="1"/>
  <c r="L93" i="1"/>
  <c r="L94" i="1"/>
  <c r="X94" i="1" s="1"/>
  <c r="L95" i="1"/>
  <c r="X95" i="1" s="1"/>
  <c r="L96" i="1"/>
  <c r="L97" i="1"/>
  <c r="L98" i="1"/>
  <c r="X98" i="1" s="1"/>
  <c r="L99" i="1"/>
  <c r="X99" i="1" s="1"/>
  <c r="L100" i="1"/>
  <c r="L101" i="1"/>
  <c r="L102" i="1"/>
  <c r="X102" i="1" s="1"/>
  <c r="L103" i="1"/>
  <c r="X103" i="1" s="1"/>
  <c r="L104" i="1"/>
  <c r="L105" i="1"/>
  <c r="L106" i="1"/>
  <c r="X106" i="1" s="1"/>
  <c r="L107" i="1"/>
  <c r="X107" i="1" s="1"/>
  <c r="L108" i="1"/>
  <c r="L109" i="1"/>
  <c r="L110" i="1"/>
  <c r="X110" i="1" s="1"/>
  <c r="L111" i="1"/>
  <c r="X111" i="1" s="1"/>
  <c r="L7" i="1"/>
  <c r="K19" i="1"/>
  <c r="K35" i="1"/>
  <c r="K51" i="1"/>
  <c r="K67" i="1"/>
  <c r="K83" i="1"/>
  <c r="K9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A6" i="1"/>
  <c r="AB6" i="1"/>
  <c r="AC6" i="1"/>
  <c r="AD6" i="1"/>
  <c r="AE6" i="1"/>
  <c r="AG6" i="1"/>
  <c r="AH6" i="1"/>
  <c r="AI6" i="1"/>
  <c r="AJ6" i="1"/>
  <c r="Z6" i="1"/>
  <c r="O6" i="1"/>
  <c r="P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E6" i="1"/>
  <c r="F6" i="1"/>
  <c r="X55" i="1" l="1"/>
  <c r="X58" i="1"/>
  <c r="V6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X7" i="1"/>
  <c r="X108" i="1"/>
  <c r="X104" i="1"/>
  <c r="X100" i="1"/>
  <c r="X96" i="1"/>
  <c r="X92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K6" i="1"/>
  <c r="N6" i="1"/>
  <c r="M6" i="1"/>
  <c r="L6" i="1"/>
  <c r="J6" i="1"/>
</calcChain>
</file>

<file path=xl/sharedStrings.xml><?xml version="1.0" encoding="utf-8"?>
<sst xmlns="http://schemas.openxmlformats.org/spreadsheetml/2006/main" count="265" uniqueCount="143">
  <si>
    <t>Период: 27.12.2023 - 03.01.2024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</si>
  <si>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</si>
  <si>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</si>
  <si>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</si>
  <si>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</si>
  <si>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</si>
  <si>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</si>
  <si>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</si>
  <si>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</si>
  <si>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</si>
  <si>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</si>
  <si>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</si>
  <si>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</si>
  <si>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</si>
  <si>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</si>
  <si>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</si>
  <si>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</si>
  <si>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</si>
  <si>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</si>
  <si>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</si>
  <si>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</si>
  <si>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</si>
  <si>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</si>
  <si>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</si>
  <si>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</si>
  <si>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</si>
  <si>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</si>
  <si>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</si>
  <si>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</si>
  <si>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</si>
  <si>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</si>
  <si>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</si>
  <si>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</si>
  <si>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</si>
  <si>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</si>
  <si>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</si>
  <si>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</si>
  <si>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</si>
  <si>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</si>
  <si>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</si>
  <si>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</si>
  <si>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</si>
  <si>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</si>
  <si>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</si>
  <si>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</si>
  <si>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</si>
  <si>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</si>
  <si>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</si>
  <si>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</si>
  <si>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</si>
  <si>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</si>
  <si>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</si>
  <si>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</si>
  <si>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</si>
  <si>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</si>
  <si>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</si>
  <si>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</si>
  <si>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</si>
  <si>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</si>
  <si>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</si>
  <si>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</si>
  <si>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</si>
  <si>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</si>
  <si>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</si>
  <si>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</si>
  <si>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</si>
  <si>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</si>
  <si>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</si>
  <si>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</si>
  <si>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</si>
  <si>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</si>
  <si>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</si>
  <si>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</si>
  <si>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</si>
  <si>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</si>
  <si>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</si>
  <si>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</si>
  <si>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</si>
  <si>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</si>
  <si>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</si>
  <si>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</si>
  <si>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</si>
  <si>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</si>
  <si>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</si>
  <si>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</si>
  <si>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</si>
  <si>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</si>
  <si>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</si>
  <si>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</si>
  <si>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</si>
  <si>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</si>
  <si>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</si>
  <si>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</si>
  <si>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</si>
  <si>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</si>
  <si>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</si>
  <si>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</si>
  <si>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</si>
  <si>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</si>
  <si>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</si>
  <si>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</si>
  <si>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</si>
  <si>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</si>
  <si>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</si>
  <si>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</si>
  <si>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</si>
  <si>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</si>
  <si>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</si>
  <si>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</si>
  <si>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</si>
  <si>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</si>
  <si>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</si>
  <si>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</si>
  <si>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</si>
  <si>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</si>
  <si>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</si>
  <si>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</si>
  <si>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</si>
  <si>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</si>
  <si>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</si>
  <si>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</si>
  <si>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</si>
  <si>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</si>
  <si>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</si>
  <si>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</si>
  <si>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</si>
  <si>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</si>
  <si>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</si>
  <si>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</si>
  <si>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</si>
  <si>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</si>
  <si>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</si>
  <si>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03,01,</t>
  </si>
  <si>
    <t>04,01,</t>
  </si>
  <si>
    <t>05,01,</t>
  </si>
  <si>
    <t>08,01,</t>
  </si>
  <si>
    <t>15,12,</t>
  </si>
  <si>
    <t>22,12,</t>
  </si>
  <si>
    <t>28,12,</t>
  </si>
  <si>
    <t>30,12,</t>
  </si>
  <si>
    <t>6д</t>
  </si>
  <si>
    <t>увел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</si>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</sst>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3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0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21.12.2023 - 28.12.2023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29,12,</v>
          </cell>
          <cell r="M5" t="str">
            <v>03,01,</v>
          </cell>
          <cell r="N5" t="str">
            <v>04,01,</v>
          </cell>
          <cell r="O5" t="str">
            <v>05,01,</v>
          </cell>
          <cell r="W5" t="str">
            <v>пер</v>
          </cell>
          <cell r="AD5" t="str">
            <v>15,12,</v>
          </cell>
          <cell r="AE5" t="str">
            <v>22,12,</v>
          </cell>
          <cell r="AF5" t="str">
            <v>28,12,</v>
          </cell>
        </row>
        <row r="6">
          <cell r="E6">
            <v>186867.84199999998</v>
          </cell>
          <cell r="F6">
            <v>71221.239000000031</v>
          </cell>
          <cell r="J6">
            <v>189812.329</v>
          </cell>
          <cell r="K6">
            <v>-2944.4869999999996</v>
          </cell>
          <cell r="L6">
            <v>24825</v>
          </cell>
          <cell r="M6">
            <v>21890</v>
          </cell>
          <cell r="N6">
            <v>25480</v>
          </cell>
          <cell r="O6">
            <v>25550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28558.333199999997</v>
          </cell>
          <cell r="W6">
            <v>0</v>
          </cell>
          <cell r="Z6">
            <v>1969.087</v>
          </cell>
          <cell r="AA6">
            <v>0</v>
          </cell>
          <cell r="AB6">
            <v>28659.089000000004</v>
          </cell>
          <cell r="AC6">
            <v>13448</v>
          </cell>
          <cell r="AD6">
            <v>21643.845399999987</v>
          </cell>
          <cell r="AE6">
            <v>23055.862600000011</v>
          </cell>
          <cell r="AF6">
            <v>20705.268000000011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62.313000000000002</v>
          </cell>
          <cell r="D7">
            <v>92.905000000000001</v>
          </cell>
          <cell r="E7">
            <v>114.461</v>
          </cell>
          <cell r="F7">
            <v>39.359000000000002</v>
          </cell>
          <cell r="G7" t="str">
            <v>н</v>
          </cell>
          <cell r="H7">
            <v>1</v>
          </cell>
          <cell r="I7">
            <v>45</v>
          </cell>
          <cell r="J7">
            <v>109.187</v>
          </cell>
          <cell r="K7">
            <v>5.2740000000000009</v>
          </cell>
          <cell r="L7">
            <v>10</v>
          </cell>
          <cell r="M7">
            <v>20</v>
          </cell>
          <cell r="N7">
            <v>20</v>
          </cell>
          <cell r="O7">
            <v>20</v>
          </cell>
          <cell r="V7">
            <v>16.165199999999999</v>
          </cell>
          <cell r="X7">
            <v>6.7650879667433754</v>
          </cell>
          <cell r="Y7">
            <v>2.4347982084972659</v>
          </cell>
          <cell r="Z7">
            <v>0</v>
          </cell>
          <cell r="AB7">
            <v>33.634999999999998</v>
          </cell>
          <cell r="AC7">
            <v>0</v>
          </cell>
          <cell r="AD7">
            <v>14.218799999999998</v>
          </cell>
          <cell r="AE7">
            <v>11.8148</v>
          </cell>
          <cell r="AF7">
            <v>8.4600000000000009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525.84299999999996</v>
          </cell>
          <cell r="D8">
            <v>3219.886</v>
          </cell>
          <cell r="E8">
            <v>2440.2469999999998</v>
          </cell>
          <cell r="F8">
            <v>1268.327</v>
          </cell>
          <cell r="G8" t="str">
            <v>н</v>
          </cell>
          <cell r="H8">
            <v>1</v>
          </cell>
          <cell r="I8">
            <v>45</v>
          </cell>
          <cell r="J8">
            <v>2274.5329999999999</v>
          </cell>
          <cell r="K8">
            <v>165.71399999999994</v>
          </cell>
          <cell r="L8">
            <v>500</v>
          </cell>
          <cell r="M8">
            <v>400</v>
          </cell>
          <cell r="N8">
            <v>500</v>
          </cell>
          <cell r="O8">
            <v>500</v>
          </cell>
          <cell r="V8">
            <v>445.38639999999998</v>
          </cell>
          <cell r="X8">
            <v>7.113659060986147</v>
          </cell>
          <cell r="Y8">
            <v>2.8477003339123064</v>
          </cell>
          <cell r="Z8">
            <v>104.855</v>
          </cell>
          <cell r="AB8">
            <v>108.46</v>
          </cell>
          <cell r="AC8">
            <v>0</v>
          </cell>
          <cell r="AD8">
            <v>159.09180000000001</v>
          </cell>
          <cell r="AE8">
            <v>308.99040000000002</v>
          </cell>
          <cell r="AF8">
            <v>79.578999999999994</v>
          </cell>
          <cell r="AG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60.558999999999997</v>
          </cell>
          <cell r="D9">
            <v>2105.9549999999999</v>
          </cell>
          <cell r="E9">
            <v>623.75099999999998</v>
          </cell>
          <cell r="F9">
            <v>479.24400000000003</v>
          </cell>
          <cell r="G9" t="str">
            <v>н</v>
          </cell>
          <cell r="H9">
            <v>1</v>
          </cell>
          <cell r="I9">
            <v>45</v>
          </cell>
          <cell r="J9">
            <v>615.55999999999995</v>
          </cell>
          <cell r="K9">
            <v>8.1910000000000309</v>
          </cell>
          <cell r="L9">
            <v>80</v>
          </cell>
          <cell r="M9">
            <v>0</v>
          </cell>
          <cell r="N9">
            <v>0</v>
          </cell>
          <cell r="O9">
            <v>50</v>
          </cell>
          <cell r="V9">
            <v>87.291599999999988</v>
          </cell>
          <cell r="X9">
            <v>6.9794115355887634</v>
          </cell>
          <cell r="Y9">
            <v>5.4901502550073555</v>
          </cell>
          <cell r="Z9">
            <v>0</v>
          </cell>
          <cell r="AB9">
            <v>187.29300000000001</v>
          </cell>
          <cell r="AC9">
            <v>0</v>
          </cell>
          <cell r="AD9">
            <v>85.628599999999992</v>
          </cell>
          <cell r="AE9">
            <v>97.212599999999995</v>
          </cell>
          <cell r="AF9">
            <v>59.411999999999999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723.97</v>
          </cell>
          <cell r="D10">
            <v>9824.9429999999993</v>
          </cell>
          <cell r="E10">
            <v>2278.7649999999999</v>
          </cell>
          <cell r="F10">
            <v>1029.067</v>
          </cell>
          <cell r="G10" t="str">
            <v>н</v>
          </cell>
          <cell r="H10">
            <v>1</v>
          </cell>
          <cell r="I10">
            <v>45</v>
          </cell>
          <cell r="J10">
            <v>2164.5610000000001</v>
          </cell>
          <cell r="K10">
            <v>114.20399999999972</v>
          </cell>
          <cell r="L10">
            <v>300</v>
          </cell>
          <cell r="M10">
            <v>350</v>
          </cell>
          <cell r="N10">
            <v>350</v>
          </cell>
          <cell r="O10">
            <v>350</v>
          </cell>
          <cell r="V10">
            <v>363.63899999999995</v>
          </cell>
          <cell r="X10">
            <v>6.5423868176955722</v>
          </cell>
          <cell r="Y10">
            <v>2.8299137331254354</v>
          </cell>
          <cell r="Z10">
            <v>201.53399999999999</v>
          </cell>
          <cell r="AB10">
            <v>259.036</v>
          </cell>
          <cell r="AC10">
            <v>0</v>
          </cell>
          <cell r="AD10">
            <v>318.51059999999995</v>
          </cell>
          <cell r="AE10">
            <v>309.3048</v>
          </cell>
          <cell r="AF10">
            <v>100.258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81.942999999999998</v>
          </cell>
          <cell r="D11">
            <v>325.33199999999999</v>
          </cell>
          <cell r="E11">
            <v>276.26100000000002</v>
          </cell>
          <cell r="F11">
            <v>110.42700000000001</v>
          </cell>
          <cell r="G11">
            <v>0</v>
          </cell>
          <cell r="H11">
            <v>1</v>
          </cell>
          <cell r="I11">
            <v>40</v>
          </cell>
          <cell r="J11">
            <v>306.08199999999999</v>
          </cell>
          <cell r="K11">
            <v>-29.82099999999997</v>
          </cell>
          <cell r="L11">
            <v>30</v>
          </cell>
          <cell r="M11">
            <v>50</v>
          </cell>
          <cell r="N11">
            <v>30</v>
          </cell>
          <cell r="O11">
            <v>20</v>
          </cell>
          <cell r="V11">
            <v>31.4192</v>
          </cell>
          <cell r="X11">
            <v>7.6522317563782662</v>
          </cell>
          <cell r="Y11">
            <v>3.5146343637011768</v>
          </cell>
          <cell r="Z11">
            <v>0</v>
          </cell>
          <cell r="AB11">
            <v>119.16500000000001</v>
          </cell>
          <cell r="AC11">
            <v>0</v>
          </cell>
          <cell r="AD11">
            <v>25.061599999999999</v>
          </cell>
          <cell r="AE11">
            <v>25.477</v>
          </cell>
          <cell r="AF11">
            <v>44.1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125</v>
          </cell>
          <cell r="D12">
            <v>256</v>
          </cell>
          <cell r="E12">
            <v>264</v>
          </cell>
          <cell r="F12">
            <v>114</v>
          </cell>
          <cell r="G12">
            <v>0</v>
          </cell>
          <cell r="H12">
            <v>0.5</v>
          </cell>
          <cell r="I12">
            <v>45</v>
          </cell>
          <cell r="J12">
            <v>274</v>
          </cell>
          <cell r="K12">
            <v>-10</v>
          </cell>
          <cell r="L12">
            <v>30</v>
          </cell>
          <cell r="M12">
            <v>50</v>
          </cell>
          <cell r="N12">
            <v>20</v>
          </cell>
          <cell r="O12">
            <v>40</v>
          </cell>
          <cell r="V12">
            <v>42</v>
          </cell>
          <cell r="X12">
            <v>6.0476190476190474</v>
          </cell>
          <cell r="Y12">
            <v>2.7142857142857144</v>
          </cell>
          <cell r="Z12">
            <v>0</v>
          </cell>
          <cell r="AB12">
            <v>54</v>
          </cell>
          <cell r="AC12">
            <v>0</v>
          </cell>
          <cell r="AD12">
            <v>39.200000000000003</v>
          </cell>
          <cell r="AE12">
            <v>35.200000000000003</v>
          </cell>
          <cell r="AF12">
            <v>38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388</v>
          </cell>
          <cell r="D13">
            <v>3093</v>
          </cell>
          <cell r="E13">
            <v>3043</v>
          </cell>
          <cell r="F13">
            <v>366</v>
          </cell>
          <cell r="G13" t="str">
            <v>н</v>
          </cell>
          <cell r="H13">
            <v>0.4</v>
          </cell>
          <cell r="I13">
            <v>45</v>
          </cell>
          <cell r="J13">
            <v>3354</v>
          </cell>
          <cell r="K13">
            <v>-311</v>
          </cell>
          <cell r="L13">
            <v>200</v>
          </cell>
          <cell r="M13">
            <v>400</v>
          </cell>
          <cell r="N13">
            <v>500</v>
          </cell>
          <cell r="O13">
            <v>500</v>
          </cell>
          <cell r="V13">
            <v>368.6</v>
          </cell>
          <cell r="X13">
            <v>5.3336950623982631</v>
          </cell>
          <cell r="Y13">
            <v>0.99294628323385781</v>
          </cell>
          <cell r="Z13">
            <v>0</v>
          </cell>
          <cell r="AB13">
            <v>600</v>
          </cell>
          <cell r="AC13">
            <v>600</v>
          </cell>
          <cell r="AD13">
            <v>220.6</v>
          </cell>
          <cell r="AE13">
            <v>219.8</v>
          </cell>
          <cell r="AF13">
            <v>369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994</v>
          </cell>
          <cell r="D14">
            <v>5441</v>
          </cell>
          <cell r="E14">
            <v>4855</v>
          </cell>
          <cell r="F14">
            <v>1507</v>
          </cell>
          <cell r="G14">
            <v>0</v>
          </cell>
          <cell r="H14">
            <v>0.45</v>
          </cell>
          <cell r="I14">
            <v>45</v>
          </cell>
          <cell r="J14">
            <v>4907</v>
          </cell>
          <cell r="K14">
            <v>-52</v>
          </cell>
          <cell r="L14">
            <v>800</v>
          </cell>
          <cell r="M14">
            <v>700</v>
          </cell>
          <cell r="N14">
            <v>600</v>
          </cell>
          <cell r="O14">
            <v>600</v>
          </cell>
          <cell r="V14">
            <v>685.4</v>
          </cell>
          <cell r="X14">
            <v>6.1380215932302304</v>
          </cell>
          <cell r="Y14">
            <v>2.1987160782025095</v>
          </cell>
          <cell r="Z14">
            <v>0</v>
          </cell>
          <cell r="AB14">
            <v>234</v>
          </cell>
          <cell r="AC14">
            <v>1194</v>
          </cell>
          <cell r="AD14">
            <v>545.79999999999995</v>
          </cell>
          <cell r="AE14">
            <v>576.79999999999995</v>
          </cell>
          <cell r="AF14">
            <v>345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1279</v>
          </cell>
          <cell r="D15">
            <v>10187</v>
          </cell>
          <cell r="E15">
            <v>8947</v>
          </cell>
          <cell r="F15">
            <v>2405</v>
          </cell>
          <cell r="G15">
            <v>0</v>
          </cell>
          <cell r="H15">
            <v>0.45</v>
          </cell>
          <cell r="I15">
            <v>45</v>
          </cell>
          <cell r="J15">
            <v>9048</v>
          </cell>
          <cell r="K15">
            <v>-101</v>
          </cell>
          <cell r="L15">
            <v>800</v>
          </cell>
          <cell r="M15">
            <v>700</v>
          </cell>
          <cell r="N15">
            <v>600</v>
          </cell>
          <cell r="O15">
            <v>500</v>
          </cell>
          <cell r="V15">
            <v>785</v>
          </cell>
          <cell r="X15">
            <v>6.3757961783439487</v>
          </cell>
          <cell r="Y15">
            <v>3.0636942675159236</v>
          </cell>
          <cell r="Z15">
            <v>0</v>
          </cell>
          <cell r="AB15">
            <v>222</v>
          </cell>
          <cell r="AC15">
            <v>4800</v>
          </cell>
          <cell r="AD15">
            <v>723.8</v>
          </cell>
          <cell r="AE15">
            <v>735.6</v>
          </cell>
          <cell r="AF15">
            <v>540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95</v>
          </cell>
          <cell r="D16">
            <v>383</v>
          </cell>
          <cell r="E16">
            <v>334</v>
          </cell>
          <cell r="F16">
            <v>135</v>
          </cell>
          <cell r="G16">
            <v>0</v>
          </cell>
          <cell r="H16">
            <v>0.5</v>
          </cell>
          <cell r="I16">
            <v>40</v>
          </cell>
          <cell r="J16">
            <v>361</v>
          </cell>
          <cell r="K16">
            <v>-27</v>
          </cell>
          <cell r="L16">
            <v>50</v>
          </cell>
          <cell r="M16">
            <v>20</v>
          </cell>
          <cell r="N16">
            <v>40</v>
          </cell>
          <cell r="O16">
            <v>0</v>
          </cell>
          <cell r="V16">
            <v>39.200000000000003</v>
          </cell>
          <cell r="X16">
            <v>6.2499999999999991</v>
          </cell>
          <cell r="Y16">
            <v>3.443877551020408</v>
          </cell>
          <cell r="Z16">
            <v>0</v>
          </cell>
          <cell r="AB16">
            <v>138</v>
          </cell>
          <cell r="AC16">
            <v>0</v>
          </cell>
          <cell r="AD16">
            <v>34</v>
          </cell>
          <cell r="AE16">
            <v>37.799999999999997</v>
          </cell>
          <cell r="AF16">
            <v>50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44</v>
          </cell>
          <cell r="D17">
            <v>254</v>
          </cell>
          <cell r="E17">
            <v>164</v>
          </cell>
          <cell r="F17">
            <v>132</v>
          </cell>
          <cell r="G17">
            <v>0</v>
          </cell>
          <cell r="H17">
            <v>0.4</v>
          </cell>
          <cell r="I17">
            <v>50</v>
          </cell>
          <cell r="J17">
            <v>175</v>
          </cell>
          <cell r="K17">
            <v>-11</v>
          </cell>
          <cell r="L17">
            <v>0</v>
          </cell>
          <cell r="M17">
            <v>40</v>
          </cell>
          <cell r="N17">
            <v>0</v>
          </cell>
          <cell r="O17">
            <v>30</v>
          </cell>
          <cell r="V17">
            <v>32.799999999999997</v>
          </cell>
          <cell r="X17">
            <v>6.1585365853658542</v>
          </cell>
          <cell r="Y17">
            <v>4.024390243902439</v>
          </cell>
          <cell r="Z17">
            <v>0</v>
          </cell>
          <cell r="AB17">
            <v>0</v>
          </cell>
          <cell r="AC17">
            <v>0</v>
          </cell>
          <cell r="AD17">
            <v>23.4</v>
          </cell>
          <cell r="AE17">
            <v>27.6</v>
          </cell>
          <cell r="AF17">
            <v>47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213</v>
          </cell>
          <cell r="D18">
            <v>537</v>
          </cell>
          <cell r="E18">
            <v>379</v>
          </cell>
          <cell r="F18">
            <v>363</v>
          </cell>
          <cell r="G18">
            <v>0</v>
          </cell>
          <cell r="H18">
            <v>0.17</v>
          </cell>
          <cell r="I18">
            <v>180</v>
          </cell>
          <cell r="J18">
            <v>397</v>
          </cell>
          <cell r="K18">
            <v>-18</v>
          </cell>
          <cell r="L18">
            <v>0</v>
          </cell>
          <cell r="M18">
            <v>100</v>
          </cell>
          <cell r="N18">
            <v>50</v>
          </cell>
          <cell r="O18">
            <v>50</v>
          </cell>
          <cell r="V18">
            <v>72.8</v>
          </cell>
          <cell r="X18">
            <v>7.7335164835164836</v>
          </cell>
          <cell r="Y18">
            <v>4.9862637362637363</v>
          </cell>
          <cell r="Z18">
            <v>0</v>
          </cell>
          <cell r="AB18">
            <v>15</v>
          </cell>
          <cell r="AC18">
            <v>0</v>
          </cell>
          <cell r="AD18">
            <v>45.2</v>
          </cell>
          <cell r="AE18">
            <v>41.8</v>
          </cell>
          <cell r="AF18">
            <v>85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156</v>
          </cell>
          <cell r="D19">
            <v>696</v>
          </cell>
          <cell r="E19">
            <v>401</v>
          </cell>
          <cell r="F19">
            <v>451</v>
          </cell>
          <cell r="G19">
            <v>0</v>
          </cell>
          <cell r="H19">
            <v>0.45</v>
          </cell>
          <cell r="I19">
            <v>45</v>
          </cell>
          <cell r="J19">
            <v>467</v>
          </cell>
          <cell r="K19">
            <v>-66</v>
          </cell>
          <cell r="L19">
            <v>50</v>
          </cell>
          <cell r="M19">
            <v>0</v>
          </cell>
          <cell r="N19">
            <v>40</v>
          </cell>
          <cell r="O19">
            <v>40</v>
          </cell>
          <cell r="V19">
            <v>80.2</v>
          </cell>
          <cell r="X19">
            <v>7.2443890274314215</v>
          </cell>
          <cell r="Y19">
            <v>5.6234413965087278</v>
          </cell>
          <cell r="Z19">
            <v>0</v>
          </cell>
          <cell r="AB19">
            <v>0</v>
          </cell>
          <cell r="AC19">
            <v>0</v>
          </cell>
          <cell r="AD19">
            <v>42.8</v>
          </cell>
          <cell r="AE19">
            <v>72.400000000000006</v>
          </cell>
          <cell r="AF19">
            <v>5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522</v>
          </cell>
          <cell r="D20">
            <v>1713</v>
          </cell>
          <cell r="E20">
            <v>1055</v>
          </cell>
          <cell r="F20">
            <v>641</v>
          </cell>
          <cell r="G20">
            <v>0</v>
          </cell>
          <cell r="H20">
            <v>0.5</v>
          </cell>
          <cell r="I20">
            <v>60</v>
          </cell>
          <cell r="J20">
            <v>475</v>
          </cell>
          <cell r="K20">
            <v>580</v>
          </cell>
          <cell r="L20">
            <v>100</v>
          </cell>
          <cell r="M20">
            <v>200</v>
          </cell>
          <cell r="N20">
            <v>150</v>
          </cell>
          <cell r="O20">
            <v>200</v>
          </cell>
          <cell r="V20">
            <v>207</v>
          </cell>
          <cell r="X20">
            <v>6.2367149758454108</v>
          </cell>
          <cell r="Y20">
            <v>3.0966183574879227</v>
          </cell>
          <cell r="Z20">
            <v>0</v>
          </cell>
          <cell r="AB20">
            <v>20</v>
          </cell>
          <cell r="AC20">
            <v>0</v>
          </cell>
          <cell r="AD20">
            <v>124.6</v>
          </cell>
          <cell r="AE20">
            <v>149</v>
          </cell>
          <cell r="AF20">
            <v>148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42</v>
          </cell>
          <cell r="D21">
            <v>484</v>
          </cell>
          <cell r="E21">
            <v>258</v>
          </cell>
          <cell r="F21">
            <v>251</v>
          </cell>
          <cell r="G21">
            <v>0</v>
          </cell>
          <cell r="H21">
            <v>0.3</v>
          </cell>
          <cell r="I21">
            <v>40</v>
          </cell>
          <cell r="J21">
            <v>290</v>
          </cell>
          <cell r="K21">
            <v>-32</v>
          </cell>
          <cell r="L21">
            <v>30</v>
          </cell>
          <cell r="M21">
            <v>0</v>
          </cell>
          <cell r="N21">
            <v>0</v>
          </cell>
          <cell r="O21">
            <v>30</v>
          </cell>
          <cell r="V21">
            <v>46.8</v>
          </cell>
          <cell r="X21">
            <v>6.6452991452991457</v>
          </cell>
          <cell r="Y21">
            <v>5.3632478632478637</v>
          </cell>
          <cell r="Z21">
            <v>0</v>
          </cell>
          <cell r="AB21">
            <v>24</v>
          </cell>
          <cell r="AC21">
            <v>0</v>
          </cell>
          <cell r="AD21">
            <v>56.2</v>
          </cell>
          <cell r="AE21">
            <v>53.4</v>
          </cell>
          <cell r="AF21">
            <v>63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34</v>
          </cell>
          <cell r="D22">
            <v>240</v>
          </cell>
          <cell r="E22">
            <v>112</v>
          </cell>
          <cell r="F22">
            <v>154</v>
          </cell>
          <cell r="G22">
            <v>0</v>
          </cell>
          <cell r="H22">
            <v>0.5</v>
          </cell>
          <cell r="I22">
            <v>60</v>
          </cell>
          <cell r="J22">
            <v>123</v>
          </cell>
          <cell r="K22">
            <v>-11</v>
          </cell>
          <cell r="L22">
            <v>0</v>
          </cell>
          <cell r="M22">
            <v>0</v>
          </cell>
          <cell r="N22">
            <v>20</v>
          </cell>
          <cell r="O22">
            <v>20</v>
          </cell>
          <cell r="V22">
            <v>22.4</v>
          </cell>
          <cell r="X22">
            <v>8.6607142857142865</v>
          </cell>
          <cell r="Y22">
            <v>6.875</v>
          </cell>
          <cell r="Z22">
            <v>0</v>
          </cell>
          <cell r="AB22">
            <v>0</v>
          </cell>
          <cell r="AC22">
            <v>0</v>
          </cell>
          <cell r="AD22">
            <v>19</v>
          </cell>
          <cell r="AE22">
            <v>22.6</v>
          </cell>
          <cell r="AF22">
            <v>28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35</v>
          </cell>
          <cell r="D23">
            <v>109</v>
          </cell>
          <cell r="E23">
            <v>109</v>
          </cell>
          <cell r="F23">
            <v>34</v>
          </cell>
          <cell r="G23">
            <v>0</v>
          </cell>
          <cell r="H23">
            <v>0.35</v>
          </cell>
          <cell r="I23">
            <v>35</v>
          </cell>
          <cell r="J23">
            <v>158</v>
          </cell>
          <cell r="K23">
            <v>-49</v>
          </cell>
          <cell r="L23">
            <v>0</v>
          </cell>
          <cell r="M23">
            <v>20</v>
          </cell>
          <cell r="N23">
            <v>20</v>
          </cell>
          <cell r="O23">
            <v>10</v>
          </cell>
          <cell r="V23">
            <v>15.8</v>
          </cell>
          <cell r="X23">
            <v>5.3164556962025316</v>
          </cell>
          <cell r="Y23">
            <v>2.1518987341772151</v>
          </cell>
          <cell r="Z23">
            <v>0</v>
          </cell>
          <cell r="AB23">
            <v>30</v>
          </cell>
          <cell r="AC23">
            <v>0</v>
          </cell>
          <cell r="AD23">
            <v>11.2</v>
          </cell>
          <cell r="AE23">
            <v>11.6</v>
          </cell>
          <cell r="AF23">
            <v>13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948</v>
          </cell>
          <cell r="D24">
            <v>4867</v>
          </cell>
          <cell r="E24">
            <v>2506</v>
          </cell>
          <cell r="F24">
            <v>3210</v>
          </cell>
          <cell r="G24">
            <v>0</v>
          </cell>
          <cell r="H24">
            <v>0.17</v>
          </cell>
          <cell r="I24">
            <v>180</v>
          </cell>
          <cell r="J24">
            <v>2577</v>
          </cell>
          <cell r="K24">
            <v>-71</v>
          </cell>
          <cell r="L24">
            <v>0</v>
          </cell>
          <cell r="M24">
            <v>300</v>
          </cell>
          <cell r="N24">
            <v>300</v>
          </cell>
          <cell r="O24">
            <v>0</v>
          </cell>
          <cell r="V24">
            <v>459.2</v>
          </cell>
          <cell r="X24">
            <v>8.297038327526133</v>
          </cell>
          <cell r="Y24">
            <v>6.9904181184668994</v>
          </cell>
          <cell r="Z24">
            <v>0</v>
          </cell>
          <cell r="AB24">
            <v>210</v>
          </cell>
          <cell r="AC24">
            <v>0</v>
          </cell>
          <cell r="AD24">
            <v>312</v>
          </cell>
          <cell r="AE24">
            <v>336.4</v>
          </cell>
          <cell r="AF24">
            <v>530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128</v>
          </cell>
          <cell r="D25">
            <v>356</v>
          </cell>
          <cell r="E25">
            <v>265</v>
          </cell>
          <cell r="F25">
            <v>210</v>
          </cell>
          <cell r="G25">
            <v>0</v>
          </cell>
          <cell r="H25">
            <v>0.38</v>
          </cell>
          <cell r="I25">
            <v>40</v>
          </cell>
          <cell r="J25">
            <v>270</v>
          </cell>
          <cell r="K25">
            <v>-5</v>
          </cell>
          <cell r="L25">
            <v>50</v>
          </cell>
          <cell r="M25">
            <v>0</v>
          </cell>
          <cell r="N25">
            <v>0</v>
          </cell>
          <cell r="O25">
            <v>30</v>
          </cell>
          <cell r="V25">
            <v>48.2</v>
          </cell>
          <cell r="X25">
            <v>6.0165975103734439</v>
          </cell>
          <cell r="Y25">
            <v>4.3568464730290453</v>
          </cell>
          <cell r="Z25">
            <v>0</v>
          </cell>
          <cell r="AB25">
            <v>24</v>
          </cell>
          <cell r="AC25">
            <v>0</v>
          </cell>
          <cell r="AD25">
            <v>43.6</v>
          </cell>
          <cell r="AE25">
            <v>51.4</v>
          </cell>
          <cell r="AF25">
            <v>66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374</v>
          </cell>
          <cell r="D26">
            <v>2463</v>
          </cell>
          <cell r="E26">
            <v>1848</v>
          </cell>
          <cell r="F26">
            <v>961</v>
          </cell>
          <cell r="G26">
            <v>0</v>
          </cell>
          <cell r="H26">
            <v>0.35</v>
          </cell>
          <cell r="I26">
            <v>45</v>
          </cell>
          <cell r="J26">
            <v>2135</v>
          </cell>
          <cell r="K26">
            <v>-287</v>
          </cell>
          <cell r="L26">
            <v>250</v>
          </cell>
          <cell r="M26">
            <v>400</v>
          </cell>
          <cell r="N26">
            <v>300</v>
          </cell>
          <cell r="O26">
            <v>300</v>
          </cell>
          <cell r="V26">
            <v>337.2</v>
          </cell>
          <cell r="X26">
            <v>6.5569395017793592</v>
          </cell>
          <cell r="Y26">
            <v>2.8499406880189802</v>
          </cell>
          <cell r="Z26">
            <v>0</v>
          </cell>
          <cell r="AB26">
            <v>162</v>
          </cell>
          <cell r="AC26">
            <v>0</v>
          </cell>
          <cell r="AD26">
            <v>217.4</v>
          </cell>
          <cell r="AE26">
            <v>221.4</v>
          </cell>
          <cell r="AF26">
            <v>291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144</v>
          </cell>
          <cell r="D27">
            <v>924</v>
          </cell>
          <cell r="E27">
            <v>721</v>
          </cell>
          <cell r="F27">
            <v>328</v>
          </cell>
          <cell r="G27">
            <v>0</v>
          </cell>
          <cell r="H27">
            <v>0.35</v>
          </cell>
          <cell r="I27">
            <v>45</v>
          </cell>
          <cell r="J27">
            <v>1089</v>
          </cell>
          <cell r="K27">
            <v>-368</v>
          </cell>
          <cell r="L27">
            <v>100</v>
          </cell>
          <cell r="M27">
            <v>100</v>
          </cell>
          <cell r="N27">
            <v>100</v>
          </cell>
          <cell r="O27">
            <v>50</v>
          </cell>
          <cell r="V27">
            <v>73.400000000000006</v>
          </cell>
          <cell r="X27">
            <v>9.2370572207084454</v>
          </cell>
          <cell r="Y27">
            <v>4.4686648501362392</v>
          </cell>
          <cell r="Z27">
            <v>0</v>
          </cell>
          <cell r="AB27">
            <v>0</v>
          </cell>
          <cell r="AC27">
            <v>354</v>
          </cell>
          <cell r="AD27">
            <v>39</v>
          </cell>
          <cell r="AE27">
            <v>39</v>
          </cell>
          <cell r="AF27">
            <v>138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207</v>
          </cell>
          <cell r="D28">
            <v>2350</v>
          </cell>
          <cell r="E28">
            <v>2069</v>
          </cell>
          <cell r="F28">
            <v>468</v>
          </cell>
          <cell r="G28">
            <v>0</v>
          </cell>
          <cell r="H28">
            <v>0.35</v>
          </cell>
          <cell r="I28">
            <v>45</v>
          </cell>
          <cell r="J28">
            <v>2149</v>
          </cell>
          <cell r="K28">
            <v>-80</v>
          </cell>
          <cell r="L28">
            <v>150</v>
          </cell>
          <cell r="M28">
            <v>200</v>
          </cell>
          <cell r="N28">
            <v>300</v>
          </cell>
          <cell r="O28">
            <v>300</v>
          </cell>
          <cell r="V28">
            <v>206.2</v>
          </cell>
          <cell r="X28">
            <v>6.8768186226964119</v>
          </cell>
          <cell r="Y28">
            <v>2.2696411251212418</v>
          </cell>
          <cell r="Z28">
            <v>0</v>
          </cell>
          <cell r="AB28">
            <v>138</v>
          </cell>
          <cell r="AC28">
            <v>900</v>
          </cell>
          <cell r="AD28">
            <v>131.6</v>
          </cell>
          <cell r="AE28">
            <v>143.6</v>
          </cell>
          <cell r="AF28">
            <v>165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469</v>
          </cell>
          <cell r="D29">
            <v>1925</v>
          </cell>
          <cell r="E29">
            <v>1422</v>
          </cell>
          <cell r="F29">
            <v>938</v>
          </cell>
          <cell r="G29">
            <v>0</v>
          </cell>
          <cell r="H29">
            <v>0.35</v>
          </cell>
          <cell r="I29">
            <v>45</v>
          </cell>
          <cell r="J29">
            <v>1933</v>
          </cell>
          <cell r="K29">
            <v>-511</v>
          </cell>
          <cell r="L29">
            <v>250</v>
          </cell>
          <cell r="M29">
            <v>300</v>
          </cell>
          <cell r="N29">
            <v>300</v>
          </cell>
          <cell r="O29">
            <v>250</v>
          </cell>
          <cell r="V29">
            <v>246</v>
          </cell>
          <cell r="X29">
            <v>8.2845528455284558</v>
          </cell>
          <cell r="Y29">
            <v>3.8130081300813008</v>
          </cell>
          <cell r="Z29">
            <v>0</v>
          </cell>
          <cell r="AB29">
            <v>192</v>
          </cell>
          <cell r="AC29">
            <v>0</v>
          </cell>
          <cell r="AD29">
            <v>188.6</v>
          </cell>
          <cell r="AE29">
            <v>176.6</v>
          </cell>
          <cell r="AF29">
            <v>218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241.61199999999999</v>
          </cell>
          <cell r="D30">
            <v>1044.7190000000001</v>
          </cell>
          <cell r="E30">
            <v>931.06700000000001</v>
          </cell>
          <cell r="F30">
            <v>337.70600000000002</v>
          </cell>
          <cell r="G30">
            <v>0</v>
          </cell>
          <cell r="H30">
            <v>1</v>
          </cell>
          <cell r="I30">
            <v>50</v>
          </cell>
          <cell r="J30">
            <v>949.01400000000001</v>
          </cell>
          <cell r="K30">
            <v>-17.947000000000003</v>
          </cell>
          <cell r="L30">
            <v>120</v>
          </cell>
          <cell r="M30">
            <v>150</v>
          </cell>
          <cell r="N30">
            <v>150</v>
          </cell>
          <cell r="O30">
            <v>150</v>
          </cell>
          <cell r="V30">
            <v>138.6634</v>
          </cell>
          <cell r="X30">
            <v>6.5461109420366155</v>
          </cell>
          <cell r="Y30">
            <v>2.4354371809720519</v>
          </cell>
          <cell r="Z30">
            <v>0</v>
          </cell>
          <cell r="AB30">
            <v>237.75</v>
          </cell>
          <cell r="AC30">
            <v>0</v>
          </cell>
          <cell r="AD30">
            <v>100.09740000000001</v>
          </cell>
          <cell r="AE30">
            <v>109.0136</v>
          </cell>
          <cell r="AF30">
            <v>108.26900000000001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3396.8449999999998</v>
          </cell>
          <cell r="D31">
            <v>12437.387000000001</v>
          </cell>
          <cell r="E31">
            <v>11204.517</v>
          </cell>
          <cell r="F31">
            <v>4405.1279999999997</v>
          </cell>
          <cell r="G31">
            <v>0</v>
          </cell>
          <cell r="H31">
            <v>1</v>
          </cell>
          <cell r="I31">
            <v>50</v>
          </cell>
          <cell r="J31">
            <v>11390.816999999999</v>
          </cell>
          <cell r="K31">
            <v>-186.29999999999927</v>
          </cell>
          <cell r="L31">
            <v>1800</v>
          </cell>
          <cell r="M31">
            <v>1300</v>
          </cell>
          <cell r="N31">
            <v>1500</v>
          </cell>
          <cell r="O31">
            <v>1500</v>
          </cell>
          <cell r="V31">
            <v>1618.2714000000001</v>
          </cell>
          <cell r="X31">
            <v>6.4915736631074363</v>
          </cell>
          <cell r="Y31">
            <v>2.7221194170520469</v>
          </cell>
          <cell r="Z31">
            <v>0</v>
          </cell>
          <cell r="AB31">
            <v>3113.16</v>
          </cell>
          <cell r="AC31">
            <v>0</v>
          </cell>
          <cell r="AD31">
            <v>1136.8528000000001</v>
          </cell>
          <cell r="AE31">
            <v>1302.3283999999999</v>
          </cell>
          <cell r="AF31">
            <v>1046.4670000000001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79.274000000000001</v>
          </cell>
          <cell r="D32">
            <v>577.98900000000003</v>
          </cell>
          <cell r="E32">
            <v>544.79</v>
          </cell>
          <cell r="F32">
            <v>87.24</v>
          </cell>
          <cell r="G32">
            <v>0</v>
          </cell>
          <cell r="H32">
            <v>1</v>
          </cell>
          <cell r="I32">
            <v>50</v>
          </cell>
          <cell r="J32">
            <v>585.03899999999999</v>
          </cell>
          <cell r="K32">
            <v>-40.249000000000024</v>
          </cell>
          <cell r="L32">
            <v>100</v>
          </cell>
          <cell r="M32">
            <v>80</v>
          </cell>
          <cell r="N32">
            <v>80</v>
          </cell>
          <cell r="O32">
            <v>80</v>
          </cell>
          <cell r="V32">
            <v>89.843999999999994</v>
          </cell>
          <cell r="X32">
            <v>4.7553537242331156</v>
          </cell>
          <cell r="Y32">
            <v>0.9710164284760251</v>
          </cell>
          <cell r="Z32">
            <v>0</v>
          </cell>
          <cell r="AB32">
            <v>95.57</v>
          </cell>
          <cell r="AC32">
            <v>0</v>
          </cell>
          <cell r="AD32">
            <v>53.249400000000001</v>
          </cell>
          <cell r="AE32">
            <v>57.83</v>
          </cell>
          <cell r="AF32">
            <v>79.34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303.77600000000001</v>
          </cell>
          <cell r="D33">
            <v>1780.192</v>
          </cell>
          <cell r="E33">
            <v>1547.03</v>
          </cell>
          <cell r="F33">
            <v>524.66300000000001</v>
          </cell>
          <cell r="G33">
            <v>0</v>
          </cell>
          <cell r="H33">
            <v>1</v>
          </cell>
          <cell r="I33">
            <v>50</v>
          </cell>
          <cell r="J33">
            <v>1672.204</v>
          </cell>
          <cell r="K33">
            <v>-125.17399999999998</v>
          </cell>
          <cell r="L33">
            <v>200</v>
          </cell>
          <cell r="M33">
            <v>150</v>
          </cell>
          <cell r="N33">
            <v>150</v>
          </cell>
          <cell r="O33">
            <v>200</v>
          </cell>
          <cell r="V33">
            <v>202.58599999999998</v>
          </cell>
          <cell r="X33">
            <v>6.0451511950480299</v>
          </cell>
          <cell r="Y33">
            <v>2.5898285172716773</v>
          </cell>
          <cell r="Z33">
            <v>0</v>
          </cell>
          <cell r="AB33">
            <v>534.1</v>
          </cell>
          <cell r="AC33">
            <v>0</v>
          </cell>
          <cell r="AD33">
            <v>132.36320000000001</v>
          </cell>
          <cell r="AE33">
            <v>159.05199999999999</v>
          </cell>
          <cell r="AF33">
            <v>141.61600000000001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184.55</v>
          </cell>
          <cell r="D34">
            <v>290.71300000000002</v>
          </cell>
          <cell r="E34">
            <v>316.447</v>
          </cell>
          <cell r="F34">
            <v>137.95699999999999</v>
          </cell>
          <cell r="G34">
            <v>0</v>
          </cell>
          <cell r="H34">
            <v>1</v>
          </cell>
          <cell r="I34">
            <v>60</v>
          </cell>
          <cell r="J34">
            <v>364.47300000000001</v>
          </cell>
          <cell r="K34">
            <v>-48.02600000000001</v>
          </cell>
          <cell r="L34">
            <v>50</v>
          </cell>
          <cell r="M34">
            <v>50</v>
          </cell>
          <cell r="N34">
            <v>50</v>
          </cell>
          <cell r="O34">
            <v>100</v>
          </cell>
          <cell r="V34">
            <v>63.289400000000001</v>
          </cell>
          <cell r="X34">
            <v>6.1298890493510756</v>
          </cell>
          <cell r="Y34">
            <v>2.1797805003681501</v>
          </cell>
          <cell r="Z34">
            <v>0</v>
          </cell>
          <cell r="AB34">
            <v>0</v>
          </cell>
          <cell r="AC34">
            <v>0</v>
          </cell>
          <cell r="AD34">
            <v>45.460599999999985</v>
          </cell>
          <cell r="AE34">
            <v>40.3962</v>
          </cell>
          <cell r="AF34">
            <v>45.17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6004.7939999999999</v>
          </cell>
          <cell r="D35">
            <v>23422.538</v>
          </cell>
          <cell r="E35">
            <v>22894.9</v>
          </cell>
          <cell r="F35">
            <v>6000.6090000000004</v>
          </cell>
          <cell r="G35">
            <v>0</v>
          </cell>
          <cell r="H35">
            <v>1</v>
          </cell>
          <cell r="I35">
            <v>60</v>
          </cell>
          <cell r="J35">
            <v>22304.168000000001</v>
          </cell>
          <cell r="K35">
            <v>590.73199999999997</v>
          </cell>
          <cell r="L35">
            <v>3500</v>
          </cell>
          <cell r="M35">
            <v>3000</v>
          </cell>
          <cell r="N35">
            <v>3500</v>
          </cell>
          <cell r="O35">
            <v>3500</v>
          </cell>
          <cell r="V35">
            <v>3813.4080000000004</v>
          </cell>
          <cell r="X35">
            <v>5.1136959381214906</v>
          </cell>
          <cell r="Y35">
            <v>1.5735554653475317</v>
          </cell>
          <cell r="Z35">
            <v>0</v>
          </cell>
          <cell r="AB35">
            <v>3827.86</v>
          </cell>
          <cell r="AC35">
            <v>0</v>
          </cell>
          <cell r="AD35">
            <v>2257.4394000000002</v>
          </cell>
          <cell r="AE35">
            <v>2691.1194</v>
          </cell>
          <cell r="AF35">
            <v>2469.183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179.48699999999999</v>
          </cell>
          <cell r="D36">
            <v>282.69200000000001</v>
          </cell>
          <cell r="E36">
            <v>314.70299999999997</v>
          </cell>
          <cell r="F36">
            <v>131.369</v>
          </cell>
          <cell r="G36" t="str">
            <v>н</v>
          </cell>
          <cell r="H36">
            <v>1</v>
          </cell>
          <cell r="I36">
            <v>55</v>
          </cell>
          <cell r="J36">
            <v>348.72</v>
          </cell>
          <cell r="K36">
            <v>-34.017000000000053</v>
          </cell>
          <cell r="L36">
            <v>50</v>
          </cell>
          <cell r="M36">
            <v>50</v>
          </cell>
          <cell r="N36">
            <v>50</v>
          </cell>
          <cell r="O36">
            <v>50</v>
          </cell>
          <cell r="V36">
            <v>50.059599999999996</v>
          </cell>
          <cell r="X36">
            <v>6.6194895684344273</v>
          </cell>
          <cell r="Y36">
            <v>2.6242518917450401</v>
          </cell>
          <cell r="Z36">
            <v>0</v>
          </cell>
          <cell r="AB36">
            <v>64.405000000000001</v>
          </cell>
          <cell r="AC36">
            <v>0</v>
          </cell>
          <cell r="AD36">
            <v>29.1572</v>
          </cell>
          <cell r="AE36">
            <v>35.581200000000003</v>
          </cell>
          <cell r="AF36">
            <v>49.481000000000002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38.994999999999997</v>
          </cell>
          <cell r="D37">
            <v>139.113</v>
          </cell>
          <cell r="E37">
            <v>64.442999999999998</v>
          </cell>
          <cell r="F37">
            <v>112.783</v>
          </cell>
          <cell r="G37">
            <v>0</v>
          </cell>
          <cell r="H37">
            <v>1</v>
          </cell>
          <cell r="I37">
            <v>50</v>
          </cell>
          <cell r="J37">
            <v>58.21</v>
          </cell>
          <cell r="K37">
            <v>6.232999999999997</v>
          </cell>
          <cell r="L37">
            <v>20</v>
          </cell>
          <cell r="M37">
            <v>0</v>
          </cell>
          <cell r="N37">
            <v>0</v>
          </cell>
          <cell r="O37">
            <v>0</v>
          </cell>
          <cell r="V37">
            <v>12.8886</v>
          </cell>
          <cell r="X37">
            <v>10.302360225315397</v>
          </cell>
          <cell r="Y37">
            <v>8.7506013065810091</v>
          </cell>
          <cell r="Z37">
            <v>0</v>
          </cell>
          <cell r="AB37">
            <v>0</v>
          </cell>
          <cell r="AC37">
            <v>0</v>
          </cell>
          <cell r="AD37">
            <v>13.095400000000001</v>
          </cell>
          <cell r="AE37">
            <v>17.577400000000001</v>
          </cell>
          <cell r="AF37">
            <v>13.34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187.29599999999999</v>
          </cell>
          <cell r="D38">
            <v>1296.508</v>
          </cell>
          <cell r="E38">
            <v>1117.0329999999999</v>
          </cell>
          <cell r="F38">
            <v>327.86900000000003</v>
          </cell>
          <cell r="G38">
            <v>0</v>
          </cell>
          <cell r="H38">
            <v>1</v>
          </cell>
          <cell r="I38">
            <v>50</v>
          </cell>
          <cell r="J38">
            <v>1121.05</v>
          </cell>
          <cell r="K38">
            <v>-4.0170000000000528</v>
          </cell>
          <cell r="L38">
            <v>200</v>
          </cell>
          <cell r="M38">
            <v>120</v>
          </cell>
          <cell r="N38">
            <v>120</v>
          </cell>
          <cell r="O38">
            <v>150</v>
          </cell>
          <cell r="V38">
            <v>162.18059999999997</v>
          </cell>
          <cell r="X38">
            <v>5.6595486759822089</v>
          </cell>
          <cell r="Y38">
            <v>2.0216289741189764</v>
          </cell>
          <cell r="Z38">
            <v>0</v>
          </cell>
          <cell r="AB38">
            <v>306.13</v>
          </cell>
          <cell r="AC38">
            <v>0</v>
          </cell>
          <cell r="AD38">
            <v>107.87139999999999</v>
          </cell>
          <cell r="AE38">
            <v>121.24600000000001</v>
          </cell>
          <cell r="AF38">
            <v>161.06100000000001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1986.789</v>
          </cell>
          <cell r="D39">
            <v>8154.8950000000004</v>
          </cell>
          <cell r="E39">
            <v>7421.5230000000001</v>
          </cell>
          <cell r="F39">
            <v>2603.1280000000002</v>
          </cell>
          <cell r="G39">
            <v>0</v>
          </cell>
          <cell r="H39">
            <v>1</v>
          </cell>
          <cell r="I39">
            <v>60</v>
          </cell>
          <cell r="J39">
            <v>7324.7420000000002</v>
          </cell>
          <cell r="K39">
            <v>96.780999999999949</v>
          </cell>
          <cell r="L39">
            <v>1200</v>
          </cell>
          <cell r="M39">
            <v>800</v>
          </cell>
          <cell r="N39">
            <v>1200</v>
          </cell>
          <cell r="O39">
            <v>1200</v>
          </cell>
          <cell r="V39">
            <v>1077.1206</v>
          </cell>
          <cell r="X39">
            <v>6.501712064554332</v>
          </cell>
          <cell r="Y39">
            <v>2.4167470197858996</v>
          </cell>
          <cell r="Z39">
            <v>0</v>
          </cell>
          <cell r="AB39">
            <v>2035.92</v>
          </cell>
          <cell r="AC39">
            <v>0</v>
          </cell>
          <cell r="AD39">
            <v>699.81560000000013</v>
          </cell>
          <cell r="AE39">
            <v>777.95119999999997</v>
          </cell>
          <cell r="AF39">
            <v>902.49699999999996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2687.28</v>
          </cell>
          <cell r="D40">
            <v>7993.7150000000001</v>
          </cell>
          <cell r="E40">
            <v>7422.3119999999999</v>
          </cell>
          <cell r="F40">
            <v>3118.2339999999999</v>
          </cell>
          <cell r="G40">
            <v>0</v>
          </cell>
          <cell r="H40">
            <v>1</v>
          </cell>
          <cell r="I40">
            <v>60</v>
          </cell>
          <cell r="J40">
            <v>7367.5230000000001</v>
          </cell>
          <cell r="K40">
            <v>54.78899999999976</v>
          </cell>
          <cell r="L40">
            <v>1400</v>
          </cell>
          <cell r="M40">
            <v>500</v>
          </cell>
          <cell r="N40">
            <v>900</v>
          </cell>
          <cell r="O40">
            <v>1000</v>
          </cell>
          <cell r="V40">
            <v>1021.0134</v>
          </cell>
          <cell r="X40">
            <v>6.7758503463323789</v>
          </cell>
          <cell r="Y40">
            <v>3.0540578605530544</v>
          </cell>
          <cell r="Z40">
            <v>0</v>
          </cell>
          <cell r="AB40">
            <v>2317.2449999999999</v>
          </cell>
          <cell r="AC40">
            <v>0</v>
          </cell>
          <cell r="AD40">
            <v>916.65879999999993</v>
          </cell>
          <cell r="AE40">
            <v>912.35480000000007</v>
          </cell>
          <cell r="AF40">
            <v>765.51300000000003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121.822</v>
          </cell>
          <cell r="D41">
            <v>690.80899999999997</v>
          </cell>
          <cell r="E41">
            <v>473.95499999999998</v>
          </cell>
          <cell r="F41">
            <v>325.49099999999999</v>
          </cell>
          <cell r="G41">
            <v>0</v>
          </cell>
          <cell r="H41">
            <v>1</v>
          </cell>
          <cell r="I41">
            <v>60</v>
          </cell>
          <cell r="J41">
            <v>460.61399999999998</v>
          </cell>
          <cell r="K41">
            <v>13.341000000000008</v>
          </cell>
          <cell r="L41">
            <v>80</v>
          </cell>
          <cell r="M41">
            <v>50</v>
          </cell>
          <cell r="N41">
            <v>80</v>
          </cell>
          <cell r="O41">
            <v>80</v>
          </cell>
          <cell r="V41">
            <v>74.736999999999995</v>
          </cell>
          <cell r="X41">
            <v>8.2354255589600864</v>
          </cell>
          <cell r="Y41">
            <v>4.3551520665801409</v>
          </cell>
          <cell r="Z41">
            <v>0</v>
          </cell>
          <cell r="AB41">
            <v>100.27</v>
          </cell>
          <cell r="AC41">
            <v>0</v>
          </cell>
          <cell r="AD41">
            <v>54.974600000000009</v>
          </cell>
          <cell r="AE41">
            <v>60.487400000000001</v>
          </cell>
          <cell r="AF41">
            <v>67.597999999999999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142.012</v>
          </cell>
          <cell r="D42">
            <v>674.39</v>
          </cell>
          <cell r="E42">
            <v>552.72699999999998</v>
          </cell>
          <cell r="F42">
            <v>253.07599999999999</v>
          </cell>
          <cell r="G42">
            <v>0</v>
          </cell>
          <cell r="H42">
            <v>1</v>
          </cell>
          <cell r="I42">
            <v>60</v>
          </cell>
          <cell r="J42">
            <v>595.24400000000003</v>
          </cell>
          <cell r="K42">
            <v>-42.517000000000053</v>
          </cell>
          <cell r="L42">
            <v>80</v>
          </cell>
          <cell r="M42">
            <v>80</v>
          </cell>
          <cell r="N42">
            <v>100</v>
          </cell>
          <cell r="O42">
            <v>80</v>
          </cell>
          <cell r="V42">
            <v>95.646999999999991</v>
          </cell>
          <cell r="X42">
            <v>6.2006754001693736</v>
          </cell>
          <cell r="Y42">
            <v>2.6459376666283316</v>
          </cell>
          <cell r="Z42">
            <v>0</v>
          </cell>
          <cell r="AB42">
            <v>74.492000000000004</v>
          </cell>
          <cell r="AC42">
            <v>0</v>
          </cell>
          <cell r="AD42">
            <v>60.482800000000019</v>
          </cell>
          <cell r="AE42">
            <v>64.919600000000003</v>
          </cell>
          <cell r="AF42">
            <v>59.615000000000002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32.56</v>
          </cell>
          <cell r="D43">
            <v>105.44199999999999</v>
          </cell>
          <cell r="E43">
            <v>114.67700000000001</v>
          </cell>
          <cell r="F43">
            <v>19.765999999999998</v>
          </cell>
          <cell r="G43">
            <v>0</v>
          </cell>
          <cell r="H43">
            <v>1</v>
          </cell>
          <cell r="I43">
            <v>180</v>
          </cell>
          <cell r="J43">
            <v>140.25</v>
          </cell>
          <cell r="K43">
            <v>-25.572999999999993</v>
          </cell>
          <cell r="L43">
            <v>30</v>
          </cell>
          <cell r="M43">
            <v>30</v>
          </cell>
          <cell r="N43">
            <v>30</v>
          </cell>
          <cell r="O43">
            <v>20</v>
          </cell>
          <cell r="V43">
            <v>22.935400000000001</v>
          </cell>
          <cell r="X43">
            <v>5.657891294679839</v>
          </cell>
          <cell r="Y43">
            <v>0.8618118716045936</v>
          </cell>
          <cell r="Z43">
            <v>0</v>
          </cell>
          <cell r="AB43">
            <v>0</v>
          </cell>
          <cell r="AC43">
            <v>0</v>
          </cell>
          <cell r="AD43">
            <v>12.548399999999999</v>
          </cell>
          <cell r="AE43">
            <v>19.351599999999998</v>
          </cell>
          <cell r="AF43">
            <v>17.300999999999998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295.34100000000001</v>
          </cell>
          <cell r="D44">
            <v>1008.237</v>
          </cell>
          <cell r="E44">
            <v>929.62099999999998</v>
          </cell>
          <cell r="F44">
            <v>350.32</v>
          </cell>
          <cell r="G44">
            <v>0</v>
          </cell>
          <cell r="H44">
            <v>1</v>
          </cell>
          <cell r="I44">
            <v>60</v>
          </cell>
          <cell r="J44">
            <v>898.16899999999998</v>
          </cell>
          <cell r="K44">
            <v>31.451999999999998</v>
          </cell>
          <cell r="L44">
            <v>120</v>
          </cell>
          <cell r="M44">
            <v>150</v>
          </cell>
          <cell r="N44">
            <v>150</v>
          </cell>
          <cell r="O44">
            <v>150</v>
          </cell>
          <cell r="V44">
            <v>148.90039999999999</v>
          </cell>
          <cell r="X44">
            <v>6.1807758743428494</v>
          </cell>
          <cell r="Y44">
            <v>2.3527136260211523</v>
          </cell>
          <cell r="Z44">
            <v>0</v>
          </cell>
          <cell r="AB44">
            <v>185.119</v>
          </cell>
          <cell r="AC44">
            <v>0</v>
          </cell>
          <cell r="AD44">
            <v>106.91960000000002</v>
          </cell>
          <cell r="AE44">
            <v>99.390999999999991</v>
          </cell>
          <cell r="AF44">
            <v>128.405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18.521000000000001</v>
          </cell>
          <cell r="D45">
            <v>350.49</v>
          </cell>
          <cell r="E45">
            <v>278.98500000000001</v>
          </cell>
          <cell r="F45">
            <v>90.025999999999996</v>
          </cell>
          <cell r="G45" t="str">
            <v>н</v>
          </cell>
          <cell r="H45">
            <v>1</v>
          </cell>
          <cell r="I45">
            <v>35</v>
          </cell>
          <cell r="J45">
            <v>278.41800000000001</v>
          </cell>
          <cell r="K45">
            <v>0.56700000000000728</v>
          </cell>
          <cell r="L45">
            <v>10</v>
          </cell>
          <cell r="M45">
            <v>20</v>
          </cell>
          <cell r="N45">
            <v>20</v>
          </cell>
          <cell r="O45">
            <v>20</v>
          </cell>
          <cell r="V45">
            <v>21.675600000000003</v>
          </cell>
          <cell r="X45">
            <v>7.3827714111720084</v>
          </cell>
          <cell r="Y45">
            <v>4.1533337024119277</v>
          </cell>
          <cell r="Z45">
            <v>0</v>
          </cell>
          <cell r="AB45">
            <v>170.607</v>
          </cell>
          <cell r="AC45">
            <v>0</v>
          </cell>
          <cell r="AD45">
            <v>11.981200000000001</v>
          </cell>
          <cell r="AE45">
            <v>18.088999999999999</v>
          </cell>
          <cell r="AF45">
            <v>8.3870000000000005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38.970999999999997</v>
          </cell>
          <cell r="D46">
            <v>245.733</v>
          </cell>
          <cell r="E46">
            <v>141.80600000000001</v>
          </cell>
          <cell r="F46">
            <v>136.11600000000001</v>
          </cell>
          <cell r="G46">
            <v>0</v>
          </cell>
          <cell r="H46">
            <v>1</v>
          </cell>
          <cell r="I46">
            <v>30</v>
          </cell>
          <cell r="J46">
            <v>147.78100000000001</v>
          </cell>
          <cell r="K46">
            <v>-5.9749999999999943</v>
          </cell>
          <cell r="L46">
            <v>30</v>
          </cell>
          <cell r="M46">
            <v>0</v>
          </cell>
          <cell r="N46">
            <v>0</v>
          </cell>
          <cell r="O46">
            <v>10</v>
          </cell>
          <cell r="V46">
            <v>20.205000000000002</v>
          </cell>
          <cell r="X46">
            <v>8.7164563226924034</v>
          </cell>
          <cell r="Y46">
            <v>6.7367483296213813</v>
          </cell>
          <cell r="Z46">
            <v>0</v>
          </cell>
          <cell r="AB46">
            <v>40.780999999999999</v>
          </cell>
          <cell r="AC46">
            <v>0</v>
          </cell>
          <cell r="AD46">
            <v>24.360600000000002</v>
          </cell>
          <cell r="AE46">
            <v>24.6738</v>
          </cell>
          <cell r="AF46">
            <v>17.905999999999999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87.537000000000006</v>
          </cell>
          <cell r="D47">
            <v>211.089</v>
          </cell>
          <cell r="E47">
            <v>142.50299999999999</v>
          </cell>
          <cell r="F47">
            <v>154.85</v>
          </cell>
          <cell r="G47" t="str">
            <v>н</v>
          </cell>
          <cell r="H47">
            <v>1</v>
          </cell>
          <cell r="I47">
            <v>30</v>
          </cell>
          <cell r="J47">
            <v>143.70400000000001</v>
          </cell>
          <cell r="K47">
            <v>-1.2010000000000218</v>
          </cell>
          <cell r="L47">
            <v>40</v>
          </cell>
          <cell r="M47">
            <v>0</v>
          </cell>
          <cell r="N47">
            <v>0</v>
          </cell>
          <cell r="O47">
            <v>20</v>
          </cell>
          <cell r="V47">
            <v>28.500599999999999</v>
          </cell>
          <cell r="X47">
            <v>7.5384377872746544</v>
          </cell>
          <cell r="Y47">
            <v>5.4332189497764958</v>
          </cell>
          <cell r="Z47">
            <v>0</v>
          </cell>
          <cell r="AB47">
            <v>0</v>
          </cell>
          <cell r="AC47">
            <v>0</v>
          </cell>
          <cell r="AD47">
            <v>30.433200000000006</v>
          </cell>
          <cell r="AE47">
            <v>32.790800000000004</v>
          </cell>
          <cell r="AF47">
            <v>25.265999999999998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523.08799999999997</v>
          </cell>
          <cell r="D48">
            <v>1397.4010000000001</v>
          </cell>
          <cell r="E48">
            <v>1282.367</v>
          </cell>
          <cell r="F48">
            <v>606.42600000000004</v>
          </cell>
          <cell r="G48">
            <v>0</v>
          </cell>
          <cell r="H48">
            <v>1</v>
          </cell>
          <cell r="I48">
            <v>30</v>
          </cell>
          <cell r="J48">
            <v>1257.241</v>
          </cell>
          <cell r="K48">
            <v>25.125999999999976</v>
          </cell>
          <cell r="L48">
            <v>300</v>
          </cell>
          <cell r="M48">
            <v>100</v>
          </cell>
          <cell r="N48">
            <v>150</v>
          </cell>
          <cell r="O48">
            <v>150</v>
          </cell>
          <cell r="V48">
            <v>204.15799999999999</v>
          </cell>
          <cell r="X48">
            <v>6.3990928594519936</v>
          </cell>
          <cell r="Y48">
            <v>2.9703758853437048</v>
          </cell>
          <cell r="Z48">
            <v>102.357</v>
          </cell>
          <cell r="AB48">
            <v>159.22</v>
          </cell>
          <cell r="AC48">
            <v>0</v>
          </cell>
          <cell r="AD48">
            <v>216.54859999999999</v>
          </cell>
          <cell r="AE48">
            <v>202.58019999999999</v>
          </cell>
          <cell r="AF48">
            <v>140.46600000000001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49.777000000000001</v>
          </cell>
          <cell r="D49">
            <v>88.064999999999998</v>
          </cell>
          <cell r="E49">
            <v>80.191999999999993</v>
          </cell>
          <cell r="F49">
            <v>56.39</v>
          </cell>
          <cell r="G49">
            <v>0</v>
          </cell>
          <cell r="H49">
            <v>1</v>
          </cell>
          <cell r="I49">
            <v>40</v>
          </cell>
          <cell r="J49">
            <v>81.55</v>
          </cell>
          <cell r="K49">
            <v>-1.3580000000000041</v>
          </cell>
          <cell r="L49">
            <v>20</v>
          </cell>
          <cell r="M49">
            <v>20</v>
          </cell>
          <cell r="N49">
            <v>20</v>
          </cell>
          <cell r="O49">
            <v>20</v>
          </cell>
          <cell r="V49">
            <v>16.038399999999999</v>
          </cell>
          <cell r="X49">
            <v>8.5039654828411813</v>
          </cell>
          <cell r="Y49">
            <v>3.5159367517956905</v>
          </cell>
          <cell r="Z49">
            <v>0</v>
          </cell>
          <cell r="AB49">
            <v>0</v>
          </cell>
          <cell r="AC49">
            <v>0</v>
          </cell>
          <cell r="AD49">
            <v>11.974399999999999</v>
          </cell>
          <cell r="AE49">
            <v>12.7796</v>
          </cell>
          <cell r="AF49">
            <v>6.5190000000000001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5.726</v>
          </cell>
          <cell r="D50">
            <v>429.50200000000001</v>
          </cell>
          <cell r="E50">
            <v>195.07499999999999</v>
          </cell>
          <cell r="F50">
            <v>240.15299999999999</v>
          </cell>
          <cell r="G50" t="str">
            <v>н</v>
          </cell>
          <cell r="H50">
            <v>1</v>
          </cell>
          <cell r="I50">
            <v>35</v>
          </cell>
          <cell r="J50">
            <v>249.262</v>
          </cell>
          <cell r="K50">
            <v>-54.187000000000012</v>
          </cell>
          <cell r="L50">
            <v>40</v>
          </cell>
          <cell r="M50">
            <v>0</v>
          </cell>
          <cell r="N50">
            <v>0</v>
          </cell>
          <cell r="O50">
            <v>0</v>
          </cell>
          <cell r="V50">
            <v>24.024399999999996</v>
          </cell>
          <cell r="X50">
            <v>11.661186127437109</v>
          </cell>
          <cell r="Y50">
            <v>9.996212184279317</v>
          </cell>
          <cell r="Z50">
            <v>0</v>
          </cell>
          <cell r="AB50">
            <v>74.953000000000003</v>
          </cell>
          <cell r="AC50">
            <v>0</v>
          </cell>
          <cell r="AD50">
            <v>24.697600000000001</v>
          </cell>
          <cell r="AE50">
            <v>40.54</v>
          </cell>
          <cell r="AF50">
            <v>9.2509999999999994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82.168999999999997</v>
          </cell>
          <cell r="D51">
            <v>222.654</v>
          </cell>
          <cell r="E51">
            <v>141.46700000000001</v>
          </cell>
          <cell r="F51">
            <v>147.108</v>
          </cell>
          <cell r="G51">
            <v>0</v>
          </cell>
          <cell r="H51">
            <v>1</v>
          </cell>
          <cell r="I51">
            <v>30</v>
          </cell>
          <cell r="J51">
            <v>151.72499999999999</v>
          </cell>
          <cell r="K51">
            <v>-10.257999999999981</v>
          </cell>
          <cell r="L51">
            <v>40</v>
          </cell>
          <cell r="M51">
            <v>0</v>
          </cell>
          <cell r="N51">
            <v>0</v>
          </cell>
          <cell r="O51">
            <v>10</v>
          </cell>
          <cell r="V51">
            <v>20.249400000000001</v>
          </cell>
          <cell r="X51">
            <v>9.7340168103746283</v>
          </cell>
          <cell r="Y51">
            <v>7.264807846158404</v>
          </cell>
          <cell r="Z51">
            <v>0</v>
          </cell>
          <cell r="AB51">
            <v>40.22</v>
          </cell>
          <cell r="AC51">
            <v>0</v>
          </cell>
          <cell r="AD51">
            <v>27.761000000000003</v>
          </cell>
          <cell r="AE51">
            <v>29.347000000000001</v>
          </cell>
          <cell r="AF51">
            <v>10.368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177.89400000000001</v>
          </cell>
          <cell r="D52">
            <v>1300.08</v>
          </cell>
          <cell r="E52">
            <v>1184.425</v>
          </cell>
          <cell r="F52">
            <v>232.405</v>
          </cell>
          <cell r="G52" t="str">
            <v>н</v>
          </cell>
          <cell r="H52">
            <v>1</v>
          </cell>
          <cell r="I52">
            <v>45</v>
          </cell>
          <cell r="J52">
            <v>1238.818</v>
          </cell>
          <cell r="K52">
            <v>-54.393000000000029</v>
          </cell>
          <cell r="L52">
            <v>100</v>
          </cell>
          <cell r="M52">
            <v>150</v>
          </cell>
          <cell r="N52">
            <v>150</v>
          </cell>
          <cell r="O52">
            <v>100</v>
          </cell>
          <cell r="V52">
            <v>118.73519999999999</v>
          </cell>
          <cell r="X52">
            <v>6.1683898287955046</v>
          </cell>
          <cell r="Y52">
            <v>1.9573386830527091</v>
          </cell>
          <cell r="Z52">
            <v>504.93900000000002</v>
          </cell>
          <cell r="AB52">
            <v>85.81</v>
          </cell>
          <cell r="AC52">
            <v>0</v>
          </cell>
          <cell r="AD52">
            <v>72.455799999999996</v>
          </cell>
          <cell r="AE52">
            <v>82.095600000000005</v>
          </cell>
          <cell r="AF52">
            <v>86.376999999999995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238.63499999999999</v>
          </cell>
          <cell r="D53">
            <v>893.28</v>
          </cell>
          <cell r="E53">
            <v>841.44</v>
          </cell>
          <cell r="F53">
            <v>269.02699999999999</v>
          </cell>
          <cell r="G53" t="str">
            <v>н</v>
          </cell>
          <cell r="H53">
            <v>1</v>
          </cell>
          <cell r="I53">
            <v>45</v>
          </cell>
          <cell r="J53">
            <v>925.678</v>
          </cell>
          <cell r="K53">
            <v>-84.237999999999943</v>
          </cell>
          <cell r="L53">
            <v>100</v>
          </cell>
          <cell r="M53">
            <v>80</v>
          </cell>
          <cell r="N53">
            <v>100</v>
          </cell>
          <cell r="O53">
            <v>80</v>
          </cell>
          <cell r="V53">
            <v>108.92819999999999</v>
          </cell>
          <cell r="X53">
            <v>5.7746937891198069</v>
          </cell>
          <cell r="Y53">
            <v>2.4697644870657922</v>
          </cell>
          <cell r="Z53">
            <v>201.69</v>
          </cell>
          <cell r="AB53">
            <v>95.108999999999995</v>
          </cell>
          <cell r="AC53">
            <v>0</v>
          </cell>
          <cell r="AD53">
            <v>68.092200000000005</v>
          </cell>
          <cell r="AE53">
            <v>78.198800000000006</v>
          </cell>
          <cell r="AF53">
            <v>114.268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179.61199999999999</v>
          </cell>
          <cell r="D54">
            <v>730.149</v>
          </cell>
          <cell r="E54">
            <v>571.30700000000002</v>
          </cell>
          <cell r="F54">
            <v>320.52300000000002</v>
          </cell>
          <cell r="G54" t="str">
            <v>н</v>
          </cell>
          <cell r="H54">
            <v>1</v>
          </cell>
          <cell r="I54">
            <v>45</v>
          </cell>
          <cell r="J54">
            <v>773.73199999999997</v>
          </cell>
          <cell r="K54">
            <v>-202.42499999999995</v>
          </cell>
          <cell r="L54">
            <v>100</v>
          </cell>
          <cell r="M54">
            <v>80</v>
          </cell>
          <cell r="N54">
            <v>100</v>
          </cell>
          <cell r="O54">
            <v>60</v>
          </cell>
          <cell r="V54">
            <v>97.145400000000009</v>
          </cell>
          <cell r="X54">
            <v>6.799323488296924</v>
          </cell>
          <cell r="Y54">
            <v>3.2994151035458188</v>
          </cell>
          <cell r="Z54">
            <v>0</v>
          </cell>
          <cell r="AB54">
            <v>85.58</v>
          </cell>
          <cell r="AC54">
            <v>0</v>
          </cell>
          <cell r="AD54">
            <v>56.030199999999994</v>
          </cell>
          <cell r="AE54">
            <v>78.272799999999989</v>
          </cell>
          <cell r="AF54">
            <v>82.05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519</v>
          </cell>
          <cell r="D55">
            <v>7147</v>
          </cell>
          <cell r="E55">
            <v>4035</v>
          </cell>
          <cell r="F55">
            <v>1793</v>
          </cell>
          <cell r="G55" t="str">
            <v>акк</v>
          </cell>
          <cell r="H55">
            <v>0.35</v>
          </cell>
          <cell r="I55">
            <v>40</v>
          </cell>
          <cell r="J55">
            <v>3930</v>
          </cell>
          <cell r="K55">
            <v>105</v>
          </cell>
          <cell r="L55">
            <v>500</v>
          </cell>
          <cell r="M55">
            <v>500</v>
          </cell>
          <cell r="N55">
            <v>600</v>
          </cell>
          <cell r="O55">
            <v>600</v>
          </cell>
          <cell r="V55">
            <v>706.2</v>
          </cell>
          <cell r="X55">
            <v>5.6542056074766354</v>
          </cell>
          <cell r="Y55">
            <v>2.5389408099688473</v>
          </cell>
          <cell r="Z55">
            <v>0</v>
          </cell>
          <cell r="AB55">
            <v>504</v>
          </cell>
          <cell r="AC55">
            <v>0</v>
          </cell>
          <cell r="AD55">
            <v>435.6</v>
          </cell>
          <cell r="AE55">
            <v>492</v>
          </cell>
          <cell r="AF55">
            <v>385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2376</v>
          </cell>
          <cell r="D56">
            <v>9073</v>
          </cell>
          <cell r="E56">
            <v>5546</v>
          </cell>
          <cell r="F56">
            <v>2555</v>
          </cell>
          <cell r="G56" t="str">
            <v>акк</v>
          </cell>
          <cell r="H56">
            <v>0.4</v>
          </cell>
          <cell r="I56">
            <v>40</v>
          </cell>
          <cell r="J56">
            <v>4422</v>
          </cell>
          <cell r="K56">
            <v>1124</v>
          </cell>
          <cell r="L56">
            <v>1000</v>
          </cell>
          <cell r="M56">
            <v>800</v>
          </cell>
          <cell r="N56">
            <v>800</v>
          </cell>
          <cell r="O56">
            <v>900</v>
          </cell>
          <cell r="V56">
            <v>1038.4000000000001</v>
          </cell>
          <cell r="X56">
            <v>5.8310862865947604</v>
          </cell>
          <cell r="Y56">
            <v>2.4605161787365173</v>
          </cell>
          <cell r="Z56">
            <v>0</v>
          </cell>
          <cell r="AB56">
            <v>354</v>
          </cell>
          <cell r="AC56">
            <v>0</v>
          </cell>
          <cell r="AD56">
            <v>933</v>
          </cell>
          <cell r="AE56">
            <v>907.8</v>
          </cell>
          <cell r="AF56">
            <v>641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1794</v>
          </cell>
          <cell r="D57">
            <v>5795</v>
          </cell>
          <cell r="E57">
            <v>5803</v>
          </cell>
          <cell r="F57">
            <v>1659</v>
          </cell>
          <cell r="G57">
            <v>0</v>
          </cell>
          <cell r="H57">
            <v>0.45</v>
          </cell>
          <cell r="I57">
            <v>45</v>
          </cell>
          <cell r="J57">
            <v>6587</v>
          </cell>
          <cell r="K57">
            <v>-784</v>
          </cell>
          <cell r="L57">
            <v>900</v>
          </cell>
          <cell r="M57">
            <v>900</v>
          </cell>
          <cell r="N57">
            <v>1000</v>
          </cell>
          <cell r="O57">
            <v>900</v>
          </cell>
          <cell r="V57">
            <v>1028.5999999999999</v>
          </cell>
          <cell r="X57">
            <v>5.2099941668286993</v>
          </cell>
          <cell r="Y57">
            <v>1.6128718646704259</v>
          </cell>
          <cell r="Z57">
            <v>100</v>
          </cell>
          <cell r="AB57">
            <v>560</v>
          </cell>
          <cell r="AC57">
            <v>0</v>
          </cell>
          <cell r="AD57">
            <v>666.2</v>
          </cell>
          <cell r="AE57">
            <v>670.6</v>
          </cell>
          <cell r="AF57">
            <v>426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489.16899999999998</v>
          </cell>
          <cell r="D58">
            <v>1374.5360000000001</v>
          </cell>
          <cell r="E58">
            <v>788</v>
          </cell>
          <cell r="F58">
            <v>695</v>
          </cell>
          <cell r="G58" t="str">
            <v>акк</v>
          </cell>
          <cell r="H58">
            <v>1</v>
          </cell>
          <cell r="I58">
            <v>40</v>
          </cell>
          <cell r="J58">
            <v>524.63900000000001</v>
          </cell>
          <cell r="K58">
            <v>263.36099999999999</v>
          </cell>
          <cell r="L58">
            <v>250</v>
          </cell>
          <cell r="M58">
            <v>200</v>
          </cell>
          <cell r="N58">
            <v>200</v>
          </cell>
          <cell r="O58">
            <v>200</v>
          </cell>
          <cell r="V58">
            <v>157.6</v>
          </cell>
          <cell r="X58">
            <v>9.8032994923857864</v>
          </cell>
          <cell r="Y58">
            <v>4.4098984771573608</v>
          </cell>
          <cell r="Z58">
            <v>0</v>
          </cell>
          <cell r="AB58">
            <v>0</v>
          </cell>
          <cell r="AC58">
            <v>0</v>
          </cell>
          <cell r="AD58">
            <v>173.49939999999998</v>
          </cell>
          <cell r="AE58">
            <v>183</v>
          </cell>
          <cell r="AF58">
            <v>58.706000000000003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1022</v>
          </cell>
          <cell r="D59">
            <v>95</v>
          </cell>
          <cell r="E59">
            <v>496</v>
          </cell>
          <cell r="F59">
            <v>606</v>
          </cell>
          <cell r="G59">
            <v>0</v>
          </cell>
          <cell r="H59">
            <v>0.1</v>
          </cell>
          <cell r="I59">
            <v>730</v>
          </cell>
          <cell r="J59">
            <v>511</v>
          </cell>
          <cell r="K59">
            <v>-15</v>
          </cell>
          <cell r="L59">
            <v>0</v>
          </cell>
          <cell r="M59">
            <v>0</v>
          </cell>
          <cell r="N59">
            <v>0</v>
          </cell>
          <cell r="O59">
            <v>300</v>
          </cell>
          <cell r="V59">
            <v>87.2</v>
          </cell>
          <cell r="X59">
            <v>10.389908256880734</v>
          </cell>
          <cell r="Y59">
            <v>6.9495412844036695</v>
          </cell>
          <cell r="Z59">
            <v>0</v>
          </cell>
          <cell r="AB59">
            <v>60</v>
          </cell>
          <cell r="AC59">
            <v>0</v>
          </cell>
          <cell r="AD59">
            <v>64.2</v>
          </cell>
          <cell r="AE59">
            <v>94.8</v>
          </cell>
          <cell r="AF59">
            <v>92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319</v>
          </cell>
          <cell r="D60">
            <v>2181</v>
          </cell>
          <cell r="E60">
            <v>1767</v>
          </cell>
          <cell r="F60">
            <v>676</v>
          </cell>
          <cell r="G60">
            <v>0</v>
          </cell>
          <cell r="H60">
            <v>0.35</v>
          </cell>
          <cell r="I60">
            <v>40</v>
          </cell>
          <cell r="J60">
            <v>2069</v>
          </cell>
          <cell r="K60">
            <v>-302</v>
          </cell>
          <cell r="L60">
            <v>250</v>
          </cell>
          <cell r="M60">
            <v>400</v>
          </cell>
          <cell r="N60">
            <v>350</v>
          </cell>
          <cell r="O60">
            <v>300</v>
          </cell>
          <cell r="V60">
            <v>324.60000000000002</v>
          </cell>
          <cell r="X60">
            <v>6.0874922982131849</v>
          </cell>
          <cell r="Y60">
            <v>2.0825631546518792</v>
          </cell>
          <cell r="Z60">
            <v>0</v>
          </cell>
          <cell r="AB60">
            <v>144</v>
          </cell>
          <cell r="AC60">
            <v>0</v>
          </cell>
          <cell r="AD60">
            <v>251.4</v>
          </cell>
          <cell r="AE60">
            <v>251.2</v>
          </cell>
          <cell r="AF60">
            <v>274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116.23399999999999</v>
          </cell>
          <cell r="D61">
            <v>593.88800000000003</v>
          </cell>
          <cell r="E61">
            <v>305.21600000000001</v>
          </cell>
          <cell r="F61">
            <v>172.29</v>
          </cell>
          <cell r="G61">
            <v>0</v>
          </cell>
          <cell r="H61">
            <v>1</v>
          </cell>
          <cell r="I61">
            <v>40</v>
          </cell>
          <cell r="J61">
            <v>437.65100000000001</v>
          </cell>
          <cell r="K61">
            <v>-132.435</v>
          </cell>
          <cell r="L61">
            <v>50</v>
          </cell>
          <cell r="M61">
            <v>80</v>
          </cell>
          <cell r="N61">
            <v>80</v>
          </cell>
          <cell r="O61">
            <v>80</v>
          </cell>
          <cell r="V61">
            <v>61.043199999999999</v>
          </cell>
          <cell r="X61">
            <v>7.5731613021597814</v>
          </cell>
          <cell r="Y61">
            <v>2.8224273956804362</v>
          </cell>
          <cell r="Z61">
            <v>0</v>
          </cell>
          <cell r="AB61">
            <v>0</v>
          </cell>
          <cell r="AC61">
            <v>0</v>
          </cell>
          <cell r="AD61">
            <v>56.377200000000002</v>
          </cell>
          <cell r="AE61">
            <v>40.232199999999999</v>
          </cell>
          <cell r="AF61">
            <v>36.648000000000003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1775</v>
          </cell>
          <cell r="D62">
            <v>3850</v>
          </cell>
          <cell r="E62">
            <v>3563</v>
          </cell>
          <cell r="F62">
            <v>1937</v>
          </cell>
          <cell r="G62">
            <v>0</v>
          </cell>
          <cell r="H62">
            <v>0.4</v>
          </cell>
          <cell r="I62">
            <v>35</v>
          </cell>
          <cell r="J62">
            <v>3605</v>
          </cell>
          <cell r="K62">
            <v>-42</v>
          </cell>
          <cell r="L62">
            <v>600</v>
          </cell>
          <cell r="M62">
            <v>500</v>
          </cell>
          <cell r="N62">
            <v>500</v>
          </cell>
          <cell r="O62">
            <v>500</v>
          </cell>
          <cell r="V62">
            <v>638.20000000000005</v>
          </cell>
          <cell r="X62">
            <v>6.3256032591664049</v>
          </cell>
          <cell r="Y62">
            <v>3.0350987151363209</v>
          </cell>
          <cell r="Z62">
            <v>0</v>
          </cell>
          <cell r="AB62">
            <v>372</v>
          </cell>
          <cell r="AC62">
            <v>0</v>
          </cell>
          <cell r="AD62">
            <v>696.2</v>
          </cell>
          <cell r="AE62">
            <v>594.20000000000005</v>
          </cell>
          <cell r="AF62">
            <v>478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2086</v>
          </cell>
          <cell r="D63">
            <v>4402</v>
          </cell>
          <cell r="E63">
            <v>4511</v>
          </cell>
          <cell r="F63">
            <v>1797</v>
          </cell>
          <cell r="G63">
            <v>0</v>
          </cell>
          <cell r="H63">
            <v>0.4</v>
          </cell>
          <cell r="I63">
            <v>40</v>
          </cell>
          <cell r="J63">
            <v>4587</v>
          </cell>
          <cell r="K63">
            <v>-76</v>
          </cell>
          <cell r="L63">
            <v>900</v>
          </cell>
          <cell r="M63">
            <v>600</v>
          </cell>
          <cell r="N63">
            <v>800</v>
          </cell>
          <cell r="O63">
            <v>800</v>
          </cell>
          <cell r="V63">
            <v>809.8</v>
          </cell>
          <cell r="X63">
            <v>6.0471721412694492</v>
          </cell>
          <cell r="Y63">
            <v>2.219066436157076</v>
          </cell>
          <cell r="Z63">
            <v>0</v>
          </cell>
          <cell r="AB63">
            <v>462</v>
          </cell>
          <cell r="AC63">
            <v>0</v>
          </cell>
          <cell r="AD63">
            <v>789</v>
          </cell>
          <cell r="AE63">
            <v>714.6</v>
          </cell>
          <cell r="AF63">
            <v>689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18.509</v>
          </cell>
          <cell r="D64">
            <v>191.01400000000001</v>
          </cell>
          <cell r="E64">
            <v>91.644000000000005</v>
          </cell>
          <cell r="F64">
            <v>33.192</v>
          </cell>
          <cell r="G64">
            <v>0</v>
          </cell>
          <cell r="H64">
            <v>1</v>
          </cell>
          <cell r="I64">
            <v>40</v>
          </cell>
          <cell r="J64">
            <v>96.962000000000003</v>
          </cell>
          <cell r="K64">
            <v>-5.3179999999999978</v>
          </cell>
          <cell r="L64">
            <v>0</v>
          </cell>
          <cell r="M64">
            <v>30</v>
          </cell>
          <cell r="N64">
            <v>20</v>
          </cell>
          <cell r="O64">
            <v>20</v>
          </cell>
          <cell r="V64">
            <v>18.328800000000001</v>
          </cell>
          <cell r="X64">
            <v>5.6300467024573351</v>
          </cell>
          <cell r="Y64">
            <v>1.8109205185282178</v>
          </cell>
          <cell r="Z64">
            <v>0</v>
          </cell>
          <cell r="AB64">
            <v>0</v>
          </cell>
          <cell r="AC64">
            <v>0</v>
          </cell>
          <cell r="AD64">
            <v>8.9049999999999976</v>
          </cell>
          <cell r="AE64">
            <v>12.822999999999999</v>
          </cell>
          <cell r="AF64">
            <v>22.253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315.99099999999999</v>
          </cell>
          <cell r="D65">
            <v>720.63400000000001</v>
          </cell>
          <cell r="E65">
            <v>672</v>
          </cell>
          <cell r="F65">
            <v>171</v>
          </cell>
          <cell r="G65" t="str">
            <v>акк</v>
          </cell>
          <cell r="H65">
            <v>1</v>
          </cell>
          <cell r="I65">
            <v>40</v>
          </cell>
          <cell r="J65">
            <v>242.49299999999999</v>
          </cell>
          <cell r="K65">
            <v>429.50700000000001</v>
          </cell>
          <cell r="L65">
            <v>100</v>
          </cell>
          <cell r="M65">
            <v>150</v>
          </cell>
          <cell r="N65">
            <v>150</v>
          </cell>
          <cell r="O65">
            <v>150</v>
          </cell>
          <cell r="V65">
            <v>134.4</v>
          </cell>
          <cell r="X65">
            <v>5.364583333333333</v>
          </cell>
          <cell r="Y65">
            <v>1.2723214285714286</v>
          </cell>
          <cell r="Z65">
            <v>0</v>
          </cell>
          <cell r="AB65">
            <v>0</v>
          </cell>
          <cell r="AC65">
            <v>0</v>
          </cell>
          <cell r="AD65">
            <v>73.653199999999998</v>
          </cell>
          <cell r="AE65">
            <v>80.2</v>
          </cell>
          <cell r="AF65">
            <v>38.83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205</v>
          </cell>
          <cell r="D66">
            <v>2005</v>
          </cell>
          <cell r="E66">
            <v>1581</v>
          </cell>
          <cell r="F66">
            <v>566</v>
          </cell>
          <cell r="G66">
            <v>0</v>
          </cell>
          <cell r="H66">
            <v>0.35</v>
          </cell>
          <cell r="I66">
            <v>40</v>
          </cell>
          <cell r="J66">
            <v>1684</v>
          </cell>
          <cell r="K66">
            <v>-103</v>
          </cell>
          <cell r="L66">
            <v>220</v>
          </cell>
          <cell r="M66">
            <v>300</v>
          </cell>
          <cell r="N66">
            <v>250</v>
          </cell>
          <cell r="O66">
            <v>250</v>
          </cell>
          <cell r="V66">
            <v>277.8</v>
          </cell>
          <cell r="X66">
            <v>5.7091432685385168</v>
          </cell>
          <cell r="Y66">
            <v>2.0374370050395969</v>
          </cell>
          <cell r="Z66">
            <v>0</v>
          </cell>
          <cell r="AB66">
            <v>192</v>
          </cell>
          <cell r="AC66">
            <v>0</v>
          </cell>
          <cell r="AD66">
            <v>190.4</v>
          </cell>
          <cell r="AE66">
            <v>220.6</v>
          </cell>
          <cell r="AF66">
            <v>299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405</v>
          </cell>
          <cell r="D67">
            <v>3425</v>
          </cell>
          <cell r="E67">
            <v>2443</v>
          </cell>
          <cell r="F67">
            <v>1312</v>
          </cell>
          <cell r="G67" t="str">
            <v>неакк</v>
          </cell>
          <cell r="H67">
            <v>0.35</v>
          </cell>
          <cell r="I67">
            <v>40</v>
          </cell>
          <cell r="J67">
            <v>2650</v>
          </cell>
          <cell r="K67">
            <v>-207</v>
          </cell>
          <cell r="L67">
            <v>300</v>
          </cell>
          <cell r="M67">
            <v>400</v>
          </cell>
          <cell r="N67">
            <v>350</v>
          </cell>
          <cell r="O67">
            <v>350</v>
          </cell>
          <cell r="V67">
            <v>426.2</v>
          </cell>
          <cell r="X67">
            <v>6.3632097606757396</v>
          </cell>
          <cell r="Y67">
            <v>3.0783669638667295</v>
          </cell>
          <cell r="Z67">
            <v>0</v>
          </cell>
          <cell r="AB67">
            <v>312</v>
          </cell>
          <cell r="AC67">
            <v>0</v>
          </cell>
          <cell r="AD67">
            <v>315.60000000000002</v>
          </cell>
          <cell r="AE67">
            <v>328.6</v>
          </cell>
          <cell r="AF67">
            <v>380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281</v>
          </cell>
          <cell r="D68">
            <v>1231</v>
          </cell>
          <cell r="E68">
            <v>964</v>
          </cell>
          <cell r="F68">
            <v>506</v>
          </cell>
          <cell r="G68">
            <v>0</v>
          </cell>
          <cell r="H68">
            <v>0.4</v>
          </cell>
          <cell r="I68">
            <v>35</v>
          </cell>
          <cell r="J68">
            <v>988</v>
          </cell>
          <cell r="K68">
            <v>-24</v>
          </cell>
          <cell r="L68">
            <v>200</v>
          </cell>
          <cell r="M68">
            <v>120</v>
          </cell>
          <cell r="N68">
            <v>120</v>
          </cell>
          <cell r="O68">
            <v>150</v>
          </cell>
          <cell r="V68">
            <v>180.8</v>
          </cell>
          <cell r="X68">
            <v>6.0619469026548671</v>
          </cell>
          <cell r="Y68">
            <v>2.7986725663716814</v>
          </cell>
          <cell r="Z68">
            <v>0</v>
          </cell>
          <cell r="AB68">
            <v>60</v>
          </cell>
          <cell r="AC68">
            <v>0</v>
          </cell>
          <cell r="AD68">
            <v>164.4</v>
          </cell>
          <cell r="AE68">
            <v>178.8</v>
          </cell>
          <cell r="AF68">
            <v>189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73.043999999999997</v>
          </cell>
          <cell r="D69">
            <v>505.83300000000003</v>
          </cell>
          <cell r="E69">
            <v>376.416</v>
          </cell>
          <cell r="F69">
            <v>186.18199999999999</v>
          </cell>
          <cell r="G69">
            <v>0</v>
          </cell>
          <cell r="H69">
            <v>1</v>
          </cell>
          <cell r="I69">
            <v>50</v>
          </cell>
          <cell r="J69">
            <v>402.28399999999999</v>
          </cell>
          <cell r="K69">
            <v>-25.867999999999995</v>
          </cell>
          <cell r="L69">
            <v>50</v>
          </cell>
          <cell r="M69">
            <v>80</v>
          </cell>
          <cell r="N69">
            <v>70</v>
          </cell>
          <cell r="O69">
            <v>50</v>
          </cell>
          <cell r="V69">
            <v>60.189200000000007</v>
          </cell>
          <cell r="X69">
            <v>7.2468482717829774</v>
          </cell>
          <cell r="Y69">
            <v>3.0932791929449133</v>
          </cell>
          <cell r="Z69">
            <v>0</v>
          </cell>
          <cell r="AB69">
            <v>75.47</v>
          </cell>
          <cell r="AC69">
            <v>0</v>
          </cell>
          <cell r="AD69">
            <v>39.6128</v>
          </cell>
          <cell r="AE69">
            <v>43.501600000000003</v>
          </cell>
          <cell r="AF69">
            <v>38.997999999999998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500.93400000000003</v>
          </cell>
          <cell r="D70">
            <v>2365.0219999999999</v>
          </cell>
          <cell r="E70">
            <v>2279.4569999999999</v>
          </cell>
          <cell r="F70">
            <v>574.21</v>
          </cell>
          <cell r="G70" t="str">
            <v>н</v>
          </cell>
          <cell r="H70">
            <v>1</v>
          </cell>
          <cell r="I70">
            <v>50</v>
          </cell>
          <cell r="J70">
            <v>2425.1410000000001</v>
          </cell>
          <cell r="K70">
            <v>-145.6840000000002</v>
          </cell>
          <cell r="L70">
            <v>200</v>
          </cell>
          <cell r="M70">
            <v>400</v>
          </cell>
          <cell r="N70">
            <v>500</v>
          </cell>
          <cell r="O70">
            <v>500</v>
          </cell>
          <cell r="V70">
            <v>405.75779999999997</v>
          </cell>
          <cell r="X70">
            <v>5.3583936032776212</v>
          </cell>
          <cell r="Y70">
            <v>1.4151545577189153</v>
          </cell>
          <cell r="Z70">
            <v>108.754</v>
          </cell>
          <cell r="AB70">
            <v>141.91399999999999</v>
          </cell>
          <cell r="AC70">
            <v>0</v>
          </cell>
          <cell r="AD70">
            <v>198.50200000000001</v>
          </cell>
          <cell r="AE70">
            <v>256.76799999999997</v>
          </cell>
          <cell r="AF70">
            <v>123.84099999999999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67.406000000000006</v>
          </cell>
          <cell r="D71">
            <v>391.37299999999999</v>
          </cell>
          <cell r="E71">
            <v>226.43</v>
          </cell>
          <cell r="F71">
            <v>225.821</v>
          </cell>
          <cell r="G71">
            <v>0</v>
          </cell>
          <cell r="H71">
            <v>1</v>
          </cell>
          <cell r="I71">
            <v>50</v>
          </cell>
          <cell r="J71">
            <v>229.81800000000001</v>
          </cell>
          <cell r="K71">
            <v>-3.3880000000000052</v>
          </cell>
          <cell r="L71">
            <v>0</v>
          </cell>
          <cell r="M71">
            <v>0</v>
          </cell>
          <cell r="N71">
            <v>0</v>
          </cell>
          <cell r="O71">
            <v>20</v>
          </cell>
          <cell r="V71">
            <v>30.972000000000001</v>
          </cell>
          <cell r="X71">
            <v>7.9368784708769207</v>
          </cell>
          <cell r="Y71">
            <v>7.2911339274183131</v>
          </cell>
          <cell r="Z71">
            <v>0</v>
          </cell>
          <cell r="AB71">
            <v>71.569999999999993</v>
          </cell>
          <cell r="AC71">
            <v>0</v>
          </cell>
          <cell r="AD71">
            <v>22.986799999999999</v>
          </cell>
          <cell r="AE71">
            <v>34.468800000000002</v>
          </cell>
          <cell r="AF71">
            <v>21.062000000000001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11.647</v>
          </cell>
          <cell r="D72">
            <v>14.974</v>
          </cell>
          <cell r="E72">
            <v>6.548</v>
          </cell>
          <cell r="F72">
            <v>17.597000000000001</v>
          </cell>
          <cell r="G72">
            <v>0</v>
          </cell>
          <cell r="H72">
            <v>1</v>
          </cell>
          <cell r="I72">
            <v>35</v>
          </cell>
          <cell r="J72">
            <v>7.7309999999999999</v>
          </cell>
          <cell r="K72">
            <v>-1.1829999999999998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V72">
            <v>1.3096000000000001</v>
          </cell>
          <cell r="X72">
            <v>13.436927306047648</v>
          </cell>
          <cell r="Y72">
            <v>13.436927306047648</v>
          </cell>
          <cell r="Z72">
            <v>0</v>
          </cell>
          <cell r="AB72">
            <v>0</v>
          </cell>
          <cell r="AC72">
            <v>0</v>
          </cell>
          <cell r="AD72">
            <v>2.5043999999999995</v>
          </cell>
          <cell r="AE72">
            <v>2.2056</v>
          </cell>
          <cell r="AF72">
            <v>0.74199999999999999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651.59500000000003</v>
          </cell>
          <cell r="D73">
            <v>3465.2739999999999</v>
          </cell>
          <cell r="E73">
            <v>2740.8879999999999</v>
          </cell>
          <cell r="F73">
            <v>1289.425</v>
          </cell>
          <cell r="G73">
            <v>0</v>
          </cell>
          <cell r="H73">
            <v>1</v>
          </cell>
          <cell r="I73">
            <v>40</v>
          </cell>
          <cell r="J73">
            <v>2745.7669999999998</v>
          </cell>
          <cell r="K73">
            <v>-4.8789999999999054</v>
          </cell>
          <cell r="L73">
            <v>400</v>
          </cell>
          <cell r="M73">
            <v>350</v>
          </cell>
          <cell r="N73">
            <v>350</v>
          </cell>
          <cell r="O73">
            <v>350</v>
          </cell>
          <cell r="V73">
            <v>403.07759999999996</v>
          </cell>
          <cell r="X73">
            <v>6.7962719833600289</v>
          </cell>
          <cell r="Y73">
            <v>3.198949780389682</v>
          </cell>
          <cell r="Z73">
            <v>205.85</v>
          </cell>
          <cell r="AB73">
            <v>519.65</v>
          </cell>
          <cell r="AC73">
            <v>0</v>
          </cell>
          <cell r="AD73">
            <v>380.77320000000009</v>
          </cell>
          <cell r="AE73">
            <v>405.95819999999998</v>
          </cell>
          <cell r="AF73">
            <v>169.93799999999999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1716</v>
          </cell>
          <cell r="D74">
            <v>11146</v>
          </cell>
          <cell r="E74">
            <v>10284</v>
          </cell>
          <cell r="F74">
            <v>2483</v>
          </cell>
          <cell r="G74">
            <v>0</v>
          </cell>
          <cell r="H74">
            <v>0.45</v>
          </cell>
          <cell r="I74">
            <v>50</v>
          </cell>
          <cell r="J74">
            <v>10636</v>
          </cell>
          <cell r="K74">
            <v>-352</v>
          </cell>
          <cell r="L74">
            <v>500</v>
          </cell>
          <cell r="M74">
            <v>800</v>
          </cell>
          <cell r="N74">
            <v>1000</v>
          </cell>
          <cell r="O74">
            <v>1000</v>
          </cell>
          <cell r="V74">
            <v>874.8</v>
          </cell>
          <cell r="X74">
            <v>6.6106538637402839</v>
          </cell>
          <cell r="Y74">
            <v>2.8383630544124374</v>
          </cell>
          <cell r="Z74">
            <v>0</v>
          </cell>
          <cell r="AB74">
            <v>910</v>
          </cell>
          <cell r="AC74">
            <v>5000</v>
          </cell>
          <cell r="AD74">
            <v>664.8</v>
          </cell>
          <cell r="AE74">
            <v>682.8</v>
          </cell>
          <cell r="AF74">
            <v>828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1375</v>
          </cell>
          <cell r="D75">
            <v>6902</v>
          </cell>
          <cell r="E75">
            <v>6047</v>
          </cell>
          <cell r="F75">
            <v>2100</v>
          </cell>
          <cell r="G75" t="str">
            <v>акяб</v>
          </cell>
          <cell r="H75">
            <v>0.45</v>
          </cell>
          <cell r="I75">
            <v>50</v>
          </cell>
          <cell r="J75">
            <v>6206</v>
          </cell>
          <cell r="K75">
            <v>-159</v>
          </cell>
          <cell r="L75">
            <v>500</v>
          </cell>
          <cell r="M75">
            <v>800</v>
          </cell>
          <cell r="N75">
            <v>1200</v>
          </cell>
          <cell r="O75">
            <v>1000</v>
          </cell>
          <cell r="V75">
            <v>981.4</v>
          </cell>
          <cell r="X75">
            <v>5.7061340941512126</v>
          </cell>
          <cell r="Y75">
            <v>2.1398002853067046</v>
          </cell>
          <cell r="Z75">
            <v>120</v>
          </cell>
          <cell r="AB75">
            <v>420</v>
          </cell>
          <cell r="AC75">
            <v>600</v>
          </cell>
          <cell r="AD75">
            <v>676.6</v>
          </cell>
          <cell r="AE75">
            <v>716.2</v>
          </cell>
          <cell r="AF75">
            <v>827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505</v>
          </cell>
          <cell r="D76">
            <v>2121</v>
          </cell>
          <cell r="E76">
            <v>1947</v>
          </cell>
          <cell r="F76">
            <v>623</v>
          </cell>
          <cell r="G76">
            <v>0</v>
          </cell>
          <cell r="H76">
            <v>0.45</v>
          </cell>
          <cell r="I76">
            <v>50</v>
          </cell>
          <cell r="J76">
            <v>1989</v>
          </cell>
          <cell r="K76">
            <v>-42</v>
          </cell>
          <cell r="L76">
            <v>300</v>
          </cell>
          <cell r="M76">
            <v>250</v>
          </cell>
          <cell r="N76">
            <v>250</v>
          </cell>
          <cell r="O76">
            <v>250</v>
          </cell>
          <cell r="V76">
            <v>371.4</v>
          </cell>
          <cell r="X76">
            <v>4.5045772751750137</v>
          </cell>
          <cell r="Y76">
            <v>1.6774367259019927</v>
          </cell>
          <cell r="Z76">
            <v>0</v>
          </cell>
          <cell r="AB76">
            <v>90</v>
          </cell>
          <cell r="AC76">
            <v>0</v>
          </cell>
          <cell r="AD76">
            <v>235.8</v>
          </cell>
          <cell r="AE76">
            <v>260.8</v>
          </cell>
          <cell r="AF76">
            <v>267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7.1959999999999997</v>
          </cell>
          <cell r="E77">
            <v>1.9830000000000001</v>
          </cell>
          <cell r="F77">
            <v>5.2130000000000001</v>
          </cell>
          <cell r="G77">
            <v>0</v>
          </cell>
          <cell r="H77">
            <v>1</v>
          </cell>
          <cell r="I77">
            <v>35</v>
          </cell>
          <cell r="J77">
            <v>10.16</v>
          </cell>
          <cell r="K77">
            <v>-8.1769999999999996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V77">
            <v>0.39660000000000001</v>
          </cell>
          <cell r="X77">
            <v>13.144225920322743</v>
          </cell>
          <cell r="Y77">
            <v>13.144225920322743</v>
          </cell>
          <cell r="Z77">
            <v>0</v>
          </cell>
          <cell r="AB77">
            <v>0</v>
          </cell>
          <cell r="AC77">
            <v>0</v>
          </cell>
          <cell r="AD77">
            <v>2.1808000000000001</v>
          </cell>
          <cell r="AE77">
            <v>3.7468000000000004</v>
          </cell>
          <cell r="AF77">
            <v>0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96</v>
          </cell>
          <cell r="D78">
            <v>441</v>
          </cell>
          <cell r="E78">
            <v>350</v>
          </cell>
          <cell r="F78">
            <v>181</v>
          </cell>
          <cell r="G78">
            <v>0</v>
          </cell>
          <cell r="H78">
            <v>0.4</v>
          </cell>
          <cell r="I78">
            <v>40</v>
          </cell>
          <cell r="J78">
            <v>357</v>
          </cell>
          <cell r="K78">
            <v>-7</v>
          </cell>
          <cell r="L78">
            <v>40</v>
          </cell>
          <cell r="M78">
            <v>40</v>
          </cell>
          <cell r="N78">
            <v>50</v>
          </cell>
          <cell r="O78">
            <v>50</v>
          </cell>
          <cell r="V78">
            <v>49.6</v>
          </cell>
          <cell r="X78">
            <v>7.278225806451613</v>
          </cell>
          <cell r="Y78">
            <v>3.6491935483870965</v>
          </cell>
          <cell r="Z78">
            <v>0</v>
          </cell>
          <cell r="AB78">
            <v>102</v>
          </cell>
          <cell r="AC78">
            <v>0</v>
          </cell>
          <cell r="AD78">
            <v>59.6</v>
          </cell>
          <cell r="AE78">
            <v>51.2</v>
          </cell>
          <cell r="AF78">
            <v>50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184</v>
          </cell>
          <cell r="D79">
            <v>318</v>
          </cell>
          <cell r="E79">
            <v>328</v>
          </cell>
          <cell r="F79">
            <v>168</v>
          </cell>
          <cell r="G79">
            <v>0</v>
          </cell>
          <cell r="H79">
            <v>0.4</v>
          </cell>
          <cell r="I79">
            <v>40</v>
          </cell>
          <cell r="J79">
            <v>330</v>
          </cell>
          <cell r="K79">
            <v>-2</v>
          </cell>
          <cell r="L79">
            <v>40</v>
          </cell>
          <cell r="M79">
            <v>40</v>
          </cell>
          <cell r="N79">
            <v>50</v>
          </cell>
          <cell r="O79">
            <v>50</v>
          </cell>
          <cell r="V79">
            <v>46.4</v>
          </cell>
          <cell r="X79">
            <v>7.5</v>
          </cell>
          <cell r="Y79">
            <v>3.6206896551724137</v>
          </cell>
          <cell r="Z79">
            <v>0</v>
          </cell>
          <cell r="AB79">
            <v>96</v>
          </cell>
          <cell r="AC79">
            <v>0</v>
          </cell>
          <cell r="AD79">
            <v>68.8</v>
          </cell>
          <cell r="AE79">
            <v>49.2</v>
          </cell>
          <cell r="AF79">
            <v>38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569.20699999999999</v>
          </cell>
          <cell r="D80">
            <v>2282.6840000000002</v>
          </cell>
          <cell r="E80">
            <v>1925.1559999999999</v>
          </cell>
          <cell r="F80">
            <v>880.13699999999994</v>
          </cell>
          <cell r="G80" t="str">
            <v>н</v>
          </cell>
          <cell r="H80">
            <v>1</v>
          </cell>
          <cell r="I80">
            <v>50</v>
          </cell>
          <cell r="J80">
            <v>1897.059</v>
          </cell>
          <cell r="K80">
            <v>28.09699999999998</v>
          </cell>
          <cell r="L80">
            <v>300</v>
          </cell>
          <cell r="M80">
            <v>300</v>
          </cell>
          <cell r="N80">
            <v>350</v>
          </cell>
          <cell r="O80">
            <v>300</v>
          </cell>
          <cell r="V80">
            <v>329.14319999999998</v>
          </cell>
          <cell r="X80">
            <v>6.4717636578850781</v>
          </cell>
          <cell r="Y80">
            <v>2.6740245583077518</v>
          </cell>
          <cell r="Z80">
            <v>0</v>
          </cell>
          <cell r="AB80">
            <v>279.44</v>
          </cell>
          <cell r="AC80">
            <v>0</v>
          </cell>
          <cell r="AD80">
            <v>190.34459999999999</v>
          </cell>
          <cell r="AE80">
            <v>254.81840000000003</v>
          </cell>
          <cell r="AF80">
            <v>181.83799999999999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13.452</v>
          </cell>
          <cell r="D81">
            <v>18.614000000000001</v>
          </cell>
          <cell r="E81">
            <v>10.647</v>
          </cell>
          <cell r="F81">
            <v>18.495000000000001</v>
          </cell>
          <cell r="G81">
            <v>0</v>
          </cell>
          <cell r="H81">
            <v>1</v>
          </cell>
          <cell r="I81">
            <v>40</v>
          </cell>
          <cell r="J81">
            <v>16.081</v>
          </cell>
          <cell r="K81">
            <v>-5.4339999999999993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V81">
            <v>2.1294</v>
          </cell>
          <cell r="X81">
            <v>8.6855452240067628</v>
          </cell>
          <cell r="Y81">
            <v>8.6855452240067628</v>
          </cell>
          <cell r="Z81">
            <v>0</v>
          </cell>
          <cell r="AB81">
            <v>0</v>
          </cell>
          <cell r="AC81">
            <v>0</v>
          </cell>
          <cell r="AD81">
            <v>2.7971999999999992</v>
          </cell>
          <cell r="AE81">
            <v>4.1261999999999999</v>
          </cell>
          <cell r="AF81">
            <v>0.98899999999999999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881</v>
          </cell>
          <cell r="D82">
            <v>59</v>
          </cell>
          <cell r="E82">
            <v>360</v>
          </cell>
          <cell r="F82">
            <v>564</v>
          </cell>
          <cell r="G82">
            <v>0</v>
          </cell>
          <cell r="H82">
            <v>0.1</v>
          </cell>
          <cell r="I82">
            <v>730</v>
          </cell>
          <cell r="J82">
            <v>375</v>
          </cell>
          <cell r="K82">
            <v>-15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V82">
            <v>64</v>
          </cell>
          <cell r="X82">
            <v>8.8125</v>
          </cell>
          <cell r="Y82">
            <v>8.8125</v>
          </cell>
          <cell r="Z82">
            <v>0</v>
          </cell>
          <cell r="AB82">
            <v>40</v>
          </cell>
          <cell r="AC82">
            <v>0</v>
          </cell>
          <cell r="AD82">
            <v>58.8</v>
          </cell>
          <cell r="AE82">
            <v>76.2</v>
          </cell>
          <cell r="AF82">
            <v>72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69.674999999999997</v>
          </cell>
          <cell r="D83">
            <v>181.28800000000001</v>
          </cell>
          <cell r="E83">
            <v>205.18700000000001</v>
          </cell>
          <cell r="F83">
            <v>39.94</v>
          </cell>
          <cell r="G83">
            <v>0</v>
          </cell>
          <cell r="H83">
            <v>1</v>
          </cell>
          <cell r="I83">
            <v>50</v>
          </cell>
          <cell r="J83">
            <v>211.065</v>
          </cell>
          <cell r="K83">
            <v>-5.8779999999999859</v>
          </cell>
          <cell r="L83">
            <v>30</v>
          </cell>
          <cell r="M83">
            <v>20</v>
          </cell>
          <cell r="N83">
            <v>20</v>
          </cell>
          <cell r="O83">
            <v>30</v>
          </cell>
          <cell r="V83">
            <v>29.625400000000003</v>
          </cell>
          <cell r="X83">
            <v>4.7236493009377085</v>
          </cell>
          <cell r="Y83">
            <v>1.3481674509036163</v>
          </cell>
          <cell r="Z83">
            <v>0</v>
          </cell>
          <cell r="AB83">
            <v>57.06</v>
          </cell>
          <cell r="AC83">
            <v>0</v>
          </cell>
          <cell r="AD83">
            <v>15.088999999999999</v>
          </cell>
          <cell r="AE83">
            <v>18.247599999999998</v>
          </cell>
          <cell r="AF83">
            <v>27.539000000000001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1182</v>
          </cell>
          <cell r="D84">
            <v>4797</v>
          </cell>
          <cell r="E84">
            <v>4161</v>
          </cell>
          <cell r="F84">
            <v>1698</v>
          </cell>
          <cell r="G84">
            <v>0</v>
          </cell>
          <cell r="H84">
            <v>0.4</v>
          </cell>
          <cell r="I84">
            <v>40</v>
          </cell>
          <cell r="J84">
            <v>4218</v>
          </cell>
          <cell r="K84">
            <v>-57</v>
          </cell>
          <cell r="L84">
            <v>800</v>
          </cell>
          <cell r="M84">
            <v>600</v>
          </cell>
          <cell r="N84">
            <v>600</v>
          </cell>
          <cell r="O84">
            <v>600</v>
          </cell>
          <cell r="V84">
            <v>739.8</v>
          </cell>
          <cell r="X84">
            <v>5.8096782914301164</v>
          </cell>
          <cell r="Y84">
            <v>2.2952149229521495</v>
          </cell>
          <cell r="Z84">
            <v>0</v>
          </cell>
          <cell r="AB84">
            <v>462</v>
          </cell>
          <cell r="AC84">
            <v>0</v>
          </cell>
          <cell r="AD84">
            <v>691.4</v>
          </cell>
          <cell r="AE84">
            <v>682</v>
          </cell>
          <cell r="AF84">
            <v>285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842</v>
          </cell>
          <cell r="D85">
            <v>3328</v>
          </cell>
          <cell r="E85">
            <v>2815</v>
          </cell>
          <cell r="F85">
            <v>1216</v>
          </cell>
          <cell r="G85">
            <v>0</v>
          </cell>
          <cell r="H85">
            <v>0.4</v>
          </cell>
          <cell r="I85">
            <v>40</v>
          </cell>
          <cell r="J85">
            <v>2888</v>
          </cell>
          <cell r="K85">
            <v>-73</v>
          </cell>
          <cell r="L85">
            <v>500</v>
          </cell>
          <cell r="M85">
            <v>400</v>
          </cell>
          <cell r="N85">
            <v>200</v>
          </cell>
          <cell r="O85">
            <v>300</v>
          </cell>
          <cell r="V85">
            <v>470.6</v>
          </cell>
          <cell r="X85">
            <v>5.5588610284742881</v>
          </cell>
          <cell r="Y85">
            <v>2.5839354016149594</v>
          </cell>
          <cell r="Z85">
            <v>0</v>
          </cell>
          <cell r="AB85">
            <v>462</v>
          </cell>
          <cell r="AC85">
            <v>0</v>
          </cell>
          <cell r="AD85">
            <v>446.6</v>
          </cell>
          <cell r="AE85">
            <v>447.6</v>
          </cell>
          <cell r="AF85">
            <v>274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113.015</v>
          </cell>
          <cell r="D86">
            <v>1385.4639999999999</v>
          </cell>
          <cell r="E86">
            <v>1200.4110000000001</v>
          </cell>
          <cell r="F86">
            <v>268.75599999999997</v>
          </cell>
          <cell r="G86">
            <v>0</v>
          </cell>
          <cell r="H86">
            <v>1</v>
          </cell>
          <cell r="I86">
            <v>40</v>
          </cell>
          <cell r="J86">
            <v>1212.749</v>
          </cell>
          <cell r="K86">
            <v>-12.337999999999965</v>
          </cell>
          <cell r="L86">
            <v>100</v>
          </cell>
          <cell r="M86">
            <v>100</v>
          </cell>
          <cell r="N86">
            <v>150</v>
          </cell>
          <cell r="O86">
            <v>150</v>
          </cell>
          <cell r="V86">
            <v>147.91839999999999</v>
          </cell>
          <cell r="X86">
            <v>5.1971627600082213</v>
          </cell>
          <cell r="Y86">
            <v>1.8169206805914611</v>
          </cell>
          <cell r="Z86">
            <v>106.313</v>
          </cell>
          <cell r="AB86">
            <v>354.50599999999997</v>
          </cell>
          <cell r="AC86">
            <v>0</v>
          </cell>
          <cell r="AD86">
            <v>85.197600000000008</v>
          </cell>
          <cell r="AE86">
            <v>98.982399999999998</v>
          </cell>
          <cell r="AF86">
            <v>139.048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244.339</v>
          </cell>
          <cell r="D87">
            <v>926.87599999999998</v>
          </cell>
          <cell r="E87">
            <v>713.56399999999996</v>
          </cell>
          <cell r="F87">
            <v>437.98899999999998</v>
          </cell>
          <cell r="G87">
            <v>0</v>
          </cell>
          <cell r="H87">
            <v>1</v>
          </cell>
          <cell r="I87">
            <v>40</v>
          </cell>
          <cell r="J87">
            <v>870.38099999999997</v>
          </cell>
          <cell r="K87">
            <v>-156.81700000000001</v>
          </cell>
          <cell r="L87">
            <v>100</v>
          </cell>
          <cell r="M87">
            <v>0</v>
          </cell>
          <cell r="N87">
            <v>80</v>
          </cell>
          <cell r="O87">
            <v>80</v>
          </cell>
          <cell r="V87">
            <v>107.89499999999998</v>
          </cell>
          <cell r="X87">
            <v>6.4691505630474087</v>
          </cell>
          <cell r="Y87">
            <v>4.0594003429259935</v>
          </cell>
          <cell r="Z87">
            <v>0</v>
          </cell>
          <cell r="AB87">
            <v>174.089</v>
          </cell>
          <cell r="AC87">
            <v>0</v>
          </cell>
          <cell r="AD87">
            <v>72.741399999999999</v>
          </cell>
          <cell r="AE87">
            <v>94.368399999999994</v>
          </cell>
          <cell r="AF87">
            <v>126.676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196.19399999999999</v>
          </cell>
          <cell r="D88">
            <v>1860.377</v>
          </cell>
          <cell r="E88">
            <v>1508.9680000000001</v>
          </cell>
          <cell r="F88">
            <v>489.74299999999999</v>
          </cell>
          <cell r="G88">
            <v>0</v>
          </cell>
          <cell r="H88">
            <v>1</v>
          </cell>
          <cell r="I88">
            <v>40</v>
          </cell>
          <cell r="J88">
            <v>1525.913</v>
          </cell>
          <cell r="K88">
            <v>-16.944999999999936</v>
          </cell>
          <cell r="L88">
            <v>105</v>
          </cell>
          <cell r="M88">
            <v>150</v>
          </cell>
          <cell r="N88">
            <v>150</v>
          </cell>
          <cell r="O88">
            <v>150</v>
          </cell>
          <cell r="V88">
            <v>210.4074</v>
          </cell>
          <cell r="X88">
            <v>4.9653339188640704</v>
          </cell>
          <cell r="Y88">
            <v>2.3275939914660797</v>
          </cell>
          <cell r="Z88">
            <v>106.61199999999999</v>
          </cell>
          <cell r="AB88">
            <v>350.31900000000002</v>
          </cell>
          <cell r="AC88">
            <v>0</v>
          </cell>
          <cell r="AD88">
            <v>140.84759999999997</v>
          </cell>
          <cell r="AE88">
            <v>156.66079999999999</v>
          </cell>
          <cell r="AF88">
            <v>210.02500000000001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155.22</v>
          </cell>
          <cell r="D89">
            <v>1626.6959999999999</v>
          </cell>
          <cell r="E89">
            <v>1294.652</v>
          </cell>
          <cell r="F89">
            <v>444.93799999999999</v>
          </cell>
          <cell r="G89">
            <v>0</v>
          </cell>
          <cell r="H89">
            <v>1</v>
          </cell>
          <cell r="I89">
            <v>40</v>
          </cell>
          <cell r="J89">
            <v>1338.5419999999999</v>
          </cell>
          <cell r="K89">
            <v>-43.889999999999873</v>
          </cell>
          <cell r="L89">
            <v>100</v>
          </cell>
          <cell r="M89">
            <v>120</v>
          </cell>
          <cell r="N89">
            <v>120</v>
          </cell>
          <cell r="O89">
            <v>120</v>
          </cell>
          <cell r="V89">
            <v>161.6728</v>
          </cell>
          <cell r="X89">
            <v>5.5973422863957323</v>
          </cell>
          <cell r="Y89">
            <v>2.7520894052679239</v>
          </cell>
          <cell r="Z89">
            <v>106.18300000000001</v>
          </cell>
          <cell r="AB89">
            <v>380.10500000000002</v>
          </cell>
          <cell r="AC89">
            <v>0</v>
          </cell>
          <cell r="AD89">
            <v>109.6422</v>
          </cell>
          <cell r="AE89">
            <v>120.36500000000001</v>
          </cell>
          <cell r="AF89">
            <v>180.697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3</v>
          </cell>
          <cell r="D90">
            <v>225</v>
          </cell>
          <cell r="E90">
            <v>60</v>
          </cell>
          <cell r="F90">
            <v>63</v>
          </cell>
          <cell r="G90">
            <v>0</v>
          </cell>
          <cell r="H90">
            <v>0.6</v>
          </cell>
          <cell r="I90">
            <v>60</v>
          </cell>
          <cell r="J90">
            <v>63</v>
          </cell>
          <cell r="K90">
            <v>-3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V90">
            <v>6</v>
          </cell>
          <cell r="X90">
            <v>10.5</v>
          </cell>
          <cell r="Y90">
            <v>10.5</v>
          </cell>
          <cell r="Z90">
            <v>0</v>
          </cell>
          <cell r="AB90">
            <v>30</v>
          </cell>
          <cell r="AC90">
            <v>0</v>
          </cell>
          <cell r="AD90">
            <v>7</v>
          </cell>
          <cell r="AE90">
            <v>7.2</v>
          </cell>
          <cell r="AF90">
            <v>13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38</v>
          </cell>
          <cell r="D91">
            <v>122</v>
          </cell>
          <cell r="E91">
            <v>68</v>
          </cell>
          <cell r="F91">
            <v>17</v>
          </cell>
          <cell r="G91">
            <v>0</v>
          </cell>
          <cell r="H91">
            <v>0.6</v>
          </cell>
          <cell r="I91">
            <v>60</v>
          </cell>
          <cell r="J91">
            <v>74</v>
          </cell>
          <cell r="K91">
            <v>-6</v>
          </cell>
          <cell r="L91">
            <v>0</v>
          </cell>
          <cell r="M91">
            <v>0</v>
          </cell>
          <cell r="N91">
            <v>0</v>
          </cell>
          <cell r="O91">
            <v>20</v>
          </cell>
          <cell r="V91">
            <v>7.6</v>
          </cell>
          <cell r="X91">
            <v>4.8684210526315788</v>
          </cell>
          <cell r="Y91">
            <v>2.236842105263158</v>
          </cell>
          <cell r="Z91">
            <v>0</v>
          </cell>
          <cell r="AB91">
            <v>30</v>
          </cell>
          <cell r="AC91">
            <v>0</v>
          </cell>
          <cell r="AD91">
            <v>5.2</v>
          </cell>
          <cell r="AE91">
            <v>5.4</v>
          </cell>
          <cell r="AF91">
            <v>15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18</v>
          </cell>
          <cell r="D92">
            <v>178</v>
          </cell>
          <cell r="E92">
            <v>64</v>
          </cell>
          <cell r="F92">
            <v>74</v>
          </cell>
          <cell r="G92">
            <v>0</v>
          </cell>
          <cell r="H92">
            <v>0.6</v>
          </cell>
          <cell r="I92">
            <v>60</v>
          </cell>
          <cell r="J92">
            <v>70</v>
          </cell>
          <cell r="K92">
            <v>-6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V92">
            <v>6.8</v>
          </cell>
          <cell r="X92">
            <v>10.882352941176471</v>
          </cell>
          <cell r="Y92">
            <v>10.882352941176471</v>
          </cell>
          <cell r="Z92">
            <v>0</v>
          </cell>
          <cell r="AB92">
            <v>30</v>
          </cell>
          <cell r="AC92">
            <v>0</v>
          </cell>
          <cell r="AD92">
            <v>7.2</v>
          </cell>
          <cell r="AE92">
            <v>8.1999999999999993</v>
          </cell>
          <cell r="AF92">
            <v>10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133.328</v>
          </cell>
          <cell r="D93">
            <v>352.5</v>
          </cell>
          <cell r="E93">
            <v>319.77600000000001</v>
          </cell>
          <cell r="F93">
            <v>158.12299999999999</v>
          </cell>
          <cell r="G93">
            <v>0</v>
          </cell>
          <cell r="H93">
            <v>1</v>
          </cell>
          <cell r="I93">
            <v>30</v>
          </cell>
          <cell r="J93">
            <v>326.81400000000002</v>
          </cell>
          <cell r="K93">
            <v>-7.0380000000000109</v>
          </cell>
          <cell r="L93">
            <v>50</v>
          </cell>
          <cell r="M93">
            <v>30</v>
          </cell>
          <cell r="N93">
            <v>30</v>
          </cell>
          <cell r="O93">
            <v>30</v>
          </cell>
          <cell r="V93">
            <v>47.940000000000005</v>
          </cell>
          <cell r="X93">
            <v>6.2186691697955769</v>
          </cell>
          <cell r="Y93">
            <v>3.2983521068001664</v>
          </cell>
          <cell r="Z93">
            <v>0</v>
          </cell>
          <cell r="AB93">
            <v>80.075999999999993</v>
          </cell>
          <cell r="AC93">
            <v>0</v>
          </cell>
          <cell r="AD93">
            <v>51.748199999999997</v>
          </cell>
          <cell r="AE93">
            <v>49.6036</v>
          </cell>
          <cell r="AF93">
            <v>33.508000000000003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195</v>
          </cell>
          <cell r="D94">
            <v>133</v>
          </cell>
          <cell r="E94">
            <v>197</v>
          </cell>
          <cell r="F94">
            <v>10</v>
          </cell>
          <cell r="G94">
            <v>0</v>
          </cell>
          <cell r="H94">
            <v>0.13</v>
          </cell>
          <cell r="I94">
            <v>150</v>
          </cell>
          <cell r="J94">
            <v>332</v>
          </cell>
          <cell r="K94">
            <v>-135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V94">
            <v>39.4</v>
          </cell>
          <cell r="X94">
            <v>0.25380710659898476</v>
          </cell>
          <cell r="Y94">
            <v>0.25380710659898476</v>
          </cell>
          <cell r="Z94">
            <v>0</v>
          </cell>
          <cell r="AB94">
            <v>0</v>
          </cell>
          <cell r="AC94">
            <v>0</v>
          </cell>
          <cell r="AD94">
            <v>59.4</v>
          </cell>
          <cell r="AE94">
            <v>49.4</v>
          </cell>
          <cell r="AF94">
            <v>3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47.39</v>
          </cell>
          <cell r="D95">
            <v>145.27600000000001</v>
          </cell>
          <cell r="E95">
            <v>51.014000000000003</v>
          </cell>
          <cell r="F95">
            <v>45.646000000000001</v>
          </cell>
          <cell r="G95">
            <v>0</v>
          </cell>
          <cell r="H95">
            <v>1</v>
          </cell>
          <cell r="I95">
            <v>50</v>
          </cell>
          <cell r="J95">
            <v>50.000999999999998</v>
          </cell>
          <cell r="K95">
            <v>1.0130000000000052</v>
          </cell>
          <cell r="L95">
            <v>0</v>
          </cell>
          <cell r="M95">
            <v>0</v>
          </cell>
          <cell r="N95">
            <v>0</v>
          </cell>
          <cell r="O95">
            <v>20</v>
          </cell>
          <cell r="V95">
            <v>10.2028</v>
          </cell>
          <cell r="X95">
            <v>6.4341161249852981</v>
          </cell>
          <cell r="Y95">
            <v>4.473869918061709</v>
          </cell>
          <cell r="Z95">
            <v>0</v>
          </cell>
          <cell r="AB95">
            <v>0</v>
          </cell>
          <cell r="AC95">
            <v>0</v>
          </cell>
          <cell r="AD95">
            <v>9.1934000000000005</v>
          </cell>
          <cell r="AE95">
            <v>8.0980000000000008</v>
          </cell>
          <cell r="AF95">
            <v>8.3740000000000006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148.107</v>
          </cell>
          <cell r="D96">
            <v>572.94799999999998</v>
          </cell>
          <cell r="E96">
            <v>240.36099999999999</v>
          </cell>
          <cell r="F96">
            <v>149.989</v>
          </cell>
          <cell r="G96">
            <v>0</v>
          </cell>
          <cell r="H96">
            <v>1</v>
          </cell>
          <cell r="I96">
            <v>50</v>
          </cell>
          <cell r="J96">
            <v>244.00299999999999</v>
          </cell>
          <cell r="K96">
            <v>-3.6419999999999959</v>
          </cell>
          <cell r="L96">
            <v>0</v>
          </cell>
          <cell r="M96">
            <v>30</v>
          </cell>
          <cell r="N96">
            <v>50</v>
          </cell>
          <cell r="O96">
            <v>40</v>
          </cell>
          <cell r="V96">
            <v>48.072199999999995</v>
          </cell>
          <cell r="X96">
            <v>5.6163229475663705</v>
          </cell>
          <cell r="Y96">
            <v>3.1200777164348628</v>
          </cell>
          <cell r="Z96">
            <v>0</v>
          </cell>
          <cell r="AB96">
            <v>0</v>
          </cell>
          <cell r="AC96">
            <v>0</v>
          </cell>
          <cell r="AD96">
            <v>30.357400000000002</v>
          </cell>
          <cell r="AE96">
            <v>34.731400000000001</v>
          </cell>
          <cell r="AF96">
            <v>51.006999999999998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95</v>
          </cell>
          <cell r="D97">
            <v>621</v>
          </cell>
          <cell r="E97">
            <v>255</v>
          </cell>
          <cell r="F97">
            <v>116</v>
          </cell>
          <cell r="G97">
            <v>0</v>
          </cell>
          <cell r="H97">
            <v>0.6</v>
          </cell>
          <cell r="I97">
            <v>60</v>
          </cell>
          <cell r="J97">
            <v>258</v>
          </cell>
          <cell r="K97">
            <v>-3</v>
          </cell>
          <cell r="L97">
            <v>50</v>
          </cell>
          <cell r="M97">
            <v>40</v>
          </cell>
          <cell r="N97">
            <v>50</v>
          </cell>
          <cell r="O97">
            <v>50</v>
          </cell>
          <cell r="V97">
            <v>51</v>
          </cell>
          <cell r="X97">
            <v>6</v>
          </cell>
          <cell r="Y97">
            <v>2.2745098039215685</v>
          </cell>
          <cell r="Z97">
            <v>0</v>
          </cell>
          <cell r="AB97">
            <v>0</v>
          </cell>
          <cell r="AC97">
            <v>0</v>
          </cell>
          <cell r="AD97">
            <v>36.6</v>
          </cell>
          <cell r="AE97">
            <v>40</v>
          </cell>
          <cell r="AF97">
            <v>47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68</v>
          </cell>
          <cell r="D98">
            <v>665</v>
          </cell>
          <cell r="E98">
            <v>313</v>
          </cell>
          <cell r="F98">
            <v>150</v>
          </cell>
          <cell r="G98">
            <v>0</v>
          </cell>
          <cell r="H98">
            <v>0.6</v>
          </cell>
          <cell r="I98">
            <v>60</v>
          </cell>
          <cell r="J98">
            <v>316</v>
          </cell>
          <cell r="K98">
            <v>-3</v>
          </cell>
          <cell r="L98">
            <v>60</v>
          </cell>
          <cell r="M98">
            <v>0</v>
          </cell>
          <cell r="N98">
            <v>40</v>
          </cell>
          <cell r="O98">
            <v>40</v>
          </cell>
          <cell r="V98">
            <v>53</v>
          </cell>
          <cell r="X98">
            <v>5.4716981132075473</v>
          </cell>
          <cell r="Y98">
            <v>2.8301886792452828</v>
          </cell>
          <cell r="Z98">
            <v>0</v>
          </cell>
          <cell r="AB98">
            <v>48</v>
          </cell>
          <cell r="AC98">
            <v>0</v>
          </cell>
          <cell r="AD98">
            <v>41</v>
          </cell>
          <cell r="AE98">
            <v>45.6</v>
          </cell>
          <cell r="AF98">
            <v>66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559</v>
          </cell>
          <cell r="D99">
            <v>129</v>
          </cell>
          <cell r="E99">
            <v>440</v>
          </cell>
          <cell r="F99">
            <v>180</v>
          </cell>
          <cell r="G99">
            <v>0</v>
          </cell>
          <cell r="H99">
            <v>0.13</v>
          </cell>
          <cell r="I99">
            <v>150</v>
          </cell>
          <cell r="J99">
            <v>488</v>
          </cell>
          <cell r="K99">
            <v>-48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V99">
            <v>88</v>
          </cell>
          <cell r="X99">
            <v>2.0454545454545454</v>
          </cell>
          <cell r="Y99">
            <v>2.0454545454545454</v>
          </cell>
          <cell r="Z99">
            <v>0</v>
          </cell>
          <cell r="AB99">
            <v>0</v>
          </cell>
          <cell r="AC99">
            <v>0</v>
          </cell>
          <cell r="AD99">
            <v>55.8</v>
          </cell>
          <cell r="AE99">
            <v>60.4</v>
          </cell>
          <cell r="AF99">
            <v>69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522</v>
          </cell>
          <cell r="D100">
            <v>3213</v>
          </cell>
          <cell r="E100">
            <v>2451</v>
          </cell>
          <cell r="F100">
            <v>1193</v>
          </cell>
          <cell r="G100">
            <v>0</v>
          </cell>
          <cell r="H100">
            <v>0.28000000000000003</v>
          </cell>
          <cell r="I100">
            <v>35</v>
          </cell>
          <cell r="J100">
            <v>2548</v>
          </cell>
          <cell r="K100">
            <v>-97</v>
          </cell>
          <cell r="L100">
            <v>500</v>
          </cell>
          <cell r="M100">
            <v>0</v>
          </cell>
          <cell r="N100">
            <v>300</v>
          </cell>
          <cell r="O100">
            <v>300</v>
          </cell>
          <cell r="V100">
            <v>395.4</v>
          </cell>
          <cell r="X100">
            <v>5.7991906929691455</v>
          </cell>
          <cell r="Y100">
            <v>3.0171977744056653</v>
          </cell>
          <cell r="Z100">
            <v>0</v>
          </cell>
          <cell r="AB100">
            <v>474</v>
          </cell>
          <cell r="AC100">
            <v>0</v>
          </cell>
          <cell r="AD100">
            <v>366</v>
          </cell>
          <cell r="AE100">
            <v>384.2</v>
          </cell>
          <cell r="AF100">
            <v>342</v>
          </cell>
          <cell r="AG100" t="e">
            <v>#N/A</v>
          </cell>
        </row>
        <row r="101">
          <cell r="A101" t="str">
            <v xml:space="preserve"> 388  Сосиски Восточные Халяль ТМ Вязанка 0,33 кг АК. ПОКОМ</v>
          </cell>
          <cell r="B101" t="str">
            <v>шт</v>
          </cell>
          <cell r="C101">
            <v>198</v>
          </cell>
          <cell r="D101">
            <v>682</v>
          </cell>
          <cell r="E101">
            <v>437</v>
          </cell>
          <cell r="F101">
            <v>434</v>
          </cell>
          <cell r="G101">
            <v>0</v>
          </cell>
          <cell r="H101">
            <v>0.33</v>
          </cell>
          <cell r="I101">
            <v>60</v>
          </cell>
          <cell r="J101">
            <v>456</v>
          </cell>
          <cell r="K101">
            <v>-19</v>
          </cell>
          <cell r="L101">
            <v>70</v>
          </cell>
          <cell r="M101">
            <v>0</v>
          </cell>
          <cell r="N101">
            <v>50</v>
          </cell>
          <cell r="O101">
            <v>50</v>
          </cell>
          <cell r="V101">
            <v>87.4</v>
          </cell>
          <cell r="X101">
            <v>6.9107551487414183</v>
          </cell>
          <cell r="Y101">
            <v>4.9656750572082373</v>
          </cell>
          <cell r="Z101">
            <v>0</v>
          </cell>
          <cell r="AB101">
            <v>0</v>
          </cell>
          <cell r="AC101">
            <v>0</v>
          </cell>
          <cell r="AD101">
            <v>111.6</v>
          </cell>
          <cell r="AE101">
            <v>107</v>
          </cell>
          <cell r="AF101">
            <v>78</v>
          </cell>
          <cell r="AG101" t="e">
            <v>#N/A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 t="str">
            <v>шт</v>
          </cell>
          <cell r="C102">
            <v>75</v>
          </cell>
          <cell r="D102">
            <v>475</v>
          </cell>
          <cell r="E102">
            <v>335</v>
          </cell>
          <cell r="F102">
            <v>208</v>
          </cell>
          <cell r="G102">
            <v>0</v>
          </cell>
          <cell r="H102">
            <v>0.35</v>
          </cell>
          <cell r="I102" t="e">
            <v>#N/A</v>
          </cell>
          <cell r="J102">
            <v>376</v>
          </cell>
          <cell r="K102">
            <v>-41</v>
          </cell>
          <cell r="L102">
            <v>50</v>
          </cell>
          <cell r="M102">
            <v>50</v>
          </cell>
          <cell r="N102">
            <v>60</v>
          </cell>
          <cell r="O102">
            <v>80</v>
          </cell>
          <cell r="V102">
            <v>67</v>
          </cell>
          <cell r="X102">
            <v>6.6865671641791042</v>
          </cell>
          <cell r="Y102">
            <v>3.1044776119402986</v>
          </cell>
          <cell r="Z102">
            <v>0</v>
          </cell>
          <cell r="AB102">
            <v>0</v>
          </cell>
          <cell r="AC102">
            <v>0</v>
          </cell>
          <cell r="AD102">
            <v>55.4</v>
          </cell>
          <cell r="AE102">
            <v>58.2</v>
          </cell>
          <cell r="AF102">
            <v>78</v>
          </cell>
          <cell r="AG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1324</v>
          </cell>
          <cell r="D103">
            <v>7729</v>
          </cell>
          <cell r="E103">
            <v>4399</v>
          </cell>
          <cell r="F103">
            <v>2240</v>
          </cell>
          <cell r="G103">
            <v>0</v>
          </cell>
          <cell r="H103">
            <v>0.35</v>
          </cell>
          <cell r="I103">
            <v>40</v>
          </cell>
          <cell r="J103">
            <v>4452</v>
          </cell>
          <cell r="K103">
            <v>-53</v>
          </cell>
          <cell r="L103">
            <v>400</v>
          </cell>
          <cell r="M103">
            <v>300</v>
          </cell>
          <cell r="N103">
            <v>500</v>
          </cell>
          <cell r="O103">
            <v>600</v>
          </cell>
          <cell r="V103">
            <v>611</v>
          </cell>
          <cell r="X103">
            <v>6.6121112929623571</v>
          </cell>
          <cell r="Y103">
            <v>3.6661211129296234</v>
          </cell>
          <cell r="Z103">
            <v>0</v>
          </cell>
          <cell r="AB103">
            <v>1344</v>
          </cell>
          <cell r="AC103">
            <v>0</v>
          </cell>
          <cell r="AD103">
            <v>659.6</v>
          </cell>
          <cell r="AE103">
            <v>640.4</v>
          </cell>
          <cell r="AF103">
            <v>507</v>
          </cell>
          <cell r="AG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1424</v>
          </cell>
          <cell r="D104">
            <v>11440</v>
          </cell>
          <cell r="E104">
            <v>7449</v>
          </cell>
          <cell r="F104">
            <v>3246</v>
          </cell>
          <cell r="G104">
            <v>0</v>
          </cell>
          <cell r="H104">
            <v>0.35</v>
          </cell>
          <cell r="I104">
            <v>45</v>
          </cell>
          <cell r="J104">
            <v>7500</v>
          </cell>
          <cell r="K104">
            <v>-51</v>
          </cell>
          <cell r="L104">
            <v>800</v>
          </cell>
          <cell r="M104">
            <v>700</v>
          </cell>
          <cell r="N104">
            <v>1200</v>
          </cell>
          <cell r="O104">
            <v>1200</v>
          </cell>
          <cell r="V104">
            <v>1049.4000000000001</v>
          </cell>
          <cell r="X104">
            <v>6.8096054888507709</v>
          </cell>
          <cell r="Y104">
            <v>3.0931961120640361</v>
          </cell>
          <cell r="Z104">
            <v>0</v>
          </cell>
          <cell r="AB104">
            <v>2202</v>
          </cell>
          <cell r="AC104">
            <v>0</v>
          </cell>
          <cell r="AD104">
            <v>998.6</v>
          </cell>
          <cell r="AE104">
            <v>1046.5999999999999</v>
          </cell>
          <cell r="AF104">
            <v>923</v>
          </cell>
          <cell r="AG104" t="e">
            <v>#N/A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D105">
            <v>120</v>
          </cell>
          <cell r="E105">
            <v>3</v>
          </cell>
          <cell r="F105">
            <v>116</v>
          </cell>
          <cell r="G105">
            <v>0</v>
          </cell>
          <cell r="H105">
            <v>0</v>
          </cell>
          <cell r="I105" t="e">
            <v>#N/A</v>
          </cell>
          <cell r="J105">
            <v>5</v>
          </cell>
          <cell r="K105">
            <v>-2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V105">
            <v>0.6</v>
          </cell>
          <cell r="X105">
            <v>193.33333333333334</v>
          </cell>
          <cell r="Y105">
            <v>193.33333333333334</v>
          </cell>
          <cell r="Z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3</v>
          </cell>
          <cell r="AG105" t="e">
            <v>#N/A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D106">
            <v>325</v>
          </cell>
          <cell r="E106">
            <v>44</v>
          </cell>
          <cell r="F106">
            <v>237</v>
          </cell>
          <cell r="G106">
            <v>0</v>
          </cell>
          <cell r="H106">
            <v>0</v>
          </cell>
          <cell r="I106" t="e">
            <v>#N/A</v>
          </cell>
          <cell r="J106">
            <v>46</v>
          </cell>
          <cell r="K106">
            <v>-2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V106">
            <v>8.8000000000000007</v>
          </cell>
          <cell r="X106">
            <v>26.93181818181818</v>
          </cell>
          <cell r="Y106">
            <v>26.93181818181818</v>
          </cell>
          <cell r="Z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44</v>
          </cell>
          <cell r="AG106" t="e">
            <v>#N/A</v>
          </cell>
        </row>
        <row r="107">
          <cell r="A107" t="str">
            <v>БОНУС_273  Сосиски Сочинки с сочной грудинкой, МГС 0.4кг,   ПОКОМ</v>
          </cell>
          <cell r="B107" t="str">
            <v>шт</v>
          </cell>
          <cell r="C107">
            <v>-680</v>
          </cell>
          <cell r="D107">
            <v>1087</v>
          </cell>
          <cell r="E107">
            <v>1112</v>
          </cell>
          <cell r="F107">
            <v>-749</v>
          </cell>
          <cell r="G107" t="str">
            <v>ак</v>
          </cell>
          <cell r="H107">
            <v>0</v>
          </cell>
          <cell r="I107">
            <v>0</v>
          </cell>
          <cell r="J107">
            <v>1155</v>
          </cell>
          <cell r="K107">
            <v>-43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V107">
            <v>222.4</v>
          </cell>
          <cell r="X107">
            <v>-3.3678057553956835</v>
          </cell>
          <cell r="Y107">
            <v>-3.3678057553956835</v>
          </cell>
          <cell r="Z107">
            <v>0</v>
          </cell>
          <cell r="AB107">
            <v>0</v>
          </cell>
          <cell r="AC107">
            <v>0</v>
          </cell>
          <cell r="AD107">
            <v>219.6</v>
          </cell>
          <cell r="AE107">
            <v>210</v>
          </cell>
          <cell r="AF107">
            <v>192</v>
          </cell>
          <cell r="AG107" t="e">
            <v>#N/A</v>
          </cell>
        </row>
        <row r="108">
          <cell r="A108" t="str">
            <v>БОНУС_283  Сосиски Сочинки, ВЕС, ТМ Стародворье ПОКОМ</v>
          </cell>
          <cell r="B108" t="str">
            <v>кг</v>
          </cell>
          <cell r="C108">
            <v>-252.298</v>
          </cell>
          <cell r="D108">
            <v>339.714</v>
          </cell>
          <cell r="E108">
            <v>405.13900000000001</v>
          </cell>
          <cell r="F108">
            <v>-323.113</v>
          </cell>
          <cell r="G108" t="str">
            <v>ак</v>
          </cell>
          <cell r="H108">
            <v>0</v>
          </cell>
          <cell r="I108">
            <v>0</v>
          </cell>
          <cell r="J108">
            <v>578.28099999999995</v>
          </cell>
          <cell r="K108">
            <v>-173.14199999999994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V108">
            <v>81.027799999999999</v>
          </cell>
          <cell r="X108">
            <v>-3.9876807712908411</v>
          </cell>
          <cell r="Y108">
            <v>-3.9876807712908411</v>
          </cell>
          <cell r="Z108">
            <v>0</v>
          </cell>
          <cell r="AB108">
            <v>0</v>
          </cell>
          <cell r="AC108">
            <v>0</v>
          </cell>
          <cell r="AD108">
            <v>73.536599999999993</v>
          </cell>
          <cell r="AE108">
            <v>77.441600000000008</v>
          </cell>
          <cell r="AF108">
            <v>41.616</v>
          </cell>
          <cell r="AG108" t="e">
            <v>#N/A</v>
          </cell>
        </row>
        <row r="109">
          <cell r="A109" t="str">
            <v>БОНУС_305  Колбаса Сервелат Мясорубский с мелкорубленным окороком в/у  ТМ Стародворье ВЕС   ПОКОМ</v>
          </cell>
          <cell r="B109" t="str">
            <v>кг</v>
          </cell>
          <cell r="C109">
            <v>-137.44900000000001</v>
          </cell>
          <cell r="D109">
            <v>259.976</v>
          </cell>
          <cell r="E109">
            <v>434.58800000000002</v>
          </cell>
          <cell r="F109">
            <v>-322.12099999999998</v>
          </cell>
          <cell r="G109" t="str">
            <v>ак</v>
          </cell>
          <cell r="H109">
            <v>0</v>
          </cell>
          <cell r="I109" t="e">
            <v>#N/A</v>
          </cell>
          <cell r="J109">
            <v>437.72500000000002</v>
          </cell>
          <cell r="K109">
            <v>-3.1370000000000005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V109">
            <v>86.917600000000007</v>
          </cell>
          <cell r="X109">
            <v>-3.7060503281268691</v>
          </cell>
          <cell r="Y109">
            <v>-3.7060503281268691</v>
          </cell>
          <cell r="Z109">
            <v>0</v>
          </cell>
          <cell r="AB109">
            <v>0</v>
          </cell>
          <cell r="AC109">
            <v>0</v>
          </cell>
          <cell r="AD109">
            <v>49.922600000000003</v>
          </cell>
          <cell r="AE109">
            <v>47.347999999999999</v>
          </cell>
          <cell r="AF109">
            <v>52.41</v>
          </cell>
          <cell r="AG109" t="e">
            <v>#N/A</v>
          </cell>
        </row>
        <row r="110">
          <cell r="A110" t="str">
            <v>БОНУС_Колбаса Докторская Особая ТМ Особый рецепт,  0,5кг, ПОКОМ</v>
          </cell>
          <cell r="B110" t="str">
            <v>шт</v>
          </cell>
          <cell r="C110">
            <v>-262</v>
          </cell>
          <cell r="D110">
            <v>405</v>
          </cell>
          <cell r="E110">
            <v>589</v>
          </cell>
          <cell r="F110">
            <v>-467</v>
          </cell>
          <cell r="G110" t="str">
            <v>ак</v>
          </cell>
          <cell r="H110">
            <v>0</v>
          </cell>
          <cell r="I110">
            <v>0</v>
          </cell>
          <cell r="J110">
            <v>610</v>
          </cell>
          <cell r="K110">
            <v>-21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V110">
            <v>117.8</v>
          </cell>
          <cell r="X110">
            <v>-3.9643463497453313</v>
          </cell>
          <cell r="Y110">
            <v>-3.9643463497453313</v>
          </cell>
          <cell r="Z110">
            <v>0</v>
          </cell>
          <cell r="AB110">
            <v>0</v>
          </cell>
          <cell r="AC110">
            <v>0</v>
          </cell>
          <cell r="AD110">
            <v>64.599999999999994</v>
          </cell>
          <cell r="AE110">
            <v>84.8</v>
          </cell>
          <cell r="AF110">
            <v>123</v>
          </cell>
          <cell r="AG110" t="e">
            <v>#N/A</v>
          </cell>
        </row>
        <row r="111">
          <cell r="A111" t="str">
            <v>БОНУС_Колбаса Сервелат Филедворский, фиброуз, в/у 0,35 кг срез,  ПОКОМ</v>
          </cell>
          <cell r="B111" t="str">
            <v>шт</v>
          </cell>
          <cell r="C111">
            <v>-309</v>
          </cell>
          <cell r="D111">
            <v>451</v>
          </cell>
          <cell r="E111">
            <v>658</v>
          </cell>
          <cell r="F111">
            <v>-528</v>
          </cell>
          <cell r="G111" t="str">
            <v>ак</v>
          </cell>
          <cell r="H111">
            <v>0</v>
          </cell>
          <cell r="I111">
            <v>0</v>
          </cell>
          <cell r="J111">
            <v>720</v>
          </cell>
          <cell r="K111">
            <v>-62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V111">
            <v>131.6</v>
          </cell>
          <cell r="X111">
            <v>-4.0121580547112465</v>
          </cell>
          <cell r="Y111">
            <v>-4.0121580547112465</v>
          </cell>
          <cell r="Z111">
            <v>0</v>
          </cell>
          <cell r="AB111">
            <v>0</v>
          </cell>
          <cell r="AC111">
            <v>0</v>
          </cell>
          <cell r="AD111">
            <v>65.599999999999994</v>
          </cell>
          <cell r="AE111">
            <v>88.8</v>
          </cell>
          <cell r="AF111">
            <v>147</v>
          </cell>
          <cell r="AG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28.12.2023 - 03.01.2024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20.850999999999999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937.91099999999994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166.46199999999999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652.51700000000005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96.903999999999996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103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</v>
          </cell>
          <cell r="F13">
            <v>1024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861</v>
          </cell>
          <cell r="F14">
            <v>2322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1502</v>
          </cell>
          <cell r="F15">
            <v>3169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91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78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168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124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265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145</v>
          </cell>
        </row>
        <row r="22">
          <cell r="A22" t="str">
            <v xml:space="preserve"> 068  Колбаса Особая ТМ Особый рецепт, 0,5 кг, ПОКОМ</v>
          </cell>
          <cell r="F22">
            <v>47</v>
          </cell>
        </row>
        <row r="23">
          <cell r="A23" t="str">
            <v xml:space="preserve"> 079  Колбаса Сервелат Кремлевский,  0.35 кг, ПОКОМ</v>
          </cell>
          <cell r="F23">
            <v>59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1144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140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5</v>
          </cell>
          <cell r="F26">
            <v>1007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69</v>
          </cell>
          <cell r="F27">
            <v>469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601</v>
          </cell>
          <cell r="F28">
            <v>1047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769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287.68599999999998</v>
          </cell>
        </row>
        <row r="31">
          <cell r="A31" t="str">
            <v xml:space="preserve"> 201  Ветчина Нежная ТМ Особый рецепт, (2,5кг), ПОКОМ</v>
          </cell>
          <cell r="F31">
            <v>3583.0770000000002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248.23400000000001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472.59800000000001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187.74100000000001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10.002000000000001</v>
          </cell>
          <cell r="F35">
            <v>8846.1270000000004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F36">
            <v>163.90700000000001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35.155999999999999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F38">
            <v>380.33800000000002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7.524</v>
          </cell>
          <cell r="F39">
            <v>2553.799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2256.3220000000001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F41">
            <v>128.87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F42">
            <v>169.86199999999999</v>
          </cell>
        </row>
        <row r="43">
          <cell r="A43" t="str">
            <v xml:space="preserve"> 240  Колбаса Салями охотничья, ВЕС. ПОКОМ</v>
          </cell>
          <cell r="D43">
            <v>0.38</v>
          </cell>
          <cell r="F43">
            <v>51.728999999999999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F44">
            <v>321.16000000000003</v>
          </cell>
        </row>
        <row r="45">
          <cell r="A45" t="str">
            <v xml:space="preserve"> 243  Колбаса Сервелат Зернистый, ВЕС.  ПОКОМ</v>
          </cell>
          <cell r="F45">
            <v>38.707999999999998</v>
          </cell>
        </row>
        <row r="46">
          <cell r="A46" t="str">
            <v xml:space="preserve"> 247  Сардельки Нежные, ВЕС.  ПОКОМ</v>
          </cell>
          <cell r="F46">
            <v>39.049999999999997</v>
          </cell>
        </row>
        <row r="47">
          <cell r="A47" t="str">
            <v xml:space="preserve"> 248  Сардельки Сочные ТМ Особый рецепт,   ПОКОМ</v>
          </cell>
          <cell r="F47">
            <v>69.701999999999998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1.3</v>
          </cell>
          <cell r="F48">
            <v>502.82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36.9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32.503</v>
          </cell>
        </row>
        <row r="51">
          <cell r="A51" t="str">
            <v xml:space="preserve"> 263  Шпикачки Стародворские, ВЕС.  ПОКОМ</v>
          </cell>
          <cell r="F51">
            <v>40.305999999999997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1.4179999999999999</v>
          </cell>
          <cell r="F52">
            <v>252.49199999999999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0.70099999999999996</v>
          </cell>
          <cell r="F53">
            <v>355.84800000000001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F54">
            <v>315.40800000000002</v>
          </cell>
        </row>
        <row r="55">
          <cell r="A55" t="str">
            <v xml:space="preserve"> 268  Сосиски Филейбургские с филе сочного окорока, ВЕС, ТМ Баварушка  ПОКОМ</v>
          </cell>
          <cell r="F55">
            <v>1.4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2</v>
          </cell>
          <cell r="F56">
            <v>1487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2</v>
          </cell>
          <cell r="F57">
            <v>1810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</v>
          </cell>
          <cell r="F58">
            <v>2927</v>
          </cell>
        </row>
        <row r="59">
          <cell r="A59" t="str">
            <v xml:space="preserve"> 283  Сосиски Сочинки, ВЕС, ТМ Стародворье ПОКОМ</v>
          </cell>
          <cell r="F59">
            <v>153.70599999999999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F60">
            <v>193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</v>
          </cell>
          <cell r="F61">
            <v>814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0.70099999999999996</v>
          </cell>
          <cell r="F62">
            <v>158.91399999999999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F63">
            <v>1420</v>
          </cell>
        </row>
        <row r="64">
          <cell r="A64" t="str">
            <v xml:space="preserve"> 302  Сосиски Сочинки по-баварски,  0.4кг, ТМ Стародворье  ПОКОМ</v>
          </cell>
          <cell r="F64">
            <v>1850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52.575000000000003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F66">
            <v>106.511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</v>
          </cell>
          <cell r="F67">
            <v>670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1</v>
          </cell>
          <cell r="F68">
            <v>996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</v>
          </cell>
          <cell r="F69">
            <v>390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1.3</v>
          </cell>
          <cell r="F70">
            <v>121.402</v>
          </cell>
        </row>
        <row r="71">
          <cell r="A71" t="str">
            <v xml:space="preserve"> 315  Колбаса вареная Молокуша ТМ Вязанка ВЕС, ПОКОМ</v>
          </cell>
          <cell r="F71">
            <v>763.86900000000003</v>
          </cell>
        </row>
        <row r="72">
          <cell r="A72" t="str">
            <v xml:space="preserve"> 316  Колбаса Нежная ТМ Зареченские ВЕС  ПОКОМ</v>
          </cell>
          <cell r="F72">
            <v>58.411000000000001</v>
          </cell>
        </row>
        <row r="73">
          <cell r="A73" t="str">
            <v xml:space="preserve"> 317 Колбаса Сервелат Рижский ТМ Зареченские, ВЕС  ПОКОМ</v>
          </cell>
          <cell r="F73">
            <v>7.6</v>
          </cell>
        </row>
        <row r="74">
          <cell r="A74" t="str">
            <v xml:space="preserve"> 318  Сосиски Датские ТМ Зареченские, ВЕС  ПОКОМ</v>
          </cell>
          <cell r="F74">
            <v>734.96699999999998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3006</v>
          </cell>
          <cell r="F75">
            <v>5689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2</v>
          </cell>
          <cell r="F76">
            <v>2380</v>
          </cell>
        </row>
        <row r="77">
          <cell r="A77" t="str">
            <v xml:space="preserve"> 324  Ветчина Филейская ТМ Вязанка Столичная 0,45 кг ПОКОМ</v>
          </cell>
          <cell r="F77">
            <v>888</v>
          </cell>
        </row>
        <row r="78">
          <cell r="A78" t="str">
            <v xml:space="preserve"> 325  Сосиски Сочинки по-баварски с сыром Стародворье, ВЕС ПОКОМ</v>
          </cell>
          <cell r="F78">
            <v>1</v>
          </cell>
        </row>
        <row r="79">
          <cell r="A79" t="str">
            <v xml:space="preserve"> 328  Сардельки Сочинки Стародворье ТМ  0,4 кг ПОКОМ</v>
          </cell>
          <cell r="F79">
            <v>97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2</v>
          </cell>
          <cell r="F80">
            <v>88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F81">
            <v>750.63599999999997</v>
          </cell>
        </row>
        <row r="82">
          <cell r="A82" t="str">
            <v xml:space="preserve"> 331  Сосиски Сочинки по-баварски ВЕС ТМ Стародворье  Поком</v>
          </cell>
          <cell r="F82">
            <v>8.0709999999999997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155</v>
          </cell>
        </row>
        <row r="84">
          <cell r="A84" t="str">
            <v xml:space="preserve"> 335  Колбаса Сливушка ТМ Вязанка. ВЕС.  ПОКОМ </v>
          </cell>
          <cell r="D84">
            <v>1.4179999999999999</v>
          </cell>
          <cell r="F84">
            <v>80.418999999999997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2</v>
          </cell>
          <cell r="F85">
            <v>1387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2</v>
          </cell>
          <cell r="F86">
            <v>1087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F87">
            <v>351.94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F88">
            <v>339.40499999999997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F89">
            <v>467.327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F90">
            <v>426.05500000000001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F91">
            <v>20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F92">
            <v>25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F93">
            <v>23</v>
          </cell>
        </row>
        <row r="94">
          <cell r="A94" t="str">
            <v xml:space="preserve"> 364  Сардельки Филейские Вязанка ВЕС NDX ТМ Вязанка  ПОКОМ</v>
          </cell>
          <cell r="F94">
            <v>101.08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3</v>
          </cell>
          <cell r="F95">
            <v>55</v>
          </cell>
        </row>
        <row r="96">
          <cell r="A96" t="str">
            <v xml:space="preserve"> 372  Ветчина Сочинка ТМ Стародворье. ВЕС ПОКОМ</v>
          </cell>
          <cell r="F96">
            <v>9.25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96.900999999999996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F98">
            <v>125</v>
          </cell>
        </row>
        <row r="99">
          <cell r="A99" t="str">
            <v xml:space="preserve"> 377  Колбаса Молочная Дугушка 0,6кг ТМ Стародворье  ПОКОМ</v>
          </cell>
          <cell r="F99">
            <v>123</v>
          </cell>
        </row>
        <row r="100">
          <cell r="A100" t="str">
            <v xml:space="preserve"> 378  Колбаса Докторская Дугушка 0,6кг НЕГОСТ ТМ Стародворье  ПОКОМ </v>
          </cell>
          <cell r="F100">
            <v>14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1</v>
          </cell>
          <cell r="F101">
            <v>251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F102">
            <v>932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F103">
            <v>40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2</v>
          </cell>
          <cell r="F104">
            <v>172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2</v>
          </cell>
          <cell r="F105">
            <v>155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3</v>
          </cell>
          <cell r="F106">
            <v>1504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</v>
          </cell>
          <cell r="F107">
            <v>2661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14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F109">
            <v>142</v>
          </cell>
        </row>
        <row r="110">
          <cell r="A110" t="str">
            <v>3215 ВЕТЧ.МЯСНАЯ Папа может п/о 0.4кг 8шт.    ОСТАНКИНО</v>
          </cell>
          <cell r="D110">
            <v>129</v>
          </cell>
          <cell r="F110">
            <v>129</v>
          </cell>
        </row>
        <row r="111">
          <cell r="A111" t="str">
            <v>3297 СЫТНЫЕ Папа может сар б/о мгс 1*3 СНГ  ОСТАНКИНО</v>
          </cell>
          <cell r="D111">
            <v>57</v>
          </cell>
          <cell r="F111">
            <v>57</v>
          </cell>
        </row>
        <row r="112">
          <cell r="A112" t="str">
            <v>3812 СОЧНЫЕ сос п/о мгс 2*2  ОСТАНКИНО</v>
          </cell>
          <cell r="D112">
            <v>536</v>
          </cell>
          <cell r="F112">
            <v>536</v>
          </cell>
        </row>
        <row r="113">
          <cell r="A113" t="str">
            <v>4063 МЯСНАЯ Папа может вар п/о_Л   ОСТАНКИНО</v>
          </cell>
          <cell r="D113">
            <v>1541.7</v>
          </cell>
          <cell r="F113">
            <v>1541.7</v>
          </cell>
        </row>
        <row r="114">
          <cell r="A114" t="str">
            <v>4117 ЭКСТРА Папа может с/к в/у_Л   ОСТАНКИНО</v>
          </cell>
          <cell r="D114">
            <v>34.6</v>
          </cell>
          <cell r="F114">
            <v>34.6</v>
          </cell>
        </row>
        <row r="115">
          <cell r="A115" t="str">
            <v>4574 Мясная со шпиком Папа может вар п/о ОСТАНКИНО</v>
          </cell>
          <cell r="D115">
            <v>36.700000000000003</v>
          </cell>
          <cell r="F115">
            <v>36.700000000000003</v>
          </cell>
        </row>
        <row r="116">
          <cell r="A116" t="str">
            <v>4614 ВЕТЧ.ЛЮБИТЕЛЬСКАЯ п/о _ ОСТАНКИНО</v>
          </cell>
          <cell r="D116">
            <v>76.5</v>
          </cell>
          <cell r="F116">
            <v>76.5</v>
          </cell>
        </row>
        <row r="117">
          <cell r="A117" t="str">
            <v>4813 ФИЛЕЙНАЯ Папа может вар п/о_Л   ОСТАНКИНО</v>
          </cell>
          <cell r="D117">
            <v>326.45</v>
          </cell>
          <cell r="F117">
            <v>326.45</v>
          </cell>
        </row>
        <row r="118">
          <cell r="A118" t="str">
            <v>4993 САЛЯМИ ИТАЛЬЯНСКАЯ с/к в/у 1/250*8_120c ОСТАНКИНО</v>
          </cell>
          <cell r="D118">
            <v>486</v>
          </cell>
          <cell r="F118">
            <v>486</v>
          </cell>
        </row>
        <row r="119">
          <cell r="A119" t="str">
            <v>5246 ДОКТОРСКАЯ ПРЕМИУМ вар б/о мгс_30с ОСТАНКИНО</v>
          </cell>
          <cell r="D119">
            <v>45.765000000000001</v>
          </cell>
          <cell r="F119">
            <v>45.765000000000001</v>
          </cell>
        </row>
        <row r="120">
          <cell r="A120" t="str">
            <v>5247 РУССКАЯ ПРЕМИУМ вар б/о мгс_30с ОСТАНКИНО</v>
          </cell>
          <cell r="D120">
            <v>18</v>
          </cell>
          <cell r="F120">
            <v>18</v>
          </cell>
        </row>
        <row r="121">
          <cell r="A121" t="str">
            <v>5336 ОСОБАЯ вар п/о  ОСТАНКИНО</v>
          </cell>
          <cell r="D121">
            <v>105.2</v>
          </cell>
          <cell r="F121">
            <v>105.2</v>
          </cell>
        </row>
        <row r="122">
          <cell r="A122" t="str">
            <v>5337 ОСОБАЯ СО ШПИКОМ вар п/о  ОСТАНКИНО</v>
          </cell>
          <cell r="D122">
            <v>27.5</v>
          </cell>
          <cell r="F122">
            <v>27.5</v>
          </cell>
        </row>
        <row r="123">
          <cell r="A123" t="str">
            <v>5341 СЕРВЕЛАТ ОХОТНИЧИЙ в/к в/у  ОСТАНКИНО</v>
          </cell>
          <cell r="D123">
            <v>258.10000000000002</v>
          </cell>
          <cell r="F123">
            <v>258.10000000000002</v>
          </cell>
        </row>
        <row r="124">
          <cell r="A124" t="str">
            <v>5483 ЭКСТРА Папа может с/к в/у 1/250 8шт.   ОСТАНКИНО</v>
          </cell>
          <cell r="D124">
            <v>681</v>
          </cell>
          <cell r="F124">
            <v>681</v>
          </cell>
        </row>
        <row r="125">
          <cell r="A125" t="str">
            <v>5544 Сервелат Финский в/к в/у_45с НОВАЯ ОСТАНКИНО</v>
          </cell>
          <cell r="D125">
            <v>715.88</v>
          </cell>
          <cell r="F125">
            <v>715.88</v>
          </cell>
        </row>
        <row r="126">
          <cell r="A126" t="str">
            <v>5682 САЛЯМИ МЕЛКОЗЕРНЕНАЯ с/к в/у 1/120_60с   ОСТАНКИНО</v>
          </cell>
          <cell r="D126">
            <v>1008</v>
          </cell>
          <cell r="F126">
            <v>1008</v>
          </cell>
        </row>
        <row r="127">
          <cell r="A127" t="str">
            <v>5706 АРОМАТНАЯ Папа может с/к в/у 1/250 8шт.  ОСТАНКИНО</v>
          </cell>
          <cell r="D127">
            <v>854</v>
          </cell>
          <cell r="F127">
            <v>854</v>
          </cell>
        </row>
        <row r="128">
          <cell r="A128" t="str">
            <v>5708 ПОСОЛЬСКАЯ Папа может с/к в/у ОСТАНКИНО</v>
          </cell>
          <cell r="D128">
            <v>86</v>
          </cell>
          <cell r="F128">
            <v>88.623999999999995</v>
          </cell>
        </row>
        <row r="129">
          <cell r="A129" t="str">
            <v>5820 СЛИВОЧНЫЕ Папа может сос п/о мгс 2*2_45с   ОСТАНКИНО</v>
          </cell>
          <cell r="D129">
            <v>32</v>
          </cell>
          <cell r="F129">
            <v>32</v>
          </cell>
        </row>
        <row r="130">
          <cell r="A130" t="str">
            <v>5851 ЭКСТРА Папа может вар п/о   ОСТАНКИНО</v>
          </cell>
          <cell r="D130">
            <v>424.8</v>
          </cell>
          <cell r="F130">
            <v>424.8</v>
          </cell>
        </row>
        <row r="131">
          <cell r="A131" t="str">
            <v>5931 ОХОТНИЧЬЯ Папа может с/к в/у 1/220 8шт.   ОСТАНКИНО</v>
          </cell>
          <cell r="D131">
            <v>531</v>
          </cell>
          <cell r="F131">
            <v>531</v>
          </cell>
        </row>
        <row r="132">
          <cell r="A132" t="str">
            <v>5981 МОЛОЧНЫЕ ТРАДИЦ. сос п/о мгс 1*6_45с   ОСТАНКИНО</v>
          </cell>
          <cell r="D132">
            <v>55.4</v>
          </cell>
          <cell r="F132">
            <v>55.4</v>
          </cell>
        </row>
        <row r="133">
          <cell r="A133" t="str">
            <v>6041 МОЛОЧНЫЕ К ЗАВТРАКУ сос п/о мгс 1*3  ОСТАНКИНО</v>
          </cell>
          <cell r="D133">
            <v>115</v>
          </cell>
          <cell r="F133">
            <v>115</v>
          </cell>
        </row>
        <row r="134">
          <cell r="A134" t="str">
            <v>6042 МОЛОЧНЫЕ К ЗАВТРАКУ сос п/о в/у 0.4кг   ОСТАНКИНО</v>
          </cell>
          <cell r="D134">
            <v>473</v>
          </cell>
          <cell r="F134">
            <v>473</v>
          </cell>
        </row>
        <row r="135">
          <cell r="A135" t="str">
            <v>6113 СОЧНЫЕ сос п/о мгс 1*6_Ашан  ОСТАНКИНО</v>
          </cell>
          <cell r="D135">
            <v>796.8</v>
          </cell>
          <cell r="F135">
            <v>796.8</v>
          </cell>
        </row>
        <row r="136">
          <cell r="A136" t="str">
            <v>6123 МОЛОЧНЫЕ КЛАССИЧЕСКИЕ ПМ сос п/о мгс 2*4   ОСТАНКИНО</v>
          </cell>
          <cell r="D136">
            <v>325</v>
          </cell>
          <cell r="F136">
            <v>325</v>
          </cell>
        </row>
        <row r="137">
          <cell r="A137" t="str">
            <v>6144 МОЛОЧНЫЕ ТРАДИЦ сос п/о в/у 1/360 (1+1) ОСТАНКИНО</v>
          </cell>
          <cell r="D137">
            <v>37</v>
          </cell>
          <cell r="F137">
            <v>37</v>
          </cell>
        </row>
        <row r="138">
          <cell r="A138" t="str">
            <v>6158 ВРЕМЯ ОЛИВЬЕ Папа может вар п/о 0.4кг   ОСТАНКИНО</v>
          </cell>
          <cell r="D138">
            <v>590</v>
          </cell>
          <cell r="F138">
            <v>590</v>
          </cell>
        </row>
        <row r="139">
          <cell r="A139" t="str">
            <v>6169 КАРБОНАД к/в с/н в/у 1/100*10_Х5 СТМ МФ  ОСТАНКИНО</v>
          </cell>
          <cell r="D139">
            <v>2</v>
          </cell>
          <cell r="F139">
            <v>2</v>
          </cell>
        </row>
        <row r="140">
          <cell r="A140" t="str">
            <v>6212 СЕРВЕЛАТ ФИНСКИЙ СН в/к в/у  ОСТАНКИНО</v>
          </cell>
          <cell r="D140">
            <v>1.4</v>
          </cell>
          <cell r="F140">
            <v>1.4</v>
          </cell>
        </row>
        <row r="141">
          <cell r="A141" t="str">
            <v>6213 СЕРВЕЛАТ ФИНСКИЙ СН в/к в/у 0.35кг 8шт.  ОСТАНКИНО</v>
          </cell>
          <cell r="D141">
            <v>141</v>
          </cell>
          <cell r="F141">
            <v>141</v>
          </cell>
        </row>
        <row r="142">
          <cell r="A142" t="str">
            <v>6215 СЕРВЕЛАТ ОРЕХОВЫЙ СН в/к в/у 0.35кг 8шт  ОСТАНКИНО</v>
          </cell>
          <cell r="D142">
            <v>95</v>
          </cell>
          <cell r="F142">
            <v>95</v>
          </cell>
        </row>
        <row r="143">
          <cell r="A143" t="str">
            <v>6217 ШПИКАЧКИ ДОМАШНИЕ СН п/о мгс 0.4кг 8шт.  ОСТАНКИНО</v>
          </cell>
          <cell r="D143">
            <v>19</v>
          </cell>
          <cell r="F143">
            <v>19</v>
          </cell>
        </row>
        <row r="144">
          <cell r="A144" t="str">
            <v>6225 ИМПЕРСКАЯ И БАЛЫКОВАЯ в/к с/н мгс 1/90  ОСТАНКИНО</v>
          </cell>
          <cell r="D144">
            <v>203</v>
          </cell>
          <cell r="F144">
            <v>208</v>
          </cell>
        </row>
        <row r="145">
          <cell r="A145" t="str">
            <v>6227 МОЛОЧНЫЕ ТРАДИЦ. сос п/о мгс 0.6кг LTF  ОСТАНКИНО</v>
          </cell>
          <cell r="D145">
            <v>70</v>
          </cell>
          <cell r="F145">
            <v>72</v>
          </cell>
        </row>
        <row r="146">
          <cell r="A146" t="str">
            <v>6228 МЯСНОЕ АССОРТИ к/з с/н мгс 1/90 10шт.  ОСТАНКИНО</v>
          </cell>
          <cell r="D146">
            <v>328</v>
          </cell>
          <cell r="F146">
            <v>333</v>
          </cell>
        </row>
        <row r="147">
          <cell r="A147" t="str">
            <v>6233 БУЖЕНИНА ЗАПЕЧЕННАЯ с/н в/у 1/100 10шт.  ОСТАНКИНО</v>
          </cell>
          <cell r="D147">
            <v>222</v>
          </cell>
          <cell r="F147">
            <v>231</v>
          </cell>
        </row>
        <row r="148">
          <cell r="A148" t="str">
            <v>6241 ХОТ-ДОГ Папа может сос п/о мгс 0.38кг  ОСТАНКИНО</v>
          </cell>
          <cell r="D148">
            <v>81</v>
          </cell>
          <cell r="F148">
            <v>81</v>
          </cell>
        </row>
        <row r="149">
          <cell r="A149" t="str">
            <v>6247 ДОМАШНЯЯ Папа может вар п/о 0,4кг 8шт.  ОСТАНКИНО</v>
          </cell>
          <cell r="D149">
            <v>94</v>
          </cell>
          <cell r="F149">
            <v>94</v>
          </cell>
        </row>
        <row r="150">
          <cell r="A150" t="str">
            <v>6259 К ЧАЮ Советское наследие вар н/о мгс  ОСТАНКИНО</v>
          </cell>
          <cell r="D150">
            <v>2</v>
          </cell>
          <cell r="F150">
            <v>2</v>
          </cell>
        </row>
        <row r="151">
          <cell r="A151" t="str">
            <v>6268 ГОВЯЖЬЯ Папа может вар п/о 0,4кг 8 шт.  ОСТАНКИНО</v>
          </cell>
          <cell r="D151">
            <v>187</v>
          </cell>
          <cell r="F151">
            <v>187</v>
          </cell>
        </row>
        <row r="152">
          <cell r="A152" t="str">
            <v>6281 СВИНИНА ДЕЛИКАТ. к/в мл/к в/у 0.3кг 45с  ОСТАНКИНО</v>
          </cell>
          <cell r="D152">
            <v>428</v>
          </cell>
          <cell r="F152">
            <v>430</v>
          </cell>
        </row>
        <row r="153">
          <cell r="A153" t="str">
            <v>6297 ФИЛЕЙНЫЕ сос ц/о в/у 1/270 12шт_45с  ОСТАНКИНО</v>
          </cell>
          <cell r="D153">
            <v>856</v>
          </cell>
          <cell r="F153">
            <v>856</v>
          </cell>
        </row>
        <row r="154">
          <cell r="A154" t="str">
            <v>6302 БАЛЫКОВАЯ СН в/к в/у 0.35кг 8шт.  ОСТАНКИНО</v>
          </cell>
          <cell r="D154">
            <v>57</v>
          </cell>
          <cell r="F154">
            <v>57</v>
          </cell>
        </row>
        <row r="155">
          <cell r="A155" t="str">
            <v>6303 МЯСНЫЕ Папа может сос п/о мгс 1.5*3  ОСТАНКИНО</v>
          </cell>
          <cell r="D155">
            <v>76.7</v>
          </cell>
          <cell r="F155">
            <v>76.7</v>
          </cell>
        </row>
        <row r="156">
          <cell r="A156" t="str">
            <v>6325 ДОКТОРСКАЯ ПРЕМИУМ вар п/о 0.4кг 8шт.  ОСТАНКИНО</v>
          </cell>
          <cell r="D156">
            <v>517</v>
          </cell>
          <cell r="F156">
            <v>517</v>
          </cell>
        </row>
        <row r="157">
          <cell r="A157" t="str">
            <v>6333 МЯСНАЯ Папа может вар п/о 0.4кг 8шт.  ОСТАНКИНО</v>
          </cell>
          <cell r="D157">
            <v>4535</v>
          </cell>
          <cell r="F157">
            <v>4535</v>
          </cell>
        </row>
        <row r="158">
          <cell r="A158" t="str">
            <v>6353 ЭКСТРА Папа может вар п/о 0.4кг 8шт.  ОСТАНКИНО</v>
          </cell>
          <cell r="D158">
            <v>1503</v>
          </cell>
          <cell r="F158">
            <v>1503</v>
          </cell>
        </row>
        <row r="159">
          <cell r="A159" t="str">
            <v>6392 ФИЛЕЙНАЯ Папа может вар п/о 0.4кг. ОСТАНКИНО</v>
          </cell>
          <cell r="D159">
            <v>3212</v>
          </cell>
          <cell r="F159">
            <v>3213</v>
          </cell>
        </row>
        <row r="160">
          <cell r="A160" t="str">
            <v>6427 КЛАССИЧЕСКАЯ ПМ вар п/о 0.35кг 8шт. ОСТАНКИНО</v>
          </cell>
          <cell r="D160">
            <v>1009</v>
          </cell>
          <cell r="F160">
            <v>1009</v>
          </cell>
        </row>
        <row r="161">
          <cell r="A161" t="str">
            <v>6428 СОЧНЫЙ ГРИЛЬ ПМ сос п/о мгс 0.45кг 8шт.  ОСТАНКИНО</v>
          </cell>
          <cell r="D161">
            <v>1</v>
          </cell>
          <cell r="F161">
            <v>1</v>
          </cell>
        </row>
        <row r="162">
          <cell r="A162" t="str">
            <v>6438 БОГАТЫРСКИЕ Папа Может сос п/о в/у 0,3кг  ОСТАНКИНО</v>
          </cell>
          <cell r="D162">
            <v>276</v>
          </cell>
          <cell r="F162">
            <v>276</v>
          </cell>
        </row>
        <row r="163">
          <cell r="A163" t="str">
            <v>6450 БЕКОН с/к с/н в/у 1/100 10шт.  ОСТАНКИНО</v>
          </cell>
          <cell r="D163">
            <v>4</v>
          </cell>
          <cell r="F163">
            <v>4</v>
          </cell>
        </row>
        <row r="164">
          <cell r="A164" t="str">
            <v>6453 ЭКСТРА Папа может с/к с/н в/у 1/100 14шт.   ОСТАНКИНО</v>
          </cell>
          <cell r="D164">
            <v>475</v>
          </cell>
          <cell r="F164">
            <v>475</v>
          </cell>
        </row>
        <row r="165">
          <cell r="A165" t="str">
            <v>6454 АРОМАТНАЯ с/к с/н в/у 1/100 14шт.  ОСТАНКИНО</v>
          </cell>
          <cell r="D165">
            <v>519</v>
          </cell>
          <cell r="F165">
            <v>519</v>
          </cell>
        </row>
        <row r="166">
          <cell r="A166" t="str">
            <v>6475 С СЫРОМ Папа может сос ц/о мгс 0.4кг6шт  ОСТАНКИНО</v>
          </cell>
          <cell r="D166">
            <v>143</v>
          </cell>
          <cell r="F166">
            <v>143</v>
          </cell>
        </row>
        <row r="167">
          <cell r="A167" t="str">
            <v>6500 КАРБОНАД к/в с/н в/у 1/150 8шт.  ОСТАНКИНО</v>
          </cell>
          <cell r="D167">
            <v>3</v>
          </cell>
          <cell r="F167">
            <v>3</v>
          </cell>
        </row>
        <row r="168">
          <cell r="A168" t="str">
            <v>6527 ШПИКАЧКИ СОЧНЫЕ ПМ сар б/о мгс 1*3 45с ОСТАНКИНО</v>
          </cell>
          <cell r="D168">
            <v>172</v>
          </cell>
          <cell r="F168">
            <v>172</v>
          </cell>
        </row>
        <row r="169">
          <cell r="A169" t="str">
            <v>6562 СЕРВЕЛАТ КАРЕЛЬСКИЙ СН в/к в/у 0,28кг  ОСТАНКИНО</v>
          </cell>
          <cell r="D169">
            <v>423</v>
          </cell>
          <cell r="F169">
            <v>423</v>
          </cell>
        </row>
        <row r="170">
          <cell r="A170" t="str">
            <v>6563 СЛИВОЧНЫЕ СН сос п/о мгс 1*6  ОСТАНКИНО</v>
          </cell>
          <cell r="D170">
            <v>8</v>
          </cell>
          <cell r="F170">
            <v>8</v>
          </cell>
        </row>
        <row r="171">
          <cell r="A171" t="str">
            <v>6589 МОЛОЧНЫЕ ГОСТ СН сос п/о мгс 0.41кг 10шт  ОСТАНКИНО</v>
          </cell>
          <cell r="D171">
            <v>3</v>
          </cell>
          <cell r="F171">
            <v>3</v>
          </cell>
        </row>
        <row r="172">
          <cell r="A172" t="str">
            <v>6590 СЛИВОЧНЫЕ СН сос п/о мгс 0.41кг 10шт.  ОСТАНКИНО</v>
          </cell>
          <cell r="D172">
            <v>68</v>
          </cell>
          <cell r="F172">
            <v>68</v>
          </cell>
        </row>
        <row r="173">
          <cell r="A173" t="str">
            <v>6592 ДОКТОРСКАЯ СН вар п/о  ОСТАНКИНО</v>
          </cell>
          <cell r="D173">
            <v>41.7</v>
          </cell>
          <cell r="F173">
            <v>41.7</v>
          </cell>
        </row>
        <row r="174">
          <cell r="A174" t="str">
            <v>6593 ДОКТОРСКАЯ СН вар п/о 0.45кг 8шт.  ОСТАНКИНО</v>
          </cell>
          <cell r="D174">
            <v>115</v>
          </cell>
          <cell r="F174">
            <v>115</v>
          </cell>
        </row>
        <row r="175">
          <cell r="A175" t="str">
            <v>6594 МОЛОЧНАЯ СН вар п/о  ОСТАНКИНО</v>
          </cell>
          <cell r="D175">
            <v>40.4</v>
          </cell>
          <cell r="F175">
            <v>40.4</v>
          </cell>
        </row>
        <row r="176">
          <cell r="A176" t="str">
            <v>6595 МОЛОЧНАЯ СН вар п/о 0.45кг 8шт.  ОСТАНКИНО</v>
          </cell>
          <cell r="D176">
            <v>96</v>
          </cell>
          <cell r="F176">
            <v>96</v>
          </cell>
        </row>
        <row r="177">
          <cell r="A177" t="str">
            <v>6597 РУССКАЯ СН вар п/о 0.45кг 8шт.  ОСТАНКИНО</v>
          </cell>
          <cell r="D177">
            <v>6</v>
          </cell>
          <cell r="F177">
            <v>6</v>
          </cell>
        </row>
        <row r="178">
          <cell r="A178" t="str">
            <v>6601 ГОВЯЖЬИ СН сос п/о мгс 1*6  ОСТАНКИНО</v>
          </cell>
          <cell r="D178">
            <v>52</v>
          </cell>
          <cell r="F178">
            <v>52</v>
          </cell>
        </row>
        <row r="179">
          <cell r="A179" t="str">
            <v>6602 БАВАРСКИЕ ПМ сос ц/о мгс 0,35кг 8шт.  ОСТАНКИНО</v>
          </cell>
          <cell r="D179">
            <v>42</v>
          </cell>
          <cell r="F179">
            <v>42</v>
          </cell>
        </row>
        <row r="180">
          <cell r="A180" t="str">
            <v>6644 СОЧНЫЕ ПМ сос п/о мгс 0,41кг 10шт.  ОСТАНКИНО</v>
          </cell>
          <cell r="D180">
            <v>1</v>
          </cell>
          <cell r="F180">
            <v>1</v>
          </cell>
        </row>
        <row r="181">
          <cell r="A181" t="str">
            <v>6645 ВЕТЧ.КЛАССИЧЕСКАЯ СН п/о 0.8кг 4шт.  ОСТАНКИНО</v>
          </cell>
          <cell r="D181">
            <v>3</v>
          </cell>
          <cell r="F181">
            <v>3</v>
          </cell>
        </row>
        <row r="182">
          <cell r="A182" t="str">
            <v>6648 СОЧНЫЕ Папа может сар п/о мгс 1*3  ОСТАНКИНО</v>
          </cell>
          <cell r="D182">
            <v>10</v>
          </cell>
          <cell r="F182">
            <v>10</v>
          </cell>
        </row>
        <row r="183">
          <cell r="A183" t="str">
            <v>6661 СОЧНЫЙ ГРИЛЬ ПМ сос п/о мгс 1.5*4_Маяк  ОСТАНКИНО</v>
          </cell>
          <cell r="D183">
            <v>30</v>
          </cell>
          <cell r="F183">
            <v>30</v>
          </cell>
        </row>
        <row r="184">
          <cell r="A184" t="str">
            <v>6666 БОЯНСКАЯ Папа может п/к в/у 0,28кг 8 шт. ОСТАНКИНО</v>
          </cell>
          <cell r="D184">
            <v>1026</v>
          </cell>
          <cell r="F184">
            <v>1026</v>
          </cell>
        </row>
        <row r="185">
          <cell r="A185" t="str">
            <v>6669 ВЕНСКАЯ САЛЯМИ п/к в/у 0.28кг 8шт  ОСТАНКИНО</v>
          </cell>
          <cell r="D185">
            <v>508</v>
          </cell>
          <cell r="F185">
            <v>508</v>
          </cell>
        </row>
        <row r="186">
          <cell r="A186" t="str">
            <v>6683 СЕРВЕЛАТ ЗЕРНИСТЫЙ ПМ в/к в/у 0,35кг  ОСТАНКИНО</v>
          </cell>
          <cell r="D186">
            <v>1792</v>
          </cell>
          <cell r="F186">
            <v>1792</v>
          </cell>
        </row>
        <row r="187">
          <cell r="A187" t="str">
            <v>6684 СЕРВЕЛАТ КАРЕЛЬСКИЙ ПМ в/к в/у 0.28кг  ОСТАНКИНО</v>
          </cell>
          <cell r="D187">
            <v>1342</v>
          </cell>
          <cell r="F187">
            <v>1342</v>
          </cell>
        </row>
        <row r="188">
          <cell r="A188" t="str">
            <v>6689 СЕРВЕЛАТ ОХОТНИЧИЙ ПМ в/к в/у 0,35кг 8шт  ОСТАНКИНО</v>
          </cell>
          <cell r="D188">
            <v>3714</v>
          </cell>
          <cell r="F188">
            <v>3715</v>
          </cell>
        </row>
        <row r="189">
          <cell r="A189" t="str">
            <v>6692 СЕРВЕЛАТ ПРИМА в/к в/у 0.28кг 8шт.  ОСТАНКИНО</v>
          </cell>
          <cell r="D189">
            <v>493</v>
          </cell>
          <cell r="F189">
            <v>493</v>
          </cell>
        </row>
        <row r="190">
          <cell r="A190" t="str">
            <v>6697 СЕРВЕЛАТ ФИНСКИЙ ПМ в/к в/у 0,35кг 8шт.  ОСТАНКИНО</v>
          </cell>
          <cell r="D190">
            <v>3868</v>
          </cell>
          <cell r="F190">
            <v>3873</v>
          </cell>
        </row>
        <row r="191">
          <cell r="A191" t="str">
            <v>6713 СОЧНЫЙ ГРИЛЬ ПМ сос п/о мгс 0.41кг 8шт.  ОСТАНКИНО</v>
          </cell>
          <cell r="D191">
            <v>732</v>
          </cell>
          <cell r="F191">
            <v>732</v>
          </cell>
        </row>
        <row r="192">
          <cell r="A192" t="str">
            <v>6716 ОСОБАЯ Коровино (в сетке) 0.5кг 8шт.  ОСТАНКИНО</v>
          </cell>
          <cell r="D192">
            <v>175</v>
          </cell>
          <cell r="F192">
            <v>175</v>
          </cell>
        </row>
        <row r="193">
          <cell r="A193" t="str">
            <v>6722 СОЧНЫЕ ПМ сос п/о мгс 0,41кг 10шт.  ОСТАНКИНО</v>
          </cell>
          <cell r="D193">
            <v>2393</v>
          </cell>
          <cell r="F193">
            <v>2393</v>
          </cell>
        </row>
        <row r="194">
          <cell r="A194" t="str">
            <v>6726 СЛИВОЧНЫЕ ПМ сос п/о мгс 0.41кг 10шт.  ОСТАНКИНО</v>
          </cell>
          <cell r="D194">
            <v>952</v>
          </cell>
          <cell r="F194">
            <v>952</v>
          </cell>
        </row>
        <row r="195">
          <cell r="A195" t="str">
            <v>6734 ОСОБАЯ СО ШПИКОМ Коровино (в сетке) 0,5кг ОСТАНКИНО</v>
          </cell>
          <cell r="D195">
            <v>11</v>
          </cell>
          <cell r="F195">
            <v>11</v>
          </cell>
        </row>
        <row r="196">
          <cell r="A196" t="str">
            <v>6750 МОЛОЧНЫЕ ГОСТ СН сос п/о мгс 0,41 кг 10шт ОСТАНКИНО</v>
          </cell>
          <cell r="D196">
            <v>42</v>
          </cell>
          <cell r="F196">
            <v>42</v>
          </cell>
        </row>
        <row r="197">
          <cell r="A197" t="str">
            <v>6751 СЛИВОЧНЫЕ СН сос п/о мгс 0,41кг 10шт.  ОСТАНКИНО</v>
          </cell>
          <cell r="D197">
            <v>50</v>
          </cell>
          <cell r="F197">
            <v>50</v>
          </cell>
        </row>
        <row r="198">
          <cell r="A198" t="str">
            <v>Ассорти "Сырная тарелка" сыр плавл. круг 130 г., 50%ж, ТМ Сыробогатов,  Линия</v>
          </cell>
          <cell r="F198">
            <v>60</v>
          </cell>
        </row>
        <row r="199">
          <cell r="A199" t="str">
            <v>Ассорти (слив, грибы, ветчина) сыр плавленый 50%ж, ТМ Сыробогатов,круг,130 г. (180 суток)  Линия</v>
          </cell>
          <cell r="F199">
            <v>60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111</v>
          </cell>
          <cell r="F200">
            <v>111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166</v>
          </cell>
          <cell r="F201">
            <v>167</v>
          </cell>
        </row>
        <row r="202">
          <cell r="A202" t="str">
            <v>БОНУС Z-ОСОБАЯ Коровино вар п/о (5324)  ОСТАНКИНО</v>
          </cell>
          <cell r="D202">
            <v>4</v>
          </cell>
          <cell r="F202">
            <v>4</v>
          </cell>
        </row>
        <row r="203">
          <cell r="A203" t="str">
            <v>БОНУС Z-ОСОБАЯ Коровино вар п/о 0.5кг_СНГ (6305)  ОСТАНКИНО</v>
          </cell>
          <cell r="D203">
            <v>1</v>
          </cell>
          <cell r="F203">
            <v>1</v>
          </cell>
        </row>
        <row r="204">
          <cell r="A204" t="str">
            <v>БОНУС СОЧНЫЕ сос п/о мгс 0.41кг_UZ (6087)  ОСТАНКИНО</v>
          </cell>
          <cell r="D204">
            <v>919</v>
          </cell>
          <cell r="F204">
            <v>919</v>
          </cell>
        </row>
        <row r="205">
          <cell r="A205" t="str">
            <v>БОНУС СОЧНЫЕ сос п/о мгс 1*6_UZ (6088)  ОСТАНКИНО</v>
          </cell>
          <cell r="D205">
            <v>287</v>
          </cell>
          <cell r="F205">
            <v>287</v>
          </cell>
        </row>
        <row r="206">
          <cell r="A206" t="str">
            <v>БОНУС_273  Сосиски Сочинки с сочной грудинкой, МГС 0.4кг,   ПОКОМ</v>
          </cell>
          <cell r="F206">
            <v>461</v>
          </cell>
        </row>
        <row r="207">
          <cell r="A207" t="str">
            <v>БОНУС_283  Сосиски Сочинки, ВЕС, ТМ Стародворье ПОКОМ</v>
          </cell>
          <cell r="F207">
            <v>243.75899999999999</v>
          </cell>
        </row>
        <row r="208">
          <cell r="A208" t="str">
            <v>БОНУС_305  Колбаса Сервелат Мясорубский с мелкорубленным окороком в/у  ТМ Стародворье ВЕС   ПОКОМ</v>
          </cell>
          <cell r="F208">
            <v>175.09399999999999</v>
          </cell>
        </row>
        <row r="209">
          <cell r="A209" t="str">
            <v>БОНУС_Колбаса Докторская Особая ТМ Особый рецепт,  0,5кг, ПОКОМ</v>
          </cell>
          <cell r="D209">
            <v>1</v>
          </cell>
          <cell r="F209">
            <v>280</v>
          </cell>
        </row>
        <row r="210">
          <cell r="A210" t="str">
            <v>БОНУС_Колбаса Сервелат Филедворский, фиброуз, в/у 0,35 кг срез,  ПОКОМ</v>
          </cell>
          <cell r="F210">
            <v>318</v>
          </cell>
        </row>
        <row r="211">
          <cell r="A211" t="str">
            <v>БОНУС_Пельмени Бульмени с говядиной и свининой Горячая штучка 0,43  ПОКОМ</v>
          </cell>
          <cell r="F211">
            <v>74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F212">
            <v>205</v>
          </cell>
        </row>
        <row r="213">
          <cell r="A213" t="str">
            <v>Бутербродная вареная 0,47 кг шт.  СПК</v>
          </cell>
          <cell r="D213">
            <v>32</v>
          </cell>
          <cell r="F213">
            <v>32</v>
          </cell>
        </row>
        <row r="214">
          <cell r="A214" t="str">
            <v>Вацлавская вареная ВЕС СПК</v>
          </cell>
          <cell r="D214">
            <v>2</v>
          </cell>
          <cell r="F214">
            <v>2</v>
          </cell>
        </row>
        <row r="215">
          <cell r="A215" t="str">
            <v>Вацлавская п/к (черева) 390 гр.шт. термоус.пак  СПК</v>
          </cell>
          <cell r="D215">
            <v>32</v>
          </cell>
          <cell r="F215">
            <v>32</v>
          </cell>
        </row>
        <row r="216">
          <cell r="A216" t="str">
            <v>Гауда сыр, 45% ж (брус), ТМ Сыробогатов  Линия</v>
          </cell>
          <cell r="F216">
            <v>54.034999999999997</v>
          </cell>
        </row>
        <row r="217">
          <cell r="A217" t="str">
            <v>Голландский сыр 45%ж, 180г, фасованный Сыробогатов   Линия</v>
          </cell>
          <cell r="F217">
            <v>36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2</v>
          </cell>
          <cell r="F218">
            <v>189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160</v>
          </cell>
          <cell r="F219">
            <v>1092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316</v>
          </cell>
          <cell r="F220">
            <v>886</v>
          </cell>
        </row>
        <row r="221">
          <cell r="A221" t="str">
            <v>Готовые чебуреки с мясом ТМ Горячая штучка 0,09 кг флоу-пак ПОКОМ</v>
          </cell>
          <cell r="F221">
            <v>159</v>
          </cell>
        </row>
        <row r="222">
          <cell r="A222" t="str">
            <v>Готовые чебуреки Сочный мегачебурек.Готовые жареные.ВЕС  ПОКОМ</v>
          </cell>
          <cell r="F222">
            <v>4.4400000000000004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18</v>
          </cell>
          <cell r="F223">
            <v>18</v>
          </cell>
        </row>
        <row r="224">
          <cell r="A224" t="str">
            <v>Дельгаро с/в "Эликатессе" 140 гр.шт.  СПК</v>
          </cell>
          <cell r="D224">
            <v>89</v>
          </cell>
          <cell r="F224">
            <v>89</v>
          </cell>
        </row>
        <row r="225">
          <cell r="A225" t="str">
            <v>Деревенская рубленая вареная 350 гр.шт. термоус. пак.  СПК</v>
          </cell>
          <cell r="D225">
            <v>25</v>
          </cell>
          <cell r="F225">
            <v>25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87</v>
          </cell>
          <cell r="F226">
            <v>87</v>
          </cell>
        </row>
        <row r="227">
          <cell r="A227" t="str">
            <v>Для супа с луком сыр плавленый 45%ж, фольга 80г, ТМ Сыробогатов (150 суток)  Линия</v>
          </cell>
          <cell r="F227">
            <v>504</v>
          </cell>
        </row>
        <row r="228">
          <cell r="A228" t="str">
            <v>Докторская вареная в/с 0,47 кг шт.  СПК</v>
          </cell>
          <cell r="D228">
            <v>12</v>
          </cell>
          <cell r="F228">
            <v>12</v>
          </cell>
        </row>
        <row r="229">
          <cell r="A229" t="str">
            <v>Докторская вареная термоус.пак. "Высокий вкус"  СПК</v>
          </cell>
          <cell r="D229">
            <v>74.058999999999997</v>
          </cell>
          <cell r="F229">
            <v>74.058999999999997</v>
          </cell>
        </row>
        <row r="230">
          <cell r="A230" t="str">
            <v>Домашняя п/к "Сибирский стандарт" (черева) (в ср.защ.атм.)  СПК</v>
          </cell>
          <cell r="D230">
            <v>108</v>
          </cell>
          <cell r="F230">
            <v>108</v>
          </cell>
        </row>
        <row r="231">
          <cell r="A231" t="str">
            <v>Дружба сыр плавленый 50% ж, фольга 80г, ТМ Сыробогатов (150 суток)   Линия</v>
          </cell>
          <cell r="F231">
            <v>1512</v>
          </cell>
        </row>
        <row r="232">
          <cell r="A232" t="str">
            <v>Дружба сыр плавленый, ванночка 45% ж, 200г ТМ Сыробогатов  Линия</v>
          </cell>
          <cell r="F232">
            <v>300</v>
          </cell>
        </row>
        <row r="233">
          <cell r="A233" t="str">
            <v>Жар-боллы с курочкой и сыром, ВЕС ТМ Зареченские  ПОКОМ</v>
          </cell>
          <cell r="F233">
            <v>97.4</v>
          </cell>
        </row>
        <row r="234">
          <cell r="A234" t="str">
            <v>Жар-ладушки с мясом ТМ Зареченские ВЕС ПОКОМ</v>
          </cell>
          <cell r="F234">
            <v>103.601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14.801</v>
          </cell>
        </row>
        <row r="236">
          <cell r="A236" t="str">
            <v>Жар-ладушки с яблоком и грушей ТМ Зареченские ВЕС ПОКОМ</v>
          </cell>
          <cell r="F236">
            <v>33.299999999999997</v>
          </cell>
        </row>
        <row r="237">
          <cell r="A237" t="str">
            <v>ЖАР-мени ВЕС ТМ Зареченские  ПОКОМ</v>
          </cell>
          <cell r="F237">
            <v>48</v>
          </cell>
        </row>
        <row r="238">
          <cell r="A238" t="str">
            <v>Карбонад Юбилейный термоус.пак.  СПК</v>
          </cell>
          <cell r="D238">
            <v>10.5</v>
          </cell>
          <cell r="F238">
            <v>10.5</v>
          </cell>
        </row>
        <row r="239">
          <cell r="A239" t="str">
            <v>Классика с/к 235 гр.шт. "Высокий вкус"  СПК</v>
          </cell>
          <cell r="D239">
            <v>100</v>
          </cell>
          <cell r="F239">
            <v>100</v>
          </cell>
        </row>
        <row r="240">
          <cell r="A240" t="str">
            <v>Классическая с/к "Сибирский стандарт" 560 гр.шт.  СПК</v>
          </cell>
          <cell r="D240">
            <v>6012</v>
          </cell>
          <cell r="F240">
            <v>6012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516</v>
          </cell>
          <cell r="F241">
            <v>516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477</v>
          </cell>
          <cell r="F242">
            <v>477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207</v>
          </cell>
          <cell r="F243">
            <v>207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33</v>
          </cell>
          <cell r="F244">
            <v>33</v>
          </cell>
        </row>
        <row r="245">
          <cell r="A245" t="str">
            <v>Король сыров с аром топл мол сыр 40% ж, "Сыробогатов" 200г (флоупак)  Линия</v>
          </cell>
          <cell r="F245">
            <v>60</v>
          </cell>
        </row>
        <row r="246">
          <cell r="A246" t="str">
            <v>Король сыров с ароматом топленого молока сыр, 40% ж (брус) ТМ "Сыробогатов", г. Орёл  Линия</v>
          </cell>
          <cell r="F246">
            <v>190.73500000000001</v>
          </cell>
        </row>
        <row r="247">
          <cell r="A247" t="str">
            <v>Король сыров со вкусом топлен.молока сыр плавл, ванночка 55%ж, 200г, Сыробогатов (180 суток) ЛИНИЯ</v>
          </cell>
          <cell r="F247">
            <v>120</v>
          </cell>
        </row>
        <row r="248">
          <cell r="A248" t="str">
            <v>Король сыров со вкусом топленого молока сыр 40%ж, 180 г. фасованный «Сыробогатов»  Линия</v>
          </cell>
          <cell r="F248">
            <v>36</v>
          </cell>
        </row>
        <row r="249">
          <cell r="A249" t="str">
            <v>Король сыров со вкусом топленого молока сыр плавленый 45%ж,ТМ Сыробогатов,130 г слайсы  Линия</v>
          </cell>
          <cell r="F249">
            <v>60</v>
          </cell>
        </row>
        <row r="250">
          <cell r="A250" t="str">
            <v>Костромской ИТ сыр 45% ж (брус) ТМ "Сыробогатов", г. Орёл  Линия</v>
          </cell>
          <cell r="F250">
            <v>17.61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5</v>
          </cell>
          <cell r="F251">
            <v>291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29</v>
          </cell>
          <cell r="F252">
            <v>415</v>
          </cell>
        </row>
        <row r="253">
          <cell r="A253" t="str">
            <v>Ла Фаворте с/в "Эликатессе" 140 гр.шт.  СПК</v>
          </cell>
          <cell r="D253">
            <v>137</v>
          </cell>
          <cell r="F253">
            <v>144</v>
          </cell>
        </row>
        <row r="254">
          <cell r="A254" t="str">
            <v>Ливерная Печеночная "Просто выгодно" 0,3 кг.шт.  СПК</v>
          </cell>
          <cell r="D254">
            <v>56</v>
          </cell>
          <cell r="F254">
            <v>56</v>
          </cell>
        </row>
        <row r="255">
          <cell r="A255" t="str">
            <v>Любительская вареная термоус.пак. "Высокий вкус"  СПК</v>
          </cell>
          <cell r="D255">
            <v>62</v>
          </cell>
          <cell r="F255">
            <v>62</v>
          </cell>
        </row>
        <row r="256">
          <cell r="A256" t="str">
            <v>Маасдам сыр фасованный 45%ж (флоупак), "Сыробогатов" 200г  Линия</v>
          </cell>
          <cell r="F256">
            <v>60</v>
          </cell>
        </row>
        <row r="257">
          <cell r="A257" t="str">
            <v>Маасдам сыр, 45% ж (цилиндр), ТМ Сыробогатов, г. Орёл  Линия</v>
          </cell>
          <cell r="F257">
            <v>32.978999999999999</v>
          </cell>
        </row>
        <row r="258">
          <cell r="A258" t="str">
            <v>Масло Крестьянское сладко-сливочное несоленое, 72,5% ж, 175 г.(24 шт/кор), ТМ Сыробогатов  Линия</v>
          </cell>
          <cell r="F258">
            <v>48</v>
          </cell>
        </row>
        <row r="259">
          <cell r="A259" t="str">
            <v>Мини-сосиски в тесте "Фрайпики" 1,8кг ВЕС, ТМ Зареченские  ПОКОМ</v>
          </cell>
          <cell r="F259">
            <v>19.8</v>
          </cell>
        </row>
        <row r="260">
          <cell r="A260" t="str">
            <v>Мини-сосиски в тесте "Фрайпики" 3,7кг ВЕС, ТМ Зареченские  ПОКОМ</v>
          </cell>
          <cell r="F260">
            <v>69.2</v>
          </cell>
        </row>
        <row r="261">
          <cell r="A261" t="str">
            <v>Мусульманская вареная "Просто выгодно"  СПК</v>
          </cell>
          <cell r="D261">
            <v>14</v>
          </cell>
          <cell r="F261">
            <v>14</v>
          </cell>
        </row>
        <row r="262">
          <cell r="A262" t="str">
            <v>Мусульманская п/к "Просто выгодно" термофор.пак.  СПК</v>
          </cell>
          <cell r="D262">
            <v>14.5</v>
          </cell>
          <cell r="F262">
            <v>14.5</v>
          </cell>
        </row>
        <row r="263">
          <cell r="A263" t="str">
            <v>Мясное ассорти сыр плавл. круг 130 г., 50%ж, ТМ Сыробогатов,  Линия</v>
          </cell>
          <cell r="F263">
            <v>36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4</v>
          </cell>
          <cell r="F264">
            <v>1305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1126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4</v>
          </cell>
          <cell r="F266">
            <v>1158</v>
          </cell>
        </row>
        <row r="267">
          <cell r="A267" t="str">
            <v>Наггетсы Хрустящие ТМ Зареченские. ВЕС ПОКОМ</v>
          </cell>
          <cell r="F267">
            <v>124</v>
          </cell>
        </row>
        <row r="268">
          <cell r="A268" t="str">
            <v>Оригинальная с перцем с/к  СПК</v>
          </cell>
          <cell r="D268">
            <v>290.65800000000002</v>
          </cell>
          <cell r="F268">
            <v>292.25799999999998</v>
          </cell>
        </row>
        <row r="269">
          <cell r="A269" t="str">
            <v>Оригинальная с перцем с/к "Сибирский стандарт" 560 гр.шт.  СПК</v>
          </cell>
          <cell r="D269">
            <v>4104</v>
          </cell>
          <cell r="F269">
            <v>4104</v>
          </cell>
        </row>
        <row r="270">
          <cell r="A270" t="str">
            <v>Особая вареная  СПК</v>
          </cell>
          <cell r="D270">
            <v>8.5</v>
          </cell>
          <cell r="F270">
            <v>8.5</v>
          </cell>
        </row>
        <row r="271">
          <cell r="A271" t="str">
            <v>Пармезан сыр 40% ж, 200 г, фасованный "Сыробогатов" (12 шт)  Линия</v>
          </cell>
          <cell r="F271">
            <v>12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20</v>
          </cell>
          <cell r="F272">
            <v>21</v>
          </cell>
        </row>
        <row r="273">
          <cell r="A273" t="str">
            <v>Пельмени Grandmeni со сливочным маслом Горячая штучка 0,75 кг ПОКОМ</v>
          </cell>
          <cell r="F273">
            <v>303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46</v>
          </cell>
        </row>
        <row r="275">
          <cell r="A275" t="str">
            <v>Пельмени Бигбули #МЕГАВКУСИЩЕ с сочной грудинкой 0,9 кг  ПОКОМ</v>
          </cell>
          <cell r="F275">
            <v>509</v>
          </cell>
        </row>
        <row r="276">
          <cell r="A276" t="str">
            <v>Пельмени Бигбули с мясом, Горячая штучка 0,43кг  ПОКОМ</v>
          </cell>
          <cell r="F276">
            <v>49</v>
          </cell>
        </row>
        <row r="277">
          <cell r="A277" t="str">
            <v>Пельмени Бигбули с мясом, Горячая штучка 0,9кг  ПОКОМ</v>
          </cell>
          <cell r="D277">
            <v>696</v>
          </cell>
          <cell r="F277">
            <v>822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F278">
            <v>535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F279">
            <v>117</v>
          </cell>
        </row>
        <row r="280">
          <cell r="A280" t="str">
            <v>Пельмени Бульмени Жюльен Горячая штучка 0,43  ПОКОМ</v>
          </cell>
          <cell r="F280">
            <v>1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134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4</v>
          </cell>
          <cell r="F282">
            <v>817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5</v>
          </cell>
          <cell r="F283">
            <v>581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F284">
            <v>915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4</v>
          </cell>
          <cell r="F285">
            <v>1465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5</v>
          </cell>
          <cell r="F286">
            <v>665</v>
          </cell>
        </row>
        <row r="287">
          <cell r="A287" t="str">
            <v>Пельмени Левантские ТМ Особый рецепт 0,8 кг  ПОКОМ</v>
          </cell>
          <cell r="F287">
            <v>6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103</v>
          </cell>
        </row>
        <row r="289">
          <cell r="A289" t="str">
            <v>Пельмени Мясорубские ТМ Стародворье фоупак равиоли 0,7 кг  ПОКОМ</v>
          </cell>
          <cell r="F289">
            <v>707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4</v>
          </cell>
          <cell r="F290">
            <v>189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F291">
            <v>250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364</v>
          </cell>
        </row>
        <row r="293">
          <cell r="A293" t="str">
            <v>Пельмени Сочные сфера 0,9 кг ТМ Стародворье ПОКОМ</v>
          </cell>
          <cell r="F293">
            <v>185</v>
          </cell>
        </row>
        <row r="294">
          <cell r="A294" t="str">
            <v>Пипперони с/к "Эликатессе" 0,10 кг.шт.  СПК</v>
          </cell>
          <cell r="D294">
            <v>4</v>
          </cell>
          <cell r="F294">
            <v>4</v>
          </cell>
        </row>
        <row r="295">
          <cell r="A295" t="str">
            <v>Пипперони с/к "Эликатессе" 0,20 кг.шт.  СПК</v>
          </cell>
          <cell r="D295">
            <v>2</v>
          </cell>
          <cell r="F295">
            <v>2</v>
          </cell>
        </row>
        <row r="296">
          <cell r="A296" t="str">
            <v>По-Австрийски с/к 260 гр.шт. "Высокий вкус"  СПК</v>
          </cell>
          <cell r="D296">
            <v>80</v>
          </cell>
          <cell r="F296">
            <v>80</v>
          </cell>
        </row>
        <row r="297">
          <cell r="A297" t="str">
            <v>Покровская вареная 0,47 кг шт.  СПК</v>
          </cell>
          <cell r="D297">
            <v>24</v>
          </cell>
          <cell r="F297">
            <v>24</v>
          </cell>
        </row>
        <row r="298">
          <cell r="A298" t="str">
            <v>Пошехонский ИТ сыр 45% ж (брус) ТМ "Сыробогатов", г. Орёл  Линия</v>
          </cell>
          <cell r="F298">
            <v>17.149999999999999</v>
          </cell>
        </row>
        <row r="299">
          <cell r="A299" t="str">
            <v>Продукт МСЗЖ Фермерский 50% (3 кг брус)  ОСТАНКИНО</v>
          </cell>
          <cell r="D299">
            <v>150</v>
          </cell>
          <cell r="F299">
            <v>150</v>
          </cell>
        </row>
        <row r="300">
          <cell r="A300" t="str">
            <v>С беконом сыр плав, 130г слайсы, 45%ж, ТМ Сыробогатов  Линия</v>
          </cell>
          <cell r="F300">
            <v>96</v>
          </cell>
        </row>
        <row r="301">
          <cell r="A301" t="str">
            <v>С беконом сыр плав, 200г, ванночка 50%ж, ТМ Сыробогатов (180 суток)  Линия</v>
          </cell>
          <cell r="F301">
            <v>120</v>
          </cell>
        </row>
        <row r="302">
          <cell r="A302" t="str">
            <v>С ветчиной сыр плавл. круг 130 г 50% ж, ТМ Сыробогатов, (180 суток)  Линия</v>
          </cell>
          <cell r="F302">
            <v>60</v>
          </cell>
        </row>
        <row r="303">
          <cell r="A303" t="str">
            <v>С ветчиной сыр плавленый 50% ж, фольга 80г, ТМ Сыробогатов (150 суток)  Линия</v>
          </cell>
          <cell r="F303">
            <v>720</v>
          </cell>
        </row>
        <row r="304">
          <cell r="A304" t="str">
            <v>С ветчиной сыр плавленый, ванночка 50% ж, 200 гр, Сыробогатов (180 суток)   ЛИНИЯ</v>
          </cell>
          <cell r="F304">
            <v>120</v>
          </cell>
        </row>
        <row r="305">
          <cell r="A305" t="str">
            <v>С грибами сыр плавленый 50% ж, фольга 80г, ТМ Сыробогатов (150 суток)  Линия</v>
          </cell>
          <cell r="F305">
            <v>504</v>
          </cell>
        </row>
        <row r="306">
          <cell r="A306" t="str">
            <v>С грибами сыр плавленый, ванночка 50% ж, 400 гр, Сыробогатов (180 суток)   ЛИНИЯ</v>
          </cell>
          <cell r="F306">
            <v>240</v>
          </cell>
        </row>
        <row r="307">
          <cell r="A307" t="str">
            <v>Салями Трюфель с/в "Эликатессе" 0,16 кг.шт.  СПК</v>
          </cell>
          <cell r="D307">
            <v>140</v>
          </cell>
          <cell r="F307">
            <v>145</v>
          </cell>
        </row>
        <row r="308">
          <cell r="A308" t="str">
            <v>Салями Финская с/к 235 гр.шт. "Высокий вкус"  СПК</v>
          </cell>
          <cell r="D308">
            <v>66</v>
          </cell>
          <cell r="F308">
            <v>66</v>
          </cell>
        </row>
        <row r="309">
          <cell r="A309" t="str">
            <v>Сардельки "Докторские" (черева) ( в ср.защ.атм.) 1.0 кг. "Высокий вкус"  СПК</v>
          </cell>
          <cell r="D309">
            <v>98</v>
          </cell>
          <cell r="F309">
            <v>98</v>
          </cell>
        </row>
        <row r="310">
          <cell r="A310" t="str">
            <v>Сардельки из говядины (черева) (в ср.защ.атм.) "Высокий вкус"  СПК</v>
          </cell>
          <cell r="D310">
            <v>44.5</v>
          </cell>
          <cell r="F310">
            <v>44.5</v>
          </cell>
        </row>
        <row r="311">
          <cell r="A311" t="str">
            <v>Сардельки из свинины (черева) ( в ср.защ.атм) "Высокий вкус"  СПК</v>
          </cell>
          <cell r="D311">
            <v>5</v>
          </cell>
          <cell r="F311">
            <v>5</v>
          </cell>
        </row>
        <row r="312">
          <cell r="A312" t="str">
            <v>Семейная с чесночком вареная (СПК+СКМ)  СПК</v>
          </cell>
          <cell r="D312">
            <v>875</v>
          </cell>
          <cell r="F312">
            <v>875</v>
          </cell>
        </row>
        <row r="313">
          <cell r="A313" t="str">
            <v>Семейная с чесночком Экстра вареная  СПК</v>
          </cell>
          <cell r="D313">
            <v>55.7</v>
          </cell>
          <cell r="F313">
            <v>55.7</v>
          </cell>
        </row>
        <row r="314">
          <cell r="A314" t="str">
            <v>Семейная с чесночком Экстра вареная 0,5 кг.шт.  СПК</v>
          </cell>
          <cell r="D314">
            <v>7</v>
          </cell>
          <cell r="F314">
            <v>7</v>
          </cell>
        </row>
        <row r="315">
          <cell r="A315" t="str">
            <v>Сервелат мелкозернистый в/к 0,5 кг.шт. термоус.пак. "Высокий вкус"  СПК</v>
          </cell>
          <cell r="D315">
            <v>15</v>
          </cell>
          <cell r="F315">
            <v>15</v>
          </cell>
        </row>
        <row r="316">
          <cell r="A316" t="str">
            <v>Сервелат Финский в/к 0,38 кг.шт. термофор.пак.  СПК</v>
          </cell>
          <cell r="D316">
            <v>27</v>
          </cell>
          <cell r="F316">
            <v>27</v>
          </cell>
        </row>
        <row r="317">
          <cell r="A317" t="str">
            <v>Сервелат Фирменный в/к 0,10 кг.шт. нарезка (лоток с ср.защ.атм.)  СПК</v>
          </cell>
          <cell r="D317">
            <v>10</v>
          </cell>
          <cell r="F317">
            <v>10</v>
          </cell>
        </row>
        <row r="318">
          <cell r="A318" t="str">
            <v>Сибирская особая с/к 0,10 кг.шт. нарезка (лоток с ср.защ.атм.)  СПК</v>
          </cell>
          <cell r="D318">
            <v>109</v>
          </cell>
          <cell r="F318">
            <v>109</v>
          </cell>
        </row>
        <row r="319">
          <cell r="A319" t="str">
            <v>Сибирская особая с/к 0,235 кг шт.  СПК</v>
          </cell>
          <cell r="D319">
            <v>208</v>
          </cell>
          <cell r="F319">
            <v>208</v>
          </cell>
        </row>
        <row r="320">
          <cell r="A320" t="str">
            <v>Славянская п/к 0,38 кг шт.термофор.пак.  СПК</v>
          </cell>
          <cell r="D320">
            <v>6</v>
          </cell>
          <cell r="F320">
            <v>6</v>
          </cell>
        </row>
        <row r="321">
          <cell r="A321" t="str">
            <v>Сливочный плавленый продукт 60% ж, 180 г, ТМ Свежая марка  Линия</v>
          </cell>
          <cell r="F321">
            <v>60</v>
          </cell>
        </row>
        <row r="322">
          <cell r="A322" t="str">
            <v>Сливочный плавленый продукт 60% ж, 350 г, ТМ Свежая марка  Линия</v>
          </cell>
          <cell r="F322">
            <v>8</v>
          </cell>
        </row>
        <row r="323">
          <cell r="A323" t="str">
            <v>Сливочный сыр плав, 130 г слайсы, 45%ж, ТМ Сыробогатов  Линия</v>
          </cell>
          <cell r="F323">
            <v>84</v>
          </cell>
        </row>
        <row r="324">
          <cell r="A324" t="str">
            <v>Сливочный сыр плавленый 50% ж, фольга 80г, ТМ Сыробогатов (150 суток)  Линия</v>
          </cell>
          <cell r="F324">
            <v>2016</v>
          </cell>
        </row>
        <row r="325">
          <cell r="A325" t="str">
            <v>Сливочный сыр плавленый 50%, ж.ТМ Сыробогатов, круг 130 г. (180 суток)  Линия</v>
          </cell>
          <cell r="F325">
            <v>60</v>
          </cell>
        </row>
        <row r="326">
          <cell r="A326" t="str">
            <v>Сливочный сыр, 50% ж (брус), ТМ "Сыробогатов", г. Орёл  Линия</v>
          </cell>
          <cell r="F326">
            <v>126.79</v>
          </cell>
        </row>
        <row r="327">
          <cell r="A327" t="str">
            <v>Сметанковый сыр 50% ж, 180 г, фасованный Сыробогатов   Линия</v>
          </cell>
          <cell r="F327">
            <v>36</v>
          </cell>
        </row>
        <row r="328">
          <cell r="A328" t="str">
            <v>Сметанковый сыр, 50% ж (брус), ТМ "Сыробогатов", г. Орёл  Линия</v>
          </cell>
          <cell r="F328">
            <v>73.650000000000006</v>
          </cell>
        </row>
        <row r="329">
          <cell r="A329" t="str">
            <v>Со вкусом ветчины плавленый продукт 55% ж, 180 г ТМ Свежая марка  Линия</v>
          </cell>
          <cell r="F329">
            <v>120</v>
          </cell>
        </row>
        <row r="330">
          <cell r="A330" t="str">
            <v>Со вкусом грибов плавленый продукт 55% ж, 180 г ТМ Свежая марка  Линия</v>
          </cell>
          <cell r="F330">
            <v>204</v>
          </cell>
        </row>
        <row r="331">
          <cell r="A331" t="str">
            <v>Сосиски "Баварские" 0,36 кг.шт. вак.упак.  СПК</v>
          </cell>
          <cell r="D331">
            <v>4</v>
          </cell>
          <cell r="F331">
            <v>4</v>
          </cell>
        </row>
        <row r="332">
          <cell r="A332" t="str">
            <v>Сосиски "БОЛЬШАЯ сосиска" "Сибирский стандарт" (лоток с ср.защ.атм.)  СПК</v>
          </cell>
          <cell r="D332">
            <v>408</v>
          </cell>
          <cell r="F332">
            <v>408</v>
          </cell>
        </row>
        <row r="333">
          <cell r="A333" t="str">
            <v>Сосиски "Молочные" 0,36 кг.шт. вак.упак.  СПК</v>
          </cell>
          <cell r="D333">
            <v>21</v>
          </cell>
          <cell r="F333">
            <v>21</v>
          </cell>
        </row>
        <row r="334">
          <cell r="A334" t="str">
            <v>Сосиски Мусульманские "Просто выгодно" (в ср.защ.атм.)  СПК</v>
          </cell>
          <cell r="D334">
            <v>21</v>
          </cell>
          <cell r="F334">
            <v>21</v>
          </cell>
        </row>
        <row r="335">
          <cell r="A335" t="str">
            <v>Сосиски Хот-дог ВЕС (лоток с ср.защ.атм.)   СПК</v>
          </cell>
          <cell r="D335">
            <v>17</v>
          </cell>
          <cell r="F335">
            <v>17</v>
          </cell>
        </row>
        <row r="336">
          <cell r="A336" t="str">
            <v>Сыр "Пармезан" 40% колотый 100 гр  ОСТАНКИНО</v>
          </cell>
          <cell r="D336">
            <v>8</v>
          </cell>
          <cell r="F336">
            <v>8</v>
          </cell>
        </row>
        <row r="337">
          <cell r="A337" t="str">
            <v>Сыр "Пармезан" 40% кусок 180 гр  ОСТАНКИНО</v>
          </cell>
          <cell r="D337">
            <v>17</v>
          </cell>
          <cell r="F337">
            <v>17</v>
          </cell>
        </row>
        <row r="338">
          <cell r="A338" t="str">
            <v>Сыр Боккончини копченый 40% 100 гр.  ОСТАНКИНО</v>
          </cell>
          <cell r="D338">
            <v>16</v>
          </cell>
          <cell r="F338">
            <v>16</v>
          </cell>
        </row>
        <row r="339">
          <cell r="A339" t="str">
            <v>Сыр Останкино "Алтайский Gold" 50% вес  ОСТАНКИНО</v>
          </cell>
          <cell r="D339">
            <v>4.5</v>
          </cell>
          <cell r="F339">
            <v>4.5</v>
          </cell>
        </row>
        <row r="340">
          <cell r="A340" t="str">
            <v>Сыр Папа Может Гауда  45% 200гр     Останкино</v>
          </cell>
          <cell r="D340">
            <v>259</v>
          </cell>
          <cell r="F340">
            <v>260</v>
          </cell>
        </row>
        <row r="341">
          <cell r="A341" t="str">
            <v>Сыр Папа Может Гауда  45% вес     Останкино</v>
          </cell>
          <cell r="D341">
            <v>27</v>
          </cell>
          <cell r="F341">
            <v>27</v>
          </cell>
        </row>
        <row r="342">
          <cell r="A342" t="str">
            <v>Сыр Папа Может Голландский  45% 200гр     Останкино</v>
          </cell>
          <cell r="D342">
            <v>404</v>
          </cell>
          <cell r="F342">
            <v>408</v>
          </cell>
        </row>
        <row r="343">
          <cell r="A343" t="str">
            <v>Сыр Папа Может Голландский  45% вес      Останкино</v>
          </cell>
          <cell r="D343">
            <v>40.22</v>
          </cell>
          <cell r="F343">
            <v>40.22</v>
          </cell>
        </row>
        <row r="344">
          <cell r="A344" t="str">
            <v>Сыр Папа Может Голландский 45%, нарез, 125г (9 шт)  Останкино</v>
          </cell>
          <cell r="D344">
            <v>31</v>
          </cell>
          <cell r="F344">
            <v>35</v>
          </cell>
        </row>
        <row r="345">
          <cell r="A345" t="str">
            <v>Сыр Папа Может Министерский 45% 200г  Останкино</v>
          </cell>
          <cell r="D345">
            <v>2</v>
          </cell>
          <cell r="F345">
            <v>2</v>
          </cell>
        </row>
        <row r="346">
          <cell r="A346" t="str">
            <v>Сыр Папа Может Российский  50% 200гр    Останкино</v>
          </cell>
          <cell r="D346">
            <v>564</v>
          </cell>
          <cell r="F346">
            <v>566</v>
          </cell>
        </row>
        <row r="347">
          <cell r="A347" t="str">
            <v>Сыр Папа Может Российский  50% вес    Останкино</v>
          </cell>
          <cell r="D347">
            <v>58.085000000000001</v>
          </cell>
          <cell r="F347">
            <v>58.085000000000001</v>
          </cell>
        </row>
        <row r="348">
          <cell r="A348" t="str">
            <v>Сыр Папа Может Российский 50%, нарезка 125г  Останкино</v>
          </cell>
          <cell r="D348">
            <v>39</v>
          </cell>
          <cell r="F348">
            <v>39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89.343999999999994</v>
          </cell>
          <cell r="F349">
            <v>89.343999999999994</v>
          </cell>
        </row>
        <row r="350">
          <cell r="A350" t="str">
            <v>Сыр Папа Может Тильзитер   45% 200гр     Останкино</v>
          </cell>
          <cell r="D350">
            <v>285</v>
          </cell>
          <cell r="F350">
            <v>292</v>
          </cell>
        </row>
        <row r="351">
          <cell r="A351" t="str">
            <v>Сыр Папа Может Тильзитер   45% вес      Останкино</v>
          </cell>
          <cell r="D351">
            <v>51</v>
          </cell>
          <cell r="F351">
            <v>51</v>
          </cell>
        </row>
        <row r="352">
          <cell r="A352" t="str">
            <v>Сыр Папа Может Тильзитер 50%, нарезка 125г  Останкино</v>
          </cell>
          <cell r="D352">
            <v>6</v>
          </cell>
          <cell r="F352">
            <v>6</v>
          </cell>
        </row>
        <row r="353">
          <cell r="A353" t="str">
            <v>Сыр Папа Может Эдам 45% вес (=3,5кг)  Останкино</v>
          </cell>
          <cell r="D353">
            <v>31.152999999999999</v>
          </cell>
          <cell r="F353">
            <v>31.152999999999999</v>
          </cell>
        </row>
        <row r="354">
          <cell r="A354" t="str">
            <v>Сыр Плавл. Сливочный 55% 190гр  Останкино</v>
          </cell>
          <cell r="D354">
            <v>24</v>
          </cell>
          <cell r="F354">
            <v>24</v>
          </cell>
        </row>
        <row r="355">
          <cell r="A355" t="str">
            <v>Сыр рассольный жирный Чечил 45% 100 гр  ОСТАНКИНО</v>
          </cell>
          <cell r="D355">
            <v>61</v>
          </cell>
          <cell r="F355">
            <v>61</v>
          </cell>
        </row>
        <row r="356">
          <cell r="A356" t="str">
            <v>Сыр рассольный жирный Чечил копченый 45% 100 гр  ОСТАНКИНО</v>
          </cell>
          <cell r="D356">
            <v>48</v>
          </cell>
          <cell r="F356">
            <v>48</v>
          </cell>
        </row>
        <row r="357">
          <cell r="A357" t="str">
            <v>Сыр Скаморца свежий 40% 100 гр.  ОСТАНКИНО</v>
          </cell>
          <cell r="D357">
            <v>2</v>
          </cell>
          <cell r="F357">
            <v>2</v>
          </cell>
        </row>
        <row r="358">
          <cell r="A358" t="str">
            <v>Сыр Творож. с Зеленью 140 гр.  ОСТАНКИНО</v>
          </cell>
          <cell r="D358">
            <v>27</v>
          </cell>
          <cell r="F358">
            <v>28</v>
          </cell>
        </row>
        <row r="359">
          <cell r="A359" t="str">
            <v>Сыр Творож. Сливочный 140 гр  ОСТАНКИНО</v>
          </cell>
          <cell r="D359">
            <v>59</v>
          </cell>
          <cell r="F359">
            <v>60</v>
          </cell>
        </row>
        <row r="360">
          <cell r="A360" t="str">
            <v>Сыч/Прод Коровино Российский 50% 200г НОВАЯ СЗМЖ  ОСТАНКИНО</v>
          </cell>
          <cell r="D360">
            <v>38</v>
          </cell>
          <cell r="F360">
            <v>38</v>
          </cell>
        </row>
        <row r="361">
          <cell r="A361" t="str">
            <v>Сыч/Прод Коровино Российский 50% 200г СЗМЖ  ОСТАНКИНО</v>
          </cell>
          <cell r="D361">
            <v>91</v>
          </cell>
          <cell r="F361">
            <v>91</v>
          </cell>
        </row>
        <row r="362">
          <cell r="A362" t="str">
            <v>Сыч/Прод Коровино Тильзитер 50% 200г СЗМЖ  ОСТАНКИНО</v>
          </cell>
          <cell r="D362">
            <v>110</v>
          </cell>
          <cell r="F362">
            <v>110</v>
          </cell>
        </row>
        <row r="363">
          <cell r="A363" t="str">
            <v>Тильзитер сыр, 45% ж (брус), ТМ "Сыробогатов", г. Орёл  Линия</v>
          </cell>
          <cell r="F363">
            <v>71.599999999999994</v>
          </cell>
        </row>
        <row r="364">
          <cell r="A364" t="str">
            <v>Торо Неро с/в "Эликатессе" 140 гр.шт.  СПК</v>
          </cell>
          <cell r="D364">
            <v>76</v>
          </cell>
          <cell r="F364">
            <v>78</v>
          </cell>
        </row>
        <row r="365">
          <cell r="A365" t="str">
            <v>Уши свиные копченые к пиву 0,15кг нар. д/ф шт.  СПК</v>
          </cell>
          <cell r="D365">
            <v>23</v>
          </cell>
          <cell r="F365">
            <v>23</v>
          </cell>
        </row>
        <row r="366">
          <cell r="A366" t="str">
            <v>Фестивальная пора с/к 100 гр.шт.нар. (лоток с ср.защ.атм.)  СПК</v>
          </cell>
          <cell r="D366">
            <v>78</v>
          </cell>
          <cell r="F366">
            <v>78</v>
          </cell>
        </row>
        <row r="367">
          <cell r="A367" t="str">
            <v>Фестивальная пора с/к 235 гр.шт.  СПК</v>
          </cell>
          <cell r="D367">
            <v>518</v>
          </cell>
          <cell r="F367">
            <v>522</v>
          </cell>
        </row>
        <row r="368">
          <cell r="A368" t="str">
            <v>Фестивальная с/к 0,235 кг.шт.  СПК</v>
          </cell>
          <cell r="D368">
            <v>13</v>
          </cell>
          <cell r="F368">
            <v>13</v>
          </cell>
        </row>
        <row r="369">
          <cell r="A369" t="str">
            <v>Фестивальная с/к ВЕС   СПК</v>
          </cell>
          <cell r="D369">
            <v>86.9</v>
          </cell>
          <cell r="F369">
            <v>86.9</v>
          </cell>
        </row>
        <row r="370">
          <cell r="A370" t="str">
            <v>Фиетта классическая плавленый продукт, 55% ж, ТМ Сыробогатов, 200 г (ванночка)  Линия</v>
          </cell>
          <cell r="F370">
            <v>36</v>
          </cell>
        </row>
        <row r="371">
          <cell r="A371" t="str">
            <v>Фрай-пицца с ветчиной и грибами 3,0 кг ТМ Зареченские ТС Зареченские продукты. ВЕС ПОКОМ</v>
          </cell>
          <cell r="F371">
            <v>6</v>
          </cell>
        </row>
        <row r="372">
          <cell r="A372" t="str">
            <v>Фуэт с/в "Эликатессе" 160 гр.шт.  СПК</v>
          </cell>
          <cell r="D372">
            <v>142</v>
          </cell>
          <cell r="F372">
            <v>144</v>
          </cell>
        </row>
        <row r="373">
          <cell r="A373" t="str">
            <v>Хинкали Классические ТМ Зареченские ВЕС ПОКОМ</v>
          </cell>
          <cell r="F373">
            <v>15</v>
          </cell>
        </row>
        <row r="374">
          <cell r="A374" t="str">
            <v>Хотстеры ТМ Горячая штучка ТС Хотстеры 0,25 кг зам  ПОКОМ</v>
          </cell>
          <cell r="D374">
            <v>317</v>
          </cell>
          <cell r="F374">
            <v>1132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3</v>
          </cell>
          <cell r="F375">
            <v>100</v>
          </cell>
        </row>
        <row r="376">
          <cell r="A376" t="str">
            <v>Хрустящие крылышки ТМ Горячая штучка 0,3 кг зам  ПОКОМ</v>
          </cell>
          <cell r="D376">
            <v>3</v>
          </cell>
          <cell r="F376">
            <v>133</v>
          </cell>
        </row>
        <row r="377">
          <cell r="A377" t="str">
            <v>Хрустящие крылышки ТМ Зареченские ТС Зареченские продукты. ВЕС ПОКОМ</v>
          </cell>
          <cell r="F377">
            <v>1.8</v>
          </cell>
        </row>
        <row r="378">
          <cell r="A378" t="str">
            <v>Чебупай сочное яблоко ТМ Горячая штучка 0,2 кг зам.  ПОКОМ</v>
          </cell>
          <cell r="D378">
            <v>5</v>
          </cell>
          <cell r="F378">
            <v>19</v>
          </cell>
        </row>
        <row r="379">
          <cell r="A379" t="str">
            <v>Чебупай спелая вишня ТМ Горячая штучка 0,2 кг зам.  ПОКОМ</v>
          </cell>
          <cell r="D379">
            <v>5</v>
          </cell>
          <cell r="F379">
            <v>107</v>
          </cell>
        </row>
        <row r="380">
          <cell r="A380" t="str">
            <v>Чебупели Курочка гриль ТМ Горячая штучка, 0,3 кг зам  ПОКОМ</v>
          </cell>
          <cell r="F380">
            <v>68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342</v>
          </cell>
          <cell r="F381">
            <v>1579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2706</v>
          </cell>
          <cell r="F382">
            <v>4144</v>
          </cell>
        </row>
        <row r="383">
          <cell r="A383" t="str">
            <v>Чебуреки сочные ВЕС ТМ Зареченские  ПОКОМ</v>
          </cell>
          <cell r="F383">
            <v>190</v>
          </cell>
        </row>
        <row r="384">
          <cell r="A384" t="str">
            <v>Шпикачки Русские (черева) (в ср.защ.атм.) "Высокий вкус"  СПК</v>
          </cell>
          <cell r="D384">
            <v>64</v>
          </cell>
          <cell r="F384">
            <v>64</v>
          </cell>
        </row>
        <row r="385">
          <cell r="A385" t="str">
            <v>Эдам сыр, 45% ж (брус), ТМ Сыробогатов, г. Орёл  Линия</v>
          </cell>
          <cell r="F385">
            <v>35.914999999999999</v>
          </cell>
        </row>
        <row r="386">
          <cell r="A386" t="str">
            <v>Эликапреза с/в "Эликатессе" 0,10 кг.шт. нарезка (лоток с ср.защ.атм.)  СПК</v>
          </cell>
          <cell r="D386">
            <v>51</v>
          </cell>
          <cell r="F386">
            <v>52</v>
          </cell>
        </row>
        <row r="387">
          <cell r="A387" t="str">
            <v>Юбилейная с/к 0,10 кг.шт. нарезка (лоток с ср.защ.атм.)  СПК</v>
          </cell>
          <cell r="D387">
            <v>29</v>
          </cell>
          <cell r="F387">
            <v>29</v>
          </cell>
        </row>
        <row r="388">
          <cell r="A388" t="str">
            <v>Юбилейная с/к 0,235 кг.шт.  СПК</v>
          </cell>
          <cell r="D388">
            <v>651</v>
          </cell>
          <cell r="F388">
            <v>652</v>
          </cell>
        </row>
        <row r="389">
          <cell r="A389" t="str">
            <v>Янтарь сыр плавленый 50% ж, фольга 80г, ТМ Сыробогатов (150 суток)   Линия</v>
          </cell>
          <cell r="F389">
            <v>504</v>
          </cell>
        </row>
        <row r="390">
          <cell r="A390" t="str">
            <v>Янтарь сыр плавленый, ванночка 45% ж, 200 г, ТМ Сыробогатов   ЛИНИЯ</v>
          </cell>
          <cell r="F390">
            <v>120</v>
          </cell>
        </row>
        <row r="391">
          <cell r="A391" t="str">
            <v>Итого</v>
          </cell>
          <cell r="D391">
            <v>74980.558999999994</v>
          </cell>
          <cell r="F391">
            <v>168875.524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30.12.2023 - 30.12.2023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2.79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149.00399999999999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45.441000000000003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243.191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22.829000000000001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167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324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314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27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35</v>
          </cell>
        </row>
        <row r="26">
          <cell r="A26" t="str">
            <v xml:space="preserve"> 096  Сосиски Баварские,  0.42кг,ПОКОМ</v>
          </cell>
          <cell r="D26">
            <v>-3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161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61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105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156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69.585999999999999</v>
          </cell>
        </row>
        <row r="32">
          <cell r="A32" t="str">
            <v xml:space="preserve"> 201  Ветчина Нежная ТМ Особый рецепт, (2,5кг), ПОКОМ</v>
          </cell>
          <cell r="D32">
            <v>929.55899999999997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62.844000000000001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117.22199999999999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42.899000000000001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2616.328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57.055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12.436999999999999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97.233999999999995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695.90899999999999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618.58100000000002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31.614000000000001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37.725000000000001</v>
          </cell>
        </row>
        <row r="44">
          <cell r="A44" t="str">
            <v xml:space="preserve"> 240  Колбаса Салями охотничья, ВЕС. ПОКОМ</v>
          </cell>
          <cell r="D44">
            <v>8.859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79.203000000000003</v>
          </cell>
        </row>
        <row r="46">
          <cell r="A46" t="str">
            <v xml:space="preserve"> 243  Колбаса Сервелат Зернистый, ВЕС.  ПОКОМ</v>
          </cell>
          <cell r="D46">
            <v>5.5949999999999998</v>
          </cell>
        </row>
        <row r="47">
          <cell r="A47" t="str">
            <v xml:space="preserve"> 247  Сардельки Нежные, ВЕС.  ПОКОМ</v>
          </cell>
          <cell r="D47">
            <v>8.0359999999999996</v>
          </cell>
        </row>
        <row r="48">
          <cell r="A48" t="str">
            <v xml:space="preserve"> 248  Сардельки Сочные ТМ Особый рецепт,   ПОКОМ</v>
          </cell>
          <cell r="D48">
            <v>12.747999999999999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117.938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12.369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14.404</v>
          </cell>
        </row>
        <row r="52">
          <cell r="A52" t="str">
            <v xml:space="preserve"> 263  Шпикачки Стародворские, ВЕС.  ПОКОМ</v>
          </cell>
          <cell r="D52">
            <v>14.672000000000001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49.253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75.456000000000003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75.253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428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434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677</v>
          </cell>
        </row>
        <row r="59">
          <cell r="A59" t="str">
            <v xml:space="preserve"> 283  Сосиски Сочинки, ВЕС, ТМ Стародворье ПОКОМ</v>
          </cell>
          <cell r="D59">
            <v>36.072000000000003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34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153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35.292000000000002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303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400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7.149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20.170000000000002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151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240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92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38.322000000000003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154.60900000000001</v>
          </cell>
        </row>
        <row r="72">
          <cell r="A72" t="str">
            <v xml:space="preserve"> 316  Колбаса Нежная ТМ Зареченские ВЕС  ПОКОМ</v>
          </cell>
          <cell r="D72">
            <v>12.01</v>
          </cell>
        </row>
        <row r="73">
          <cell r="A73" t="str">
            <v xml:space="preserve"> 318  Сосиски Датские ТМ Зареченские, ВЕС  ПОКОМ</v>
          </cell>
          <cell r="D73">
            <v>159.73099999999999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462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478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140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133.18899999999999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26</v>
          </cell>
        </row>
        <row r="81">
          <cell r="A81" t="str">
            <v xml:space="preserve"> 335  Колбаса Сливушка ТМ Вязанка. ВЕС.  ПОКОМ </v>
          </cell>
          <cell r="D81">
            <v>18.568000000000001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396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232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82.132000000000005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74.454999999999998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113.08499999999999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109.96899999999999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30.495000000000001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22.788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29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27</v>
          </cell>
        </row>
        <row r="95">
          <cell r="A95" t="str">
            <v xml:space="preserve"> 380  Колбаса Филейбургская с филе сочного окорока 0,13кг с/в ТМ Баварушка  ПОКОМ</v>
          </cell>
          <cell r="D95">
            <v>33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164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41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35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354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645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4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38</v>
          </cell>
        </row>
        <row r="103">
          <cell r="A103" t="str">
            <v>3215 ВЕТЧ.МЯСНАЯ Папа может п/о 0.4кг 8шт.    ОСТАНКИНО</v>
          </cell>
          <cell r="D103">
            <v>38</v>
          </cell>
        </row>
        <row r="104">
          <cell r="A104" t="str">
            <v>3297 СЫТНЫЕ Папа может сар б/о мгс 1*3 СНГ  ОСТАНКИНО</v>
          </cell>
          <cell r="D104">
            <v>19.774000000000001</v>
          </cell>
        </row>
        <row r="105">
          <cell r="A105" t="str">
            <v>3812 СОЧНЫЕ сос п/о мгс 2*2  ОСТАНКИНО</v>
          </cell>
          <cell r="D105">
            <v>195.72399999999999</v>
          </cell>
        </row>
        <row r="106">
          <cell r="A106" t="str">
            <v>4063 МЯСНАЯ Папа может вар п/о_Л   ОСТАНКИНО</v>
          </cell>
          <cell r="D106">
            <v>541.62400000000002</v>
          </cell>
        </row>
        <row r="107">
          <cell r="A107" t="str">
            <v>4117 ЭКСТРА Папа может с/к в/у_Л   ОСТАНКИНО</v>
          </cell>
          <cell r="D107">
            <v>4.6550000000000002</v>
          </cell>
        </row>
        <row r="108">
          <cell r="A108" t="str">
            <v>4574 Мясная со шпиком Папа может вар п/о ОСТАНКИНО</v>
          </cell>
          <cell r="D108">
            <v>9.4109999999999996</v>
          </cell>
        </row>
        <row r="109">
          <cell r="A109" t="str">
            <v>4614 ВЕТЧ.ЛЮБИТЕЛЬСКАЯ п/о _ ОСТАНКИНО</v>
          </cell>
          <cell r="D109">
            <v>28.936</v>
          </cell>
        </row>
        <row r="110">
          <cell r="A110" t="str">
            <v>4813 ФИЛЕЙНАЯ Папа может вар п/о_Л   ОСТАНКИНО</v>
          </cell>
          <cell r="D110">
            <v>80.853999999999999</v>
          </cell>
        </row>
        <row r="111">
          <cell r="A111" t="str">
            <v>4993 САЛЯМИ ИТАЛЬЯНСКАЯ с/к в/у 1/250*8_120c ОСТАНКИНО</v>
          </cell>
          <cell r="D111">
            <v>127</v>
          </cell>
        </row>
        <row r="112">
          <cell r="A112" t="str">
            <v>5247 РУССКАЯ ПРЕМИУМ вар б/о мгс_30с ОСТАНКИНО</v>
          </cell>
          <cell r="D112">
            <v>10.396000000000001</v>
          </cell>
        </row>
        <row r="113">
          <cell r="A113" t="str">
            <v>5336 ОСОБАЯ вар п/о  ОСТАНКИНО</v>
          </cell>
          <cell r="D113">
            <v>10.112</v>
          </cell>
        </row>
        <row r="114">
          <cell r="A114" t="str">
            <v>5337 ОСОБАЯ СО ШПИКОМ вар п/о  ОСТАНКИНО</v>
          </cell>
          <cell r="D114">
            <v>9.9629999999999992</v>
          </cell>
        </row>
        <row r="115">
          <cell r="A115" t="str">
            <v>5341 СЕРВЕЛАТ ОХОТНИЧИЙ в/к в/у  ОСТАНКИНО</v>
          </cell>
          <cell r="D115">
            <v>62.103999999999999</v>
          </cell>
        </row>
        <row r="116">
          <cell r="A116" t="str">
            <v>5483 ЭКСТРА Папа может с/к в/у 1/250 8шт.   ОСТАНКИНО</v>
          </cell>
          <cell r="D116">
            <v>159</v>
          </cell>
        </row>
        <row r="117">
          <cell r="A117" t="str">
            <v>5544 Сервелат Финский в/к в/у_45с НОВАЯ ОСТАНКИНО</v>
          </cell>
          <cell r="D117">
            <v>186.584</v>
          </cell>
        </row>
        <row r="118">
          <cell r="A118" t="str">
            <v>5682 САЛЯМИ МЕЛКОЗЕРНЕНАЯ с/к в/у 1/120_60с   ОСТАНКИНО</v>
          </cell>
          <cell r="D118">
            <v>-4</v>
          </cell>
        </row>
        <row r="119">
          <cell r="A119" t="str">
            <v>5706 АРОМАТНАЯ Папа может с/к в/у 1/250 8шт.  ОСТАНКИНО</v>
          </cell>
          <cell r="D119">
            <v>176</v>
          </cell>
        </row>
        <row r="120">
          <cell r="A120" t="str">
            <v>5708 ПОСОЛЬСКАЯ Папа может с/к в/у ОСТАНКИНО</v>
          </cell>
          <cell r="D120">
            <v>18.2</v>
          </cell>
        </row>
        <row r="121">
          <cell r="A121" t="str">
            <v>5820 СЛИВОЧНЫЕ Папа может сос п/о мгс 2*2_45с   ОСТАНКИНО</v>
          </cell>
          <cell r="D121">
            <v>6.1369999999999996</v>
          </cell>
        </row>
        <row r="122">
          <cell r="A122" t="str">
            <v>5851 ЭКСТРА Папа может вар п/о   ОСТАНКИНО</v>
          </cell>
          <cell r="D122">
            <v>146.06700000000001</v>
          </cell>
        </row>
        <row r="123">
          <cell r="A123" t="str">
            <v>5931 ОХОТНИЧЬЯ Папа может с/к в/у 1/220 8шт.   ОСТАНКИНО</v>
          </cell>
          <cell r="D123">
            <v>198</v>
          </cell>
        </row>
        <row r="124">
          <cell r="A124" t="str">
            <v>5981 МОЛОЧНЫЕ ТРАДИЦ. сос п/о мгс 1*6_45с   ОСТАНКИНО</v>
          </cell>
          <cell r="D124">
            <v>21.436</v>
          </cell>
        </row>
        <row r="125">
          <cell r="A125" t="str">
            <v>6041 МОЛОЧНЫЕ К ЗАВТРАКУ сос п/о мгс 1*3  ОСТАНКИНО</v>
          </cell>
          <cell r="D125">
            <v>38.085999999999999</v>
          </cell>
        </row>
        <row r="126">
          <cell r="A126" t="str">
            <v>6042 МОЛОЧНЫЕ К ЗАВТРАКУ сос п/о в/у 0.4кг   ОСТАНКИНО</v>
          </cell>
          <cell r="D126">
            <v>123</v>
          </cell>
        </row>
        <row r="127">
          <cell r="A127" t="str">
            <v>6113 СОЧНЫЕ сос п/о мгс 1*6_Ашан  ОСТАНКИНО</v>
          </cell>
          <cell r="D127">
            <v>235.84399999999999</v>
          </cell>
        </row>
        <row r="128">
          <cell r="A128" t="str">
            <v>6123 МОЛОЧНЫЕ КЛАССИЧЕСКИЕ ПМ сос п/о мгс 2*4   ОСТАНКИНО</v>
          </cell>
          <cell r="D128">
            <v>141.63399999999999</v>
          </cell>
        </row>
        <row r="129">
          <cell r="A129" t="str">
            <v>6144 МОЛОЧНЫЕ ТРАДИЦ сос п/о в/у 1/360 (1+1) ОСТАНКИНО</v>
          </cell>
          <cell r="D129">
            <v>10</v>
          </cell>
        </row>
        <row r="130">
          <cell r="A130" t="str">
            <v>6158 ВРЕМЯ ОЛИВЬЕ Папа может вар п/о 0.4кг   ОСТАНКИНО</v>
          </cell>
          <cell r="D130">
            <v>368</v>
          </cell>
        </row>
        <row r="131">
          <cell r="A131" t="str">
            <v>6213 СЕРВЕЛАТ ФИНСКИЙ СН в/к в/у 0.35кг 8шт.  ОСТАНКИНО</v>
          </cell>
          <cell r="D131">
            <v>25</v>
          </cell>
        </row>
        <row r="132">
          <cell r="A132" t="str">
            <v>6215 СЕРВЕЛАТ ОРЕХОВЫЙ СН в/к в/у 0.35кг 8шт  ОСТАНКИНО</v>
          </cell>
          <cell r="D132">
            <v>30</v>
          </cell>
        </row>
        <row r="133">
          <cell r="A133" t="str">
            <v>6225 ИМПЕРСКАЯ И БАЛЫКОВАЯ в/к с/н мгс 1/90  ОСТАНКИНО</v>
          </cell>
          <cell r="D133">
            <v>35</v>
          </cell>
        </row>
        <row r="134">
          <cell r="A134" t="str">
            <v>6228 МЯСНОЕ АССОРТИ к/з с/н мгс 1/90 10шт.  ОСТАНКИНО</v>
          </cell>
          <cell r="D134">
            <v>96</v>
          </cell>
        </row>
        <row r="135">
          <cell r="A135" t="str">
            <v>6233 БУЖЕНИНА ЗАПЕЧЕННАЯ с/н в/у 1/100 10шт.  ОСТАНКИНО</v>
          </cell>
          <cell r="D135">
            <v>1</v>
          </cell>
        </row>
        <row r="136">
          <cell r="A136" t="str">
            <v>6241 ХОТ-ДОГ Папа может сос п/о мгс 0.38кг  ОСТАНКИНО</v>
          </cell>
          <cell r="D136">
            <v>8</v>
          </cell>
        </row>
        <row r="137">
          <cell r="A137" t="str">
            <v>6247 ДОМАШНЯЯ Папа может вар п/о 0,4кг 8шт.  ОСТАНКИНО</v>
          </cell>
          <cell r="D137">
            <v>4</v>
          </cell>
        </row>
        <row r="138">
          <cell r="A138" t="str">
            <v>6268 ГОВЯЖЬЯ Папа может вар п/о 0,4кг 8 шт.  ОСТАНКИНО</v>
          </cell>
          <cell r="D138">
            <v>38</v>
          </cell>
        </row>
        <row r="139">
          <cell r="A139" t="str">
            <v>6281 СВИНИНА ДЕЛИКАТ. к/в мл/к в/у 0.3кг 45с  ОСТАНКИНО</v>
          </cell>
          <cell r="D139">
            <v>109</v>
          </cell>
        </row>
        <row r="140">
          <cell r="A140" t="str">
            <v>6297 ФИЛЕЙНЫЕ сос ц/о в/у 1/270 12шт_45с  ОСТАНКИНО</v>
          </cell>
          <cell r="D140">
            <v>246</v>
          </cell>
        </row>
        <row r="141">
          <cell r="A141" t="str">
            <v>6302 БАЛЫКОВАЯ СН в/к в/у 0.35кг 8шт.  ОСТАНКИНО</v>
          </cell>
          <cell r="D141">
            <v>-2</v>
          </cell>
        </row>
        <row r="142">
          <cell r="A142" t="str">
            <v>6303 МЯСНЫЕ Папа может сос п/о мгс 1.5*3  ОСТАНКИНО</v>
          </cell>
          <cell r="D142">
            <v>20.495999999999999</v>
          </cell>
        </row>
        <row r="143">
          <cell r="A143" t="str">
            <v>6325 ДОКТОРСКАЯ ПРЕМИУМ вар п/о 0.4кг 8шт.  ОСТАНКИНО</v>
          </cell>
          <cell r="D143">
            <v>227</v>
          </cell>
        </row>
        <row r="144">
          <cell r="A144" t="str">
            <v>6333 МЯСНАЯ Папа может вар п/о 0.4кг 8шт.  ОСТАНКИНО</v>
          </cell>
          <cell r="D144">
            <v>1324</v>
          </cell>
        </row>
        <row r="145">
          <cell r="A145" t="str">
            <v>6353 ЭКСТРА Папа может вар п/о 0.4кг 8шт.  ОСТАНКИНО</v>
          </cell>
          <cell r="D145">
            <v>461</v>
          </cell>
        </row>
        <row r="146">
          <cell r="A146" t="str">
            <v>6392 ФИЛЕЙНАЯ Папа может вар п/о 0.4кг. ОСТАНКИНО</v>
          </cell>
          <cell r="D146">
            <v>909</v>
          </cell>
        </row>
        <row r="147">
          <cell r="A147" t="str">
            <v>6427 КЛАССИЧЕСКАЯ ПМ вар п/о 0.35кг 8шт. ОСТАНКИНО</v>
          </cell>
          <cell r="D147">
            <v>263</v>
          </cell>
        </row>
        <row r="148">
          <cell r="A148" t="str">
            <v>6438 БОГАТЫРСКИЕ Папа Может сос п/о в/у 0,3кг  ОСТАНКИНО</v>
          </cell>
          <cell r="D148">
            <v>71</v>
          </cell>
        </row>
        <row r="149">
          <cell r="A149" t="str">
            <v>6453 ЭКСТРА Папа может с/к с/н в/у 1/100 14шт.   ОСТАНКИНО</v>
          </cell>
          <cell r="D149">
            <v>224</v>
          </cell>
        </row>
        <row r="150">
          <cell r="A150" t="str">
            <v>6454 АРОМАТНАЯ с/к с/н в/у 1/100 14шт.  ОСТАНКИНО</v>
          </cell>
          <cell r="D150">
            <v>141</v>
          </cell>
        </row>
        <row r="151">
          <cell r="A151" t="str">
            <v>6475 С СЫРОМ Папа может сос ц/о мгс 0.4кг6шт  ОСТАНКИНО</v>
          </cell>
          <cell r="D151">
            <v>36</v>
          </cell>
        </row>
        <row r="152">
          <cell r="A152" t="str">
            <v>6527 ШПИКАЧКИ СОЧНЫЕ ПМ сар б/о мгс 1*3 45с ОСТАНКИНО</v>
          </cell>
          <cell r="D152">
            <v>47.478000000000002</v>
          </cell>
        </row>
        <row r="153">
          <cell r="A153" t="str">
            <v>6562 СЕРВЕЛАТ КАРЕЛЬСКИЙ СН в/к в/у 0,28кг  ОСТАНКИНО</v>
          </cell>
          <cell r="D153">
            <v>79</v>
          </cell>
        </row>
        <row r="154">
          <cell r="A154" t="str">
            <v>6563 СЛИВОЧНЫЕ СН сос п/о мгс 1*6  ОСТАНКИНО</v>
          </cell>
          <cell r="D154">
            <v>1.03</v>
          </cell>
        </row>
        <row r="155">
          <cell r="A155" t="str">
            <v>6592 ДОКТОРСКАЯ СН вар п/о  ОСТАНКИНО</v>
          </cell>
          <cell r="D155">
            <v>17.155999999999999</v>
          </cell>
        </row>
        <row r="156">
          <cell r="A156" t="str">
            <v>6593 ДОКТОРСКАЯ СН вар п/о 0.45кг 8шт.  ОСТАНКИНО</v>
          </cell>
          <cell r="D156">
            <v>41</v>
          </cell>
        </row>
        <row r="157">
          <cell r="A157" t="str">
            <v>6594 МОЛОЧНАЯ СН вар п/о  ОСТАНКИНО</v>
          </cell>
          <cell r="D157">
            <v>25.53</v>
          </cell>
        </row>
        <row r="158">
          <cell r="A158" t="str">
            <v>6595 МОЛОЧНАЯ СН вар п/о 0.45кг 8шт.  ОСТАНКИНО</v>
          </cell>
          <cell r="D158">
            <v>25</v>
          </cell>
        </row>
        <row r="159">
          <cell r="A159" t="str">
            <v>6601 ГОВЯЖЬИ СН сос п/о мгс 1*6  ОСТАНКИНО</v>
          </cell>
          <cell r="D159">
            <v>19.140999999999998</v>
          </cell>
        </row>
        <row r="160">
          <cell r="A160" t="str">
            <v>6602 БАВАРСКИЕ ПМ сос ц/о мгс 0,35кг 8шт.  ОСТАНКИНО</v>
          </cell>
          <cell r="D160">
            <v>13</v>
          </cell>
        </row>
        <row r="161">
          <cell r="A161" t="str">
            <v>6648 СОЧНЫЕ Папа может сар п/о мгс 1*3  ОСТАНКИНО</v>
          </cell>
          <cell r="D161">
            <v>1.9670000000000001</v>
          </cell>
        </row>
        <row r="162">
          <cell r="A162" t="str">
            <v>6661 СОЧНЫЙ ГРИЛЬ ПМ сос п/о мгс 1.5*4_Маяк  ОСТАНКИНО</v>
          </cell>
          <cell r="D162">
            <v>6.3239999999999998</v>
          </cell>
        </row>
        <row r="163">
          <cell r="A163" t="str">
            <v>6666 БОЯНСКАЯ Папа может п/к в/у 0,28кг 8 шт. ОСТАНКИНО</v>
          </cell>
          <cell r="D163">
            <v>195</v>
          </cell>
        </row>
        <row r="164">
          <cell r="A164" t="str">
            <v>6669 ВЕНСКАЯ САЛЯМИ п/к в/у 0.28кг 8шт  ОСТАНКИНО</v>
          </cell>
          <cell r="D164">
            <v>117</v>
          </cell>
        </row>
        <row r="165">
          <cell r="A165" t="str">
            <v>6683 СЕРВЕЛАТ ЗЕРНИСТЫЙ ПМ в/к в/у 0,35кг  ОСТАНКИНО</v>
          </cell>
          <cell r="D165">
            <v>374</v>
          </cell>
        </row>
        <row r="166">
          <cell r="A166" t="str">
            <v>6684 СЕРВЕЛАТ КАРЕЛЬСКИЙ ПМ в/к в/у 0.28кг  ОСТАНКИНО</v>
          </cell>
          <cell r="D166">
            <v>355</v>
          </cell>
        </row>
        <row r="167">
          <cell r="A167" t="str">
            <v>6689 СЕРВЕЛАТ ОХОТНИЧИЙ ПМ в/к в/у 0,35кг 8шт  ОСТАНКИНО</v>
          </cell>
          <cell r="D167">
            <v>1049</v>
          </cell>
        </row>
        <row r="168">
          <cell r="A168" t="str">
            <v>6692 СЕРВЕЛАТ ПРИМА в/к в/у 0.28кг 8шт.  ОСТАНКИНО</v>
          </cell>
          <cell r="D168">
            <v>122</v>
          </cell>
        </row>
        <row r="169">
          <cell r="A169" t="str">
            <v>6697 СЕРВЕЛАТ ФИНСКИЙ ПМ в/к в/у 0,35кг 8шт.  ОСТАНКИНО</v>
          </cell>
          <cell r="D169">
            <v>1046</v>
          </cell>
        </row>
        <row r="170">
          <cell r="A170" t="str">
            <v>6713 СОЧНЫЙ ГРИЛЬ ПМ сос п/о мгс 0.41кг 8шт.  ОСТАНКИНО</v>
          </cell>
          <cell r="D170">
            <v>186</v>
          </cell>
        </row>
        <row r="171">
          <cell r="A171" t="str">
            <v>6716 ОСОБАЯ Коровино (в сетке) 0.5кг 8шт.  ОСТАНКИНО</v>
          </cell>
          <cell r="D171">
            <v>22</v>
          </cell>
        </row>
        <row r="172">
          <cell r="A172" t="str">
            <v>6722 СОЧНЫЕ ПМ сос п/о мгс 0,41кг 10шт.  ОСТАНКИНО</v>
          </cell>
          <cell r="D172">
            <v>710</v>
          </cell>
        </row>
        <row r="173">
          <cell r="A173" t="str">
            <v>6726 СЛИВОЧНЫЕ ПМ сос п/о мгс 0.41кг 10шт.  ОСТАНКИНО</v>
          </cell>
          <cell r="D173">
            <v>252</v>
          </cell>
        </row>
        <row r="174">
          <cell r="A174" t="str">
            <v>6734 ОСОБАЯ СО ШПИКОМ Коровино (в сетке) 0,5кг ОСТАНКИНО</v>
          </cell>
          <cell r="D174">
            <v>3</v>
          </cell>
        </row>
        <row r="175">
          <cell r="A175" t="str">
            <v>6750 МОЛОЧНЫЕ ГОСТ СН сос п/о мгс 0,41 кг 10шт ОСТАНКИНО</v>
          </cell>
          <cell r="D175">
            <v>6</v>
          </cell>
        </row>
        <row r="176">
          <cell r="A176" t="str">
            <v>6751 СЛИВОЧНЫЕ СН сос п/о мгс 0,41кг 10шт.  ОСТАНКИНО</v>
          </cell>
          <cell r="D176">
            <v>18</v>
          </cell>
        </row>
        <row r="177">
          <cell r="A177" t="str">
            <v>Балык свиной с/к "Эликатессе" 0,10 кг.шт. нарезка (лоток с ср.защ.атм.)  СПК</v>
          </cell>
          <cell r="D177">
            <v>7</v>
          </cell>
        </row>
        <row r="178">
          <cell r="A178" t="str">
            <v>БОНУС СОЧНЫЕ сос п/о мгс 0.41кг_UZ (6087)  ОСТАНКИНО</v>
          </cell>
          <cell r="D178">
            <v>239</v>
          </cell>
        </row>
        <row r="179">
          <cell r="A179" t="str">
            <v>БОНУС СОЧНЫЕ сос п/о мгс 1*6_UZ (6088)  ОСТАНКИНО</v>
          </cell>
          <cell r="D179">
            <v>86.67</v>
          </cell>
        </row>
        <row r="180">
          <cell r="A180" t="str">
            <v>БОНУС_273  Сосиски Сочинки с сочной грудинкой, МГС 0.4кг,   ПОКОМ</v>
          </cell>
          <cell r="D180">
            <v>99</v>
          </cell>
        </row>
        <row r="181">
          <cell r="A181" t="str">
            <v>БОНУС_283  Сосиски Сочинки, ВЕС, ТМ Стародворье ПОКОМ</v>
          </cell>
          <cell r="D181">
            <v>49.198</v>
          </cell>
        </row>
        <row r="182">
          <cell r="A182" t="str">
            <v>БОНУС_305  Колбаса Сервелат Мясорубский с мелкорубленным окороком в/у  ТМ Стародворье ВЕС   ПОКОМ</v>
          </cell>
          <cell r="D182">
            <v>32.213000000000001</v>
          </cell>
        </row>
        <row r="183">
          <cell r="A183" t="str">
            <v>БОНУС_Колбаса Докторская Особая ТМ Особый рецепт,  0,5кг, ПОКОМ</v>
          </cell>
          <cell r="D183">
            <v>48</v>
          </cell>
        </row>
        <row r="184">
          <cell r="A184" t="str">
            <v>БОНУС_Колбаса Сервелат Филедворский, фиброуз, в/у 0,35 кг срез,  ПОКОМ</v>
          </cell>
          <cell r="D184">
            <v>65</v>
          </cell>
        </row>
        <row r="185">
          <cell r="A185" t="str">
            <v>БОНУС_Пельмени Бульмени с говядиной и свининой Горячая штучка 0,43  ПОКОМ</v>
          </cell>
          <cell r="D185">
            <v>6</v>
          </cell>
        </row>
        <row r="186">
          <cell r="A186" t="str">
            <v>БОНУС_Пельмени Отборные из свинины и говядины 0,9 кг ТМ Стародворье ТС Медвежье ушко  ПОКОМ</v>
          </cell>
          <cell r="D186">
            <v>39</v>
          </cell>
        </row>
        <row r="187">
          <cell r="A187" t="str">
            <v>Бутербродная вареная 0,47 кг шт.  СПК</v>
          </cell>
          <cell r="D187">
            <v>3</v>
          </cell>
        </row>
        <row r="188">
          <cell r="A188" t="str">
            <v>Вацлавская п/к (черева) 390 гр.шт. термоус.пак  СПК</v>
          </cell>
          <cell r="D188">
            <v>6</v>
          </cell>
        </row>
        <row r="189">
          <cell r="A189" t="str">
            <v>Готовые чебупели острые с мясом Горячая штучка 0,3 кг зам  ПОКОМ</v>
          </cell>
          <cell r="D189">
            <v>31</v>
          </cell>
        </row>
        <row r="190">
          <cell r="A190" t="str">
            <v>Готовые чебупели с ветчиной и сыром Горячая штучка 0,3кг зам  ПОКОМ</v>
          </cell>
          <cell r="D190">
            <v>222</v>
          </cell>
        </row>
        <row r="191">
          <cell r="A191" t="str">
            <v>Готовые чебупели сочные с мясом ТМ Горячая штучка  0,3кг зам  ПОКОМ</v>
          </cell>
          <cell r="D191">
            <v>95</v>
          </cell>
        </row>
        <row r="192">
          <cell r="A192" t="str">
            <v>Готовые чебуреки с мясом ТМ Горячая штучка 0,09 кг флоу-пак ПОКОМ</v>
          </cell>
          <cell r="D192">
            <v>25</v>
          </cell>
        </row>
        <row r="193">
          <cell r="A193" t="str">
            <v>Готовые чебуреки Сочный мегачебурек.Готовые жареные.ВЕС  ПОКОМ</v>
          </cell>
          <cell r="D193">
            <v>4.4000000000000004</v>
          </cell>
        </row>
        <row r="194">
          <cell r="A194" t="str">
            <v>Грудинка Деревенская в аджике к/в 150 гр.шт. нарезка (лоток с ср.защ.атм.)  СПК</v>
          </cell>
          <cell r="D194">
            <v>2</v>
          </cell>
        </row>
        <row r="195">
          <cell r="A195" t="str">
            <v>Дельгаро с/в "Эликатессе" 140 гр.шт.  СПК</v>
          </cell>
          <cell r="D195">
            <v>5</v>
          </cell>
        </row>
        <row r="196">
          <cell r="A196" t="str">
            <v>Деревенская рубленая вареная 350 гр.шт. термоус. пак.  СПК</v>
          </cell>
          <cell r="D196">
            <v>5</v>
          </cell>
        </row>
        <row r="197">
          <cell r="A197" t="str">
            <v>Деревенская с чесночком и сальцем п/к (черева) 390 гр.шт. термоус. пак.  СПК</v>
          </cell>
          <cell r="D197">
            <v>13</v>
          </cell>
        </row>
        <row r="198">
          <cell r="A198" t="str">
            <v>Докторская вареная термоус.пак. "Высокий вкус"  СПК</v>
          </cell>
          <cell r="D198">
            <v>13.339</v>
          </cell>
        </row>
        <row r="199">
          <cell r="A199" t="str">
            <v>Жар-боллы с курочкой и сыром, ВЕС ТМ Зареченские  ПОКОМ</v>
          </cell>
          <cell r="D199">
            <v>21</v>
          </cell>
        </row>
        <row r="200">
          <cell r="A200" t="str">
            <v>Жар-ладушки с мясом ТМ Зареченские ВЕС ПОКОМ</v>
          </cell>
          <cell r="D200">
            <v>29.6</v>
          </cell>
        </row>
        <row r="201">
          <cell r="A201" t="str">
            <v>Жар-ладушки с мясом, картофелем и грибами ВЕС ТМ Зареченские  ПОКОМ</v>
          </cell>
          <cell r="D201">
            <v>7.4</v>
          </cell>
        </row>
        <row r="202">
          <cell r="A202" t="str">
            <v>Жар-ладушки с яблоком и грушей ТМ Зареченские ВЕС ПОКОМ</v>
          </cell>
          <cell r="D202">
            <v>7.4</v>
          </cell>
        </row>
        <row r="203">
          <cell r="A203" t="str">
            <v>ЖАР-мени ВЕС ТМ Зареченские  ПОКОМ</v>
          </cell>
          <cell r="D203">
            <v>16</v>
          </cell>
        </row>
        <row r="204">
          <cell r="A204" t="str">
            <v>Классика с/к 235 гр.шт. "Высокий вкус"  СПК</v>
          </cell>
          <cell r="D204">
            <v>8</v>
          </cell>
        </row>
        <row r="205">
          <cell r="A205" t="str">
            <v>Классическая с/к "Сибирский стандарт" 560 гр.шт.  СПК</v>
          </cell>
          <cell r="D205">
            <v>2844</v>
          </cell>
        </row>
        <row r="206">
          <cell r="A206" t="str">
            <v>Колбаски ПодПивасики оригинальные с/к 0,10 кг.шт. термофор.пак.  СПК</v>
          </cell>
          <cell r="D206">
            <v>60</v>
          </cell>
        </row>
        <row r="207">
          <cell r="A207" t="str">
            <v>Колбаски ПодПивасики острые с/к 0,10 кг.шт. термофор.пак.  СПК</v>
          </cell>
          <cell r="D207">
            <v>56</v>
          </cell>
        </row>
        <row r="208">
          <cell r="A208" t="str">
            <v>Колбаски ПодПивасики с сыром с/к 100 гр.шт. (в ср.защ.атм.)  СПК</v>
          </cell>
          <cell r="D208">
            <v>20</v>
          </cell>
        </row>
        <row r="209">
          <cell r="A209" t="str">
            <v>Консервы говядина тушеная "СПК" ж/б 0,338 кг.шт. термоус. пл. ЧМК  СПК</v>
          </cell>
          <cell r="D209">
            <v>5</v>
          </cell>
        </row>
        <row r="210">
          <cell r="A210" t="str">
            <v>Круггетсы с сырным соусом ТМ Горячая штучка 0,25 кг зам  ПОКОМ</v>
          </cell>
          <cell r="D210">
            <v>38</v>
          </cell>
        </row>
        <row r="211">
          <cell r="A211" t="str">
            <v>Круггетсы сочные ТМ Горячая штучка ТС Круггетсы 0,25 кг зам  ПОКОМ</v>
          </cell>
          <cell r="D211">
            <v>59</v>
          </cell>
        </row>
        <row r="212">
          <cell r="A212" t="str">
            <v>Ла Фаворте с/в "Эликатессе" 140 гр.шт.  СПК</v>
          </cell>
          <cell r="D212">
            <v>25</v>
          </cell>
        </row>
        <row r="213">
          <cell r="A213" t="str">
            <v>Ливерная Печеночная "Просто выгодно" 0,3 кг.шт.  СПК</v>
          </cell>
          <cell r="D213">
            <v>2</v>
          </cell>
        </row>
        <row r="214">
          <cell r="A214" t="str">
            <v>Любительская вареная термоус.пак. "Высокий вкус"  СПК</v>
          </cell>
          <cell r="D214">
            <v>15.612</v>
          </cell>
        </row>
        <row r="215">
          <cell r="A215" t="str">
            <v>Мини-сосиски в тесте "Фрайпики" 1,8кг ВЕС, ТМ Зареченские  ПОКОМ</v>
          </cell>
          <cell r="D215">
            <v>3.6</v>
          </cell>
        </row>
        <row r="216">
          <cell r="A216" t="str">
            <v>Мини-сосиски в тесте "Фрайпики" 3,7кг ВЕС, ТМ Зареченские  ПОКОМ</v>
          </cell>
          <cell r="D216">
            <v>11.1</v>
          </cell>
        </row>
        <row r="217">
          <cell r="A217" t="str">
            <v>Мусульманская вареная "Просто выгодно"  СПК</v>
          </cell>
          <cell r="D217">
            <v>7.16</v>
          </cell>
        </row>
        <row r="218">
          <cell r="A218" t="str">
            <v>Мусульманская п/к "Просто выгодно" термофор.пак.  СПК</v>
          </cell>
          <cell r="D218">
            <v>8.923</v>
          </cell>
        </row>
        <row r="219">
          <cell r="A219" t="str">
            <v>Наггетсы из печи 0,25кг ТМ Вязанка ТС Няняггетсы Сливушки замор.  ПОКОМ</v>
          </cell>
          <cell r="D219">
            <v>279</v>
          </cell>
        </row>
        <row r="220">
          <cell r="A220" t="str">
            <v>Наггетсы Нагетосы Сочная курочка ТМ Горячая штучка 0,25 кг зам  ПОКОМ</v>
          </cell>
          <cell r="D220">
            <v>289</v>
          </cell>
        </row>
        <row r="221">
          <cell r="A221" t="str">
            <v>Наггетсы с индейкой 0,25кг ТМ Вязанка ТС Няняггетсы Сливушки НД2 замор.  ПОКОМ</v>
          </cell>
          <cell r="D221">
            <v>272</v>
          </cell>
        </row>
        <row r="222">
          <cell r="A222" t="str">
            <v>Наггетсы Хрустящие ТМ Зареченские. ВЕС ПОКОМ</v>
          </cell>
          <cell r="D222">
            <v>36</v>
          </cell>
        </row>
        <row r="223">
          <cell r="A223" t="str">
            <v>Оригинальная с перцем с/к  СПК</v>
          </cell>
          <cell r="D223">
            <v>74.399000000000001</v>
          </cell>
        </row>
        <row r="224">
          <cell r="A224" t="str">
            <v>Оригинальная с перцем с/к "Сибирский стандарт" 560 гр.шт.  СПК</v>
          </cell>
          <cell r="D224">
            <v>1764</v>
          </cell>
        </row>
        <row r="225">
          <cell r="A225" t="str">
            <v>Особая вареная  СПК</v>
          </cell>
          <cell r="D225">
            <v>4.7859999999999996</v>
          </cell>
        </row>
        <row r="226">
          <cell r="A226" t="str">
            <v>Пекантино с/в "Эликатессе" 0,10 кг.шт. нарезка (лоток с.ср.защ.атм.)  СПК</v>
          </cell>
          <cell r="D226">
            <v>1</v>
          </cell>
        </row>
        <row r="227">
          <cell r="A227" t="str">
            <v>Пельмени Grandmeni со сливочным маслом Горячая штучка 0,75 кг ПОКОМ</v>
          </cell>
          <cell r="D227">
            <v>50</v>
          </cell>
        </row>
        <row r="228">
          <cell r="A228" t="str">
            <v>Пельмени Бигбули #МЕГАВКУСИЩЕ с сочной грудинкой 0,43 кг  ПОКОМ</v>
          </cell>
          <cell r="D228">
            <v>11</v>
          </cell>
        </row>
        <row r="229">
          <cell r="A229" t="str">
            <v>Пельмени Бигбули #МЕГАВКУСИЩЕ с сочной грудинкой 0,9 кг  ПОКОМ</v>
          </cell>
          <cell r="D229">
            <v>111</v>
          </cell>
        </row>
        <row r="230">
          <cell r="A230" t="str">
            <v>Пельмени Бигбули с мясом, Горячая штучка 0,43кг  ПОКОМ</v>
          </cell>
          <cell r="D230">
            <v>9</v>
          </cell>
        </row>
        <row r="231">
          <cell r="A231" t="str">
            <v>Пельмени Бигбули с мясом, Горячая штучка 0,9кг  ПОКОМ</v>
          </cell>
          <cell r="D231">
            <v>9</v>
          </cell>
        </row>
        <row r="232">
          <cell r="A232" t="str">
            <v>Пельмени Бигбули со сливоч.маслом (Мегамаслище) ТМ БУЛЬМЕНИ сфера 0,43. замор. ПОКОМ</v>
          </cell>
          <cell r="D232">
            <v>142</v>
          </cell>
        </row>
        <row r="233">
          <cell r="A233" t="str">
            <v>Пельмени Бигбули со сливочным маслом #МЕГАМАСЛИЩЕ Горячая штучка 0,9 кг  ПОКОМ</v>
          </cell>
          <cell r="D233">
            <v>14</v>
          </cell>
        </row>
        <row r="234">
          <cell r="A234" t="str">
            <v>Пельмени Бульмени по-сибирски с говядиной и свининой ТМ Горячая штучка 0,8 кг ПОКОМ</v>
          </cell>
          <cell r="D234">
            <v>16</v>
          </cell>
        </row>
        <row r="235">
          <cell r="A235" t="str">
            <v>Пельмени Бульмени с говядиной и свининой Горячая шт. 0,9 кг  ПОКОМ</v>
          </cell>
          <cell r="D235">
            <v>114</v>
          </cell>
        </row>
        <row r="236">
          <cell r="A236" t="str">
            <v>Пельмени Бульмени с говядиной и свининой Горячая штучка 0,43  ПОКОМ</v>
          </cell>
          <cell r="D236">
            <v>74</v>
          </cell>
        </row>
        <row r="237">
          <cell r="A237" t="str">
            <v>Пельмени Бульмени с говядиной и свининой Наваристые Горячая штучка ВЕС  ПОКОМ</v>
          </cell>
          <cell r="D237">
            <v>265</v>
          </cell>
        </row>
        <row r="238">
          <cell r="A238" t="str">
            <v>Пельмени Бульмени со сливочным маслом Горячая штучка 0,9 кг  ПОКОМ</v>
          </cell>
          <cell r="D238">
            <v>317</v>
          </cell>
        </row>
        <row r="239">
          <cell r="A239" t="str">
            <v>Пельмени Бульмени со сливочным маслом ТМ Горячая шт. 0,43 кг  ПОКОМ</v>
          </cell>
          <cell r="D239">
            <v>99</v>
          </cell>
        </row>
        <row r="240">
          <cell r="A240" t="str">
            <v>Пельмени Левантские ТМ Особый рецепт 0,8 кг  ПОКОМ</v>
          </cell>
          <cell r="D240">
            <v>5</v>
          </cell>
        </row>
        <row r="241">
          <cell r="A241" t="str">
            <v>Пельмени Мясорубские с рубленой грудинкой ТМ Стародворье флоупак  0,7 кг. ПОКОМ</v>
          </cell>
          <cell r="D241">
            <v>31</v>
          </cell>
        </row>
        <row r="242">
          <cell r="A242" t="str">
            <v>Пельмени Мясорубские ТМ Стародворье фоупак равиоли 0,7 кг  ПОКОМ</v>
          </cell>
          <cell r="D242">
            <v>116</v>
          </cell>
        </row>
        <row r="243">
          <cell r="A243" t="str">
            <v>Пельмени Отборные из свинины и говядины 0,9 кг ТМ Стародворье ТС Медвежье ушко  ПОКОМ</v>
          </cell>
          <cell r="D243">
            <v>41</v>
          </cell>
        </row>
        <row r="244">
          <cell r="A244" t="str">
            <v>Пельмени С говядиной и свининой, ВЕС, сфера пуговки Мясная Галерея  ПОКОМ</v>
          </cell>
          <cell r="D244">
            <v>55</v>
          </cell>
        </row>
        <row r="245">
          <cell r="A245" t="str">
            <v>Пельмени Со свининой и говядиной ТМ Особый рецепт Любимая ложка 1,0 кг  ПОКОМ</v>
          </cell>
          <cell r="D245">
            <v>64</v>
          </cell>
        </row>
        <row r="246">
          <cell r="A246" t="str">
            <v>Пельмени Сочные сфера 0,9 кг ТМ Стародворье ПОКОМ</v>
          </cell>
          <cell r="D246">
            <v>22</v>
          </cell>
        </row>
        <row r="247">
          <cell r="A247" t="str">
            <v>Покровская вареная 0,47 кг шт.  СПК</v>
          </cell>
          <cell r="D247">
            <v>3</v>
          </cell>
        </row>
        <row r="248">
          <cell r="A248" t="str">
            <v>Салями Трюфель с/в "Эликатессе" 0,16 кг.шт.  СПК</v>
          </cell>
          <cell r="D248">
            <v>25</v>
          </cell>
        </row>
        <row r="249">
          <cell r="A249" t="str">
            <v>Салями Финская с/к 235 гр.шт. "Высокий вкус"  СПК</v>
          </cell>
          <cell r="D249">
            <v>14</v>
          </cell>
        </row>
        <row r="250">
          <cell r="A250" t="str">
            <v>Сардельки "Докторские" (черева) ( в ср.защ.атм.) 1.0 кг. "Высокий вкус"  СПК</v>
          </cell>
          <cell r="D250">
            <v>25.648</v>
          </cell>
        </row>
        <row r="251">
          <cell r="A251" t="str">
            <v>Сардельки из говядины (черева) (в ср.защ.атм.) "Высокий вкус"  СПК</v>
          </cell>
          <cell r="D251">
            <v>11.590999999999999</v>
          </cell>
        </row>
        <row r="252">
          <cell r="A252" t="str">
            <v>Сардельки из свинины (черева) ( в ср.защ.атм) "Высокий вкус"  СПК</v>
          </cell>
          <cell r="D252">
            <v>1.121</v>
          </cell>
        </row>
        <row r="253">
          <cell r="A253" t="str">
            <v>Семейная с чесночком вареная (СПК+СКМ)  СПК</v>
          </cell>
          <cell r="D253">
            <v>237.42</v>
          </cell>
        </row>
        <row r="254">
          <cell r="A254" t="str">
            <v>Семейная с чесночком Экстра вареная  СПК</v>
          </cell>
          <cell r="D254">
            <v>14.048999999999999</v>
          </cell>
        </row>
        <row r="255">
          <cell r="A255" t="str">
            <v>Семейная с чесночком Экстра вареная 0,5 кг.шт.  СПК</v>
          </cell>
          <cell r="D255">
            <v>2</v>
          </cell>
        </row>
        <row r="256">
          <cell r="A256" t="str">
            <v>Сервелат мелкозернистый в/к 0,5 кг.шт. термоус.пак. "Высокий вкус"  СПК</v>
          </cell>
          <cell r="D256">
            <v>1</v>
          </cell>
        </row>
        <row r="257">
          <cell r="A257" t="str">
            <v>Сервелат Финский в/к 0,38 кг.шт. термофор.пак.  СПК</v>
          </cell>
          <cell r="D257">
            <v>5</v>
          </cell>
        </row>
        <row r="258">
          <cell r="A258" t="str">
            <v>Сибирская особая с/к 0,10 кг.шт. нарезка (лоток с ср.защ.атм.)  СПК</v>
          </cell>
          <cell r="D258">
            <v>33</v>
          </cell>
        </row>
        <row r="259">
          <cell r="A259" t="str">
            <v>Сибирская особая с/к 0,235 кг шт.  СПК</v>
          </cell>
          <cell r="D259">
            <v>13</v>
          </cell>
        </row>
        <row r="260">
          <cell r="A260" t="str">
            <v>Славянская п/к 0,38 кг шт.термофор.пак.  СПК</v>
          </cell>
          <cell r="D260">
            <v>2</v>
          </cell>
        </row>
        <row r="261">
          <cell r="A261" t="str">
            <v>Сосиски "БОЛЬШАЯ сосиска" "Сибирский стандарт" (лоток с ср.защ.атм.)  СПК</v>
          </cell>
          <cell r="D261">
            <v>219.55</v>
          </cell>
        </row>
        <row r="262">
          <cell r="A262" t="str">
            <v>Сосиски Мусульманские "Просто выгодно" (в ср.защ.атм.)  СПК</v>
          </cell>
          <cell r="D262">
            <v>9.7420000000000009</v>
          </cell>
        </row>
        <row r="263">
          <cell r="A263" t="str">
            <v>Торо Неро с/в "Эликатессе" 140 гр.шт.  СПК</v>
          </cell>
          <cell r="D263">
            <v>13</v>
          </cell>
        </row>
        <row r="264">
          <cell r="A264" t="str">
            <v>Фестивальная пора с/к 100 гр.шт.нар. (лоток с ср.защ.атм.)  СПК</v>
          </cell>
          <cell r="D264">
            <v>11</v>
          </cell>
        </row>
        <row r="265">
          <cell r="A265" t="str">
            <v>Фестивальная пора с/к 235 гр.шт.  СПК</v>
          </cell>
          <cell r="D265">
            <v>145</v>
          </cell>
        </row>
        <row r="266">
          <cell r="A266" t="str">
            <v>Фуэт с/в "Эликатессе" 160 гр.шт.  СПК</v>
          </cell>
          <cell r="D266">
            <v>26</v>
          </cell>
        </row>
        <row r="267">
          <cell r="A267" t="str">
            <v>Хинкали Классические ТМ Зареченские ВЕС ПОКОМ</v>
          </cell>
          <cell r="D267">
            <v>5</v>
          </cell>
        </row>
        <row r="268">
          <cell r="A268" t="str">
            <v>Хотстеры ТМ Горячая штучка ТС Хотстеры 0,25 кг зам  ПОКОМ</v>
          </cell>
          <cell r="D268">
            <v>211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17</v>
          </cell>
        </row>
        <row r="270">
          <cell r="A270" t="str">
            <v>Хрустящие крылышки ТМ Горячая штучка 0,3 кг зам  ПОКОМ</v>
          </cell>
          <cell r="D270">
            <v>30</v>
          </cell>
        </row>
        <row r="271">
          <cell r="A271" t="str">
            <v>Чебупай сочное яблоко ТМ Горячая штучка 0,2 кг зам.  ПОКОМ</v>
          </cell>
          <cell r="D271">
            <v>3</v>
          </cell>
        </row>
        <row r="272">
          <cell r="A272" t="str">
            <v>Чебупай спелая вишня ТМ Горячая штучка 0,2 кг зам.  ПОКОМ</v>
          </cell>
          <cell r="D272">
            <v>7</v>
          </cell>
        </row>
        <row r="273">
          <cell r="A273" t="str">
            <v>Чебупели Курочка гриль ТМ Горячая штучка, 0,3 кг зам  ПОКОМ</v>
          </cell>
          <cell r="D273">
            <v>11</v>
          </cell>
        </row>
        <row r="274">
          <cell r="A274" t="str">
            <v>Чебупицца курочка по-итальянски Горячая штучка 0,25 кг зам  ПОКОМ</v>
          </cell>
          <cell r="D274">
            <v>286</v>
          </cell>
        </row>
        <row r="275">
          <cell r="A275" t="str">
            <v>Чебупицца Пепперони ТМ Горячая штучка ТС Чебупицца 0.25кг зам  ПОКОМ</v>
          </cell>
          <cell r="D275">
            <v>297</v>
          </cell>
        </row>
        <row r="276">
          <cell r="A276" t="str">
            <v>Чебуреки сочные ВЕС ТМ Зареченские  ПОКОМ</v>
          </cell>
          <cell r="D276">
            <v>50</v>
          </cell>
        </row>
        <row r="277">
          <cell r="A277" t="str">
            <v>Шпикачки Русские (черева) (в ср.защ.атм.) "Высокий вкус"  СПК</v>
          </cell>
          <cell r="D277">
            <v>13.936</v>
          </cell>
        </row>
        <row r="278">
          <cell r="A278" t="str">
            <v>Юбилейная с/к 0,10 кг.шт. нарезка (лоток с ср.защ.атм.)  СПК</v>
          </cell>
          <cell r="D278">
            <v>3</v>
          </cell>
        </row>
        <row r="279">
          <cell r="A279" t="str">
            <v>Юбилейная с/к 0,235 кг.шт.  СПК</v>
          </cell>
          <cell r="D279">
            <v>213</v>
          </cell>
        </row>
        <row r="280">
          <cell r="A280" t="str">
            <v>Итого</v>
          </cell>
          <cell r="D280">
            <v>37728.589999999997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40" sqref="W40"/>
    </sheetView>
  </sheetViews>
  <sheetFormatPr defaultColWidth="10.5" defaultRowHeight="11.45" customHeight="1" outlineLevelRow="1" x14ac:dyDescent="0.2"/>
  <cols>
    <col min="1" max="1" width="62.5" style="1" customWidth="1"/>
    <col min="2" max="2" width="4.5" style="1" customWidth="1"/>
    <col min="3" max="6" width="7.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1" width="6.6640625" style="4" bestFit="1" customWidth="1"/>
    <col min="12" max="14" width="6.5" style="4" bestFit="1" customWidth="1"/>
    <col min="15" max="18" width="0.5" style="4" customWidth="1"/>
    <col min="19" max="19" width="5.6640625" style="4" bestFit="1" customWidth="1"/>
    <col min="20" max="21" width="0.6640625" style="4" customWidth="1"/>
    <col min="22" max="22" width="6.6640625" style="4" bestFit="1" customWidth="1"/>
    <col min="23" max="23" width="6.5" style="4" bestFit="1" customWidth="1"/>
    <col min="24" max="24" width="6" style="4" customWidth="1"/>
    <col min="25" max="25" width="5.6640625" style="4" bestFit="1" customWidth="1"/>
    <col min="26" max="29" width="0.83203125" style="4" customWidth="1"/>
    <col min="30" max="33" width="6.6640625" style="4" bestFit="1" customWidth="1"/>
    <col min="34" max="34" width="8.83203125" style="4" customWidth="1"/>
    <col min="35" max="36" width="6.6640625" style="4" bestFit="1" customWidth="1"/>
    <col min="37" max="38" width="0.83203125" style="4" customWidth="1"/>
    <col min="39" max="16384" width="10.5" style="4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W3" s="18" t="s">
        <v>140</v>
      </c>
    </row>
    <row r="4" spans="1:38" ht="12.95" customHeight="1" x14ac:dyDescent="0.2">
      <c r="A4" s="5"/>
      <c r="B4" s="5"/>
      <c r="C4" s="5" t="s">
        <v>1</v>
      </c>
      <c r="D4" s="5"/>
      <c r="E4" s="5"/>
      <c r="F4" s="5"/>
      <c r="G4" s="10" t="s">
        <v>115</v>
      </c>
      <c r="H4" s="10" t="s">
        <v>116</v>
      </c>
      <c r="I4" s="10" t="s">
        <v>117</v>
      </c>
      <c r="J4" s="10" t="s">
        <v>118</v>
      </c>
      <c r="K4" s="10" t="s">
        <v>119</v>
      </c>
      <c r="L4" s="10" t="s">
        <v>120</v>
      </c>
      <c r="M4" s="10" t="s">
        <v>120</v>
      </c>
      <c r="N4" s="10" t="s">
        <v>120</v>
      </c>
      <c r="O4" s="10" t="s">
        <v>120</v>
      </c>
      <c r="P4" s="10" t="s">
        <v>120</v>
      </c>
      <c r="Q4" s="10" t="s">
        <v>120</v>
      </c>
      <c r="R4" s="11" t="s">
        <v>120</v>
      </c>
      <c r="S4" s="10" t="s">
        <v>121</v>
      </c>
      <c r="T4" s="11" t="s">
        <v>120</v>
      </c>
      <c r="U4" s="11" t="s">
        <v>120</v>
      </c>
      <c r="V4" s="10" t="s">
        <v>117</v>
      </c>
      <c r="W4" s="11" t="s">
        <v>120</v>
      </c>
      <c r="X4" s="10" t="s">
        <v>122</v>
      </c>
      <c r="Y4" s="11" t="s">
        <v>123</v>
      </c>
      <c r="Z4" s="10" t="s">
        <v>124</v>
      </c>
      <c r="AA4" s="10" t="s">
        <v>125</v>
      </c>
      <c r="AB4" s="10" t="s">
        <v>126</v>
      </c>
      <c r="AC4" s="10" t="s">
        <v>127</v>
      </c>
      <c r="AD4" s="10" t="s">
        <v>117</v>
      </c>
      <c r="AE4" s="10" t="s">
        <v>117</v>
      </c>
      <c r="AF4" s="10" t="s">
        <v>117</v>
      </c>
      <c r="AG4" s="10" t="s">
        <v>128</v>
      </c>
      <c r="AH4" s="10" t="s">
        <v>129</v>
      </c>
      <c r="AI4" s="11" t="s">
        <v>131</v>
      </c>
      <c r="AJ4" s="11" t="s">
        <v>130</v>
      </c>
    </row>
    <row r="5" spans="1:38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3" t="s">
        <v>132</v>
      </c>
      <c r="M5" s="13" t="s">
        <v>133</v>
      </c>
      <c r="N5" s="13" t="s">
        <v>134</v>
      </c>
      <c r="S5" s="13" t="s">
        <v>135</v>
      </c>
      <c r="W5" s="13" t="s">
        <v>135</v>
      </c>
      <c r="AD5" s="13" t="s">
        <v>136</v>
      </c>
      <c r="AE5" s="13" t="s">
        <v>137</v>
      </c>
      <c r="AF5" s="13" t="s">
        <v>138</v>
      </c>
      <c r="AG5" s="13" t="s">
        <v>139</v>
      </c>
      <c r="AJ5" s="13" t="s">
        <v>135</v>
      </c>
    </row>
    <row r="6" spans="1:38" ht="11.1" customHeight="1" x14ac:dyDescent="0.2">
      <c r="A6" s="6"/>
      <c r="B6" s="6"/>
      <c r="C6" s="3"/>
      <c r="D6" s="3"/>
      <c r="E6" s="9">
        <f>SUM(E7:E123)</f>
        <v>65712.597000000009</v>
      </c>
      <c r="F6" s="9">
        <f>SUM(F7:F123)</f>
        <v>55641.866000000002</v>
      </c>
      <c r="J6" s="9">
        <f>SUM(J7:J123)</f>
        <v>72213.88</v>
      </c>
      <c r="K6" s="9">
        <f t="shared" ref="K6:W6" si="0">SUM(K7:K123)</f>
        <v>-6501.2830000000013</v>
      </c>
      <c r="L6" s="9">
        <f t="shared" si="0"/>
        <v>21890</v>
      </c>
      <c r="M6" s="9">
        <f t="shared" si="0"/>
        <v>25480</v>
      </c>
      <c r="N6" s="9">
        <f t="shared" si="0"/>
        <v>25550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7584</v>
      </c>
      <c r="T6" s="9">
        <f t="shared" si="0"/>
        <v>0</v>
      </c>
      <c r="U6" s="9">
        <f t="shared" si="0"/>
        <v>0</v>
      </c>
      <c r="V6" s="9">
        <f t="shared" si="0"/>
        <v>21897.160333333337</v>
      </c>
      <c r="W6" s="9">
        <f t="shared" si="0"/>
        <v>19490</v>
      </c>
      <c r="Z6" s="9">
        <f t="shared" ref="Z6" si="1">SUM(Z7:Z123)</f>
        <v>0</v>
      </c>
      <c r="AA6" s="9">
        <f t="shared" ref="AA6" si="2">SUM(AA7:AA123)</f>
        <v>0</v>
      </c>
      <c r="AB6" s="9">
        <f t="shared" ref="AB6" si="3">SUM(AB7:AB123)</f>
        <v>0</v>
      </c>
      <c r="AC6" s="9">
        <f t="shared" ref="AC6" si="4">SUM(AC7:AC123)</f>
        <v>0</v>
      </c>
      <c r="AD6" s="9">
        <f t="shared" ref="AD6" si="5">SUM(AD7:AD123)</f>
        <v>21643.845399999987</v>
      </c>
      <c r="AE6" s="9">
        <f t="shared" ref="AE6:AF6" si="6">SUM(AE7:AE123)</f>
        <v>23055.862600000011</v>
      </c>
      <c r="AF6" s="9">
        <f t="shared" si="6"/>
        <v>28558.333199999997</v>
      </c>
      <c r="AG6" s="9">
        <f t="shared" ref="AG6" si="7">SUM(AG7:AG123)</f>
        <v>15479.480999999998</v>
      </c>
      <c r="AH6" s="9" t="e">
        <f t="shared" ref="AH6" si="8">SUM(AH7:AH123)</f>
        <v>#N/A</v>
      </c>
      <c r="AI6" s="9">
        <f t="shared" ref="AI6" si="9">SUM(AI7:AI123)</f>
        <v>27074</v>
      </c>
      <c r="AJ6" s="9">
        <f t="shared" ref="AJ6" si="10">SUM(AJ7:AJ123)</f>
        <v>17040.099999999999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46.420999999999999</v>
      </c>
      <c r="D7" s="8">
        <v>14.218</v>
      </c>
      <c r="E7" s="8">
        <v>21.116</v>
      </c>
      <c r="F7" s="8">
        <v>38.097000000000001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20.850999999999999</v>
      </c>
      <c r="K7" s="12">
        <f>E7-J7</f>
        <v>0.26500000000000057</v>
      </c>
      <c r="L7" s="12">
        <f>VLOOKUP(A:A,[1]TDSheet!$A:$M,13,0)</f>
        <v>20</v>
      </c>
      <c r="M7" s="12">
        <f>VLOOKUP(A:A,[1]TDSheet!$A:$N,14,0)</f>
        <v>20</v>
      </c>
      <c r="N7" s="12">
        <f>VLOOKUP(A:A,[1]TDSheet!$A:$O,15,0)</f>
        <v>20</v>
      </c>
      <c r="O7" s="12"/>
      <c r="P7" s="12"/>
      <c r="Q7" s="12"/>
      <c r="R7" s="12"/>
      <c r="S7" s="12"/>
      <c r="T7" s="12"/>
      <c r="U7" s="12"/>
      <c r="V7" s="12"/>
      <c r="W7" s="14"/>
      <c r="X7" s="15" t="e">
        <f>(F7+L7+M7+N7+W7)/V7</f>
        <v>#DIV/0!</v>
      </c>
      <c r="Y7" s="12" t="e">
        <f>F7/V7</f>
        <v>#DIV/0!</v>
      </c>
      <c r="Z7" s="12"/>
      <c r="AA7" s="12"/>
      <c r="AB7" s="12"/>
      <c r="AC7" s="12"/>
      <c r="AD7" s="12">
        <f>VLOOKUP(A:A,[1]TDSheet!$A:$AD,30,0)</f>
        <v>14.218799999999998</v>
      </c>
      <c r="AE7" s="12">
        <f>VLOOKUP(A:A,[1]TDSheet!$A:$AE,31,0)</f>
        <v>11.8148</v>
      </c>
      <c r="AF7" s="12">
        <f>VLOOKUP(A:A,[1]TDSheet!$A:$V,22,0)</f>
        <v>16.165199999999999</v>
      </c>
      <c r="AG7" s="12">
        <f>VLOOKUP(A:A,[3]TDSheet!$A:$D,4,0)</f>
        <v>2.79</v>
      </c>
      <c r="AH7" s="12">
        <f>VLOOKUP(A:A,[1]TDSheet!$A:$AG,33,0)</f>
        <v>0</v>
      </c>
      <c r="AI7" s="12">
        <f>W7+S7</f>
        <v>0</v>
      </c>
      <c r="AJ7" s="12">
        <f>AI7*H7</f>
        <v>0</v>
      </c>
      <c r="AK7" s="12"/>
      <c r="AL7" s="12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609.00199999999995</v>
      </c>
      <c r="D8" s="8">
        <v>1265.5229999999999</v>
      </c>
      <c r="E8" s="8">
        <v>1031.9459999999999</v>
      </c>
      <c r="F8" s="8">
        <v>829.83100000000002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937.91099999999994</v>
      </c>
      <c r="K8" s="12">
        <f t="shared" ref="K8:K71" si="11">E8-J8</f>
        <v>94.034999999999968</v>
      </c>
      <c r="L8" s="12">
        <f>VLOOKUP(A:A,[1]TDSheet!$A:$M,13,0)</f>
        <v>400</v>
      </c>
      <c r="M8" s="12">
        <f>VLOOKUP(A:A,[1]TDSheet!$A:$N,14,0)</f>
        <v>500</v>
      </c>
      <c r="N8" s="12">
        <f>VLOOKUP(A:A,[1]TDSheet!$A:$O,15,0)</f>
        <v>500</v>
      </c>
      <c r="O8" s="12"/>
      <c r="P8" s="12"/>
      <c r="Q8" s="12"/>
      <c r="R8" s="12"/>
      <c r="S8" s="12"/>
      <c r="T8" s="12"/>
      <c r="U8" s="12"/>
      <c r="V8" s="12">
        <f t="shared" ref="V8:V71" si="12">E8/3</f>
        <v>343.98199999999997</v>
      </c>
      <c r="W8" s="14"/>
      <c r="X8" s="15">
        <f t="shared" ref="X8:X71" si="13">(F8+L8+M8+N8+W8)/V8</f>
        <v>6.482406056130845</v>
      </c>
      <c r="Y8" s="12">
        <f t="shared" ref="Y8:Y71" si="14">F8/V8</f>
        <v>2.4124256501793702</v>
      </c>
      <c r="Z8" s="12"/>
      <c r="AA8" s="12"/>
      <c r="AB8" s="12"/>
      <c r="AC8" s="12"/>
      <c r="AD8" s="12">
        <f>VLOOKUP(A:A,[1]TDSheet!$A:$AD,30,0)</f>
        <v>159.09180000000001</v>
      </c>
      <c r="AE8" s="12">
        <f>VLOOKUP(A:A,[1]TDSheet!$A:$AE,31,0)</f>
        <v>308.99040000000002</v>
      </c>
      <c r="AF8" s="12">
        <f>VLOOKUP(A:A,[1]TDSheet!$A:$V,22,0)</f>
        <v>445.38639999999998</v>
      </c>
      <c r="AG8" s="12">
        <f>VLOOKUP(A:A,[3]TDSheet!$A:$D,4,0)</f>
        <v>149.00399999999999</v>
      </c>
      <c r="AH8" s="12" t="str">
        <f>VLOOKUP(A:A,[1]TDSheet!$A:$AG,33,0)</f>
        <v>кф2,5ларин</v>
      </c>
      <c r="AI8" s="12">
        <f t="shared" ref="AI8:AI71" si="15">W8+S8</f>
        <v>0</v>
      </c>
      <c r="AJ8" s="12">
        <f t="shared" ref="AJ8:AJ71" si="16">AI8*H8</f>
        <v>0</v>
      </c>
      <c r="AK8" s="12"/>
      <c r="AL8" s="12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272.87</v>
      </c>
      <c r="D9" s="8">
        <v>361.38099999999997</v>
      </c>
      <c r="E9" s="8">
        <v>172.53899999999999</v>
      </c>
      <c r="F9" s="8">
        <v>456.09800000000001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166.46199999999999</v>
      </c>
      <c r="K9" s="12">
        <f t="shared" si="11"/>
        <v>6.0769999999999982</v>
      </c>
      <c r="L9" s="12">
        <f>VLOOKUP(A:A,[1]TDSheet!$A:$M,13,0)</f>
        <v>0</v>
      </c>
      <c r="M9" s="12">
        <f>VLOOKUP(A:A,[1]TDSheet!$A:$N,14,0)</f>
        <v>0</v>
      </c>
      <c r="N9" s="12">
        <f>VLOOKUP(A:A,[1]TDSheet!$A:$O,15,0)</f>
        <v>50</v>
      </c>
      <c r="O9" s="12"/>
      <c r="P9" s="12"/>
      <c r="Q9" s="12"/>
      <c r="R9" s="12"/>
      <c r="S9" s="12"/>
      <c r="T9" s="12"/>
      <c r="U9" s="12"/>
      <c r="V9" s="12">
        <f t="shared" si="12"/>
        <v>57.512999999999998</v>
      </c>
      <c r="W9" s="14"/>
      <c r="X9" s="15">
        <f t="shared" si="13"/>
        <v>8.799714847078052</v>
      </c>
      <c r="Y9" s="12">
        <f t="shared" si="14"/>
        <v>7.9303461826021948</v>
      </c>
      <c r="Z9" s="12"/>
      <c r="AA9" s="12"/>
      <c r="AB9" s="12"/>
      <c r="AC9" s="12"/>
      <c r="AD9" s="12">
        <f>VLOOKUP(A:A,[1]TDSheet!$A:$AD,30,0)</f>
        <v>85.628599999999992</v>
      </c>
      <c r="AE9" s="12">
        <f>VLOOKUP(A:A,[1]TDSheet!$A:$AE,31,0)</f>
        <v>97.212599999999995</v>
      </c>
      <c r="AF9" s="12">
        <f>VLOOKUP(A:A,[1]TDSheet!$A:$V,22,0)</f>
        <v>87.291599999999988</v>
      </c>
      <c r="AG9" s="12">
        <f>VLOOKUP(A:A,[3]TDSheet!$A:$D,4,0)</f>
        <v>45.441000000000003</v>
      </c>
      <c r="AH9" s="12" t="e">
        <f>VLOOKUP(A:A,[1]TDSheet!$A:$AG,33,0)</f>
        <v>#N/A</v>
      </c>
      <c r="AI9" s="12">
        <f t="shared" si="15"/>
        <v>0</v>
      </c>
      <c r="AJ9" s="12">
        <f t="shared" si="16"/>
        <v>0</v>
      </c>
      <c r="AK9" s="12"/>
      <c r="AL9" s="12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289.94200000000001</v>
      </c>
      <c r="D10" s="8">
        <v>1164.489</v>
      </c>
      <c r="E10" s="8">
        <v>726.11</v>
      </c>
      <c r="F10" s="8">
        <v>710.18899999999996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652.51700000000005</v>
      </c>
      <c r="K10" s="12">
        <f t="shared" si="11"/>
        <v>73.592999999999961</v>
      </c>
      <c r="L10" s="12">
        <f>VLOOKUP(A:A,[1]TDSheet!$A:$M,13,0)</f>
        <v>350</v>
      </c>
      <c r="M10" s="12">
        <f>VLOOKUP(A:A,[1]TDSheet!$A:$N,14,0)</f>
        <v>350</v>
      </c>
      <c r="N10" s="12">
        <f>VLOOKUP(A:A,[1]TDSheet!$A:$O,15,0)</f>
        <v>350</v>
      </c>
      <c r="O10" s="12"/>
      <c r="P10" s="12"/>
      <c r="Q10" s="12"/>
      <c r="R10" s="12"/>
      <c r="S10" s="12"/>
      <c r="T10" s="12"/>
      <c r="U10" s="12"/>
      <c r="V10" s="12">
        <f t="shared" si="12"/>
        <v>242.03666666666666</v>
      </c>
      <c r="W10" s="14">
        <v>200</v>
      </c>
      <c r="X10" s="15">
        <f t="shared" si="13"/>
        <v>8.098727465535525</v>
      </c>
      <c r="Y10" s="12">
        <f t="shared" si="14"/>
        <v>2.9342207103606892</v>
      </c>
      <c r="Z10" s="12"/>
      <c r="AA10" s="12"/>
      <c r="AB10" s="12"/>
      <c r="AC10" s="12"/>
      <c r="AD10" s="12">
        <f>VLOOKUP(A:A,[1]TDSheet!$A:$AD,30,0)</f>
        <v>318.51059999999995</v>
      </c>
      <c r="AE10" s="12">
        <f>VLOOKUP(A:A,[1]TDSheet!$A:$AE,31,0)</f>
        <v>309.3048</v>
      </c>
      <c r="AF10" s="12">
        <f>VLOOKUP(A:A,[1]TDSheet!$A:$V,22,0)</f>
        <v>363.63899999999995</v>
      </c>
      <c r="AG10" s="12">
        <f>VLOOKUP(A:A,[3]TDSheet!$A:$D,4,0)</f>
        <v>243.191</v>
      </c>
      <c r="AH10" s="12" t="str">
        <f>VLOOKUP(A:A,[1]TDSheet!$A:$AG,33,0)</f>
        <v>проддек</v>
      </c>
      <c r="AI10" s="12">
        <f t="shared" si="15"/>
        <v>200</v>
      </c>
      <c r="AJ10" s="12">
        <f t="shared" si="16"/>
        <v>200</v>
      </c>
      <c r="AK10" s="12"/>
      <c r="AL10" s="12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59.527000000000001</v>
      </c>
      <c r="D11" s="8">
        <v>132.58099999999999</v>
      </c>
      <c r="E11" s="8">
        <v>96.721000000000004</v>
      </c>
      <c r="F11" s="8">
        <v>93.923000000000002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96.903999999999996</v>
      </c>
      <c r="K11" s="12">
        <f t="shared" si="11"/>
        <v>-0.18299999999999272</v>
      </c>
      <c r="L11" s="12">
        <f>VLOOKUP(A:A,[1]TDSheet!$A:$M,13,0)</f>
        <v>50</v>
      </c>
      <c r="M11" s="12">
        <f>VLOOKUP(A:A,[1]TDSheet!$A:$N,14,0)</f>
        <v>30</v>
      </c>
      <c r="N11" s="12">
        <f>VLOOKUP(A:A,[1]TDSheet!$A:$O,15,0)</f>
        <v>20</v>
      </c>
      <c r="O11" s="12"/>
      <c r="P11" s="12"/>
      <c r="Q11" s="12"/>
      <c r="R11" s="12"/>
      <c r="S11" s="12"/>
      <c r="T11" s="12"/>
      <c r="U11" s="12"/>
      <c r="V11" s="12">
        <f t="shared" si="12"/>
        <v>32.240333333333332</v>
      </c>
      <c r="W11" s="14"/>
      <c r="X11" s="15">
        <f t="shared" si="13"/>
        <v>6.014919200587256</v>
      </c>
      <c r="Y11" s="12">
        <f t="shared" si="14"/>
        <v>2.9132142967918035</v>
      </c>
      <c r="Z11" s="12"/>
      <c r="AA11" s="12"/>
      <c r="AB11" s="12"/>
      <c r="AC11" s="12"/>
      <c r="AD11" s="12">
        <f>VLOOKUP(A:A,[1]TDSheet!$A:$AD,30,0)</f>
        <v>25.061599999999999</v>
      </c>
      <c r="AE11" s="12">
        <f>VLOOKUP(A:A,[1]TDSheet!$A:$AE,31,0)</f>
        <v>25.477</v>
      </c>
      <c r="AF11" s="12">
        <f>VLOOKUP(A:A,[1]TDSheet!$A:$V,22,0)</f>
        <v>31.4192</v>
      </c>
      <c r="AG11" s="12">
        <f>VLOOKUP(A:A,[3]TDSheet!$A:$D,4,0)</f>
        <v>22.829000000000001</v>
      </c>
      <c r="AH11" s="12" t="e">
        <f>VLOOKUP(A:A,[1]TDSheet!$A:$AG,33,0)</f>
        <v>#N/A</v>
      </c>
      <c r="AI11" s="12">
        <f t="shared" si="15"/>
        <v>0</v>
      </c>
      <c r="AJ11" s="12">
        <f t="shared" si="16"/>
        <v>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98</v>
      </c>
      <c r="D12" s="8">
        <v>87</v>
      </c>
      <c r="E12" s="8">
        <v>99</v>
      </c>
      <c r="F12" s="8">
        <v>83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103</v>
      </c>
      <c r="K12" s="12">
        <f t="shared" si="11"/>
        <v>-4</v>
      </c>
      <c r="L12" s="12">
        <f>VLOOKUP(A:A,[1]TDSheet!$A:$M,13,0)</f>
        <v>50</v>
      </c>
      <c r="M12" s="12">
        <f>VLOOKUP(A:A,[1]TDSheet!$A:$N,14,0)</f>
        <v>20</v>
      </c>
      <c r="N12" s="12">
        <f>VLOOKUP(A:A,[1]TDSheet!$A:$O,15,0)</f>
        <v>40</v>
      </c>
      <c r="O12" s="12"/>
      <c r="P12" s="12"/>
      <c r="Q12" s="12"/>
      <c r="R12" s="12"/>
      <c r="S12" s="12"/>
      <c r="T12" s="12"/>
      <c r="U12" s="12"/>
      <c r="V12" s="12">
        <f t="shared" si="12"/>
        <v>33</v>
      </c>
      <c r="W12" s="14">
        <v>40</v>
      </c>
      <c r="X12" s="15">
        <f t="shared" si="13"/>
        <v>7.0606060606060606</v>
      </c>
      <c r="Y12" s="12">
        <f t="shared" si="14"/>
        <v>2.5151515151515151</v>
      </c>
      <c r="Z12" s="12"/>
      <c r="AA12" s="12"/>
      <c r="AB12" s="12"/>
      <c r="AC12" s="12"/>
      <c r="AD12" s="12">
        <f>VLOOKUP(A:A,[1]TDSheet!$A:$AD,30,0)</f>
        <v>39.200000000000003</v>
      </c>
      <c r="AE12" s="12">
        <f>VLOOKUP(A:A,[1]TDSheet!$A:$AE,31,0)</f>
        <v>35.200000000000003</v>
      </c>
      <c r="AF12" s="12">
        <f>VLOOKUP(A:A,[1]TDSheet!$A:$V,22,0)</f>
        <v>42</v>
      </c>
      <c r="AG12" s="12">
        <f>VLOOKUP(A:A,[3]TDSheet!$A:$D,4,0)</f>
        <v>26</v>
      </c>
      <c r="AH12" s="12">
        <f>VLOOKUP(A:A,[1]TDSheet!$A:$AG,33,0)</f>
        <v>0</v>
      </c>
      <c r="AI12" s="12">
        <f t="shared" si="15"/>
        <v>40</v>
      </c>
      <c r="AJ12" s="12">
        <f t="shared" si="16"/>
        <v>20</v>
      </c>
      <c r="AK12" s="12"/>
      <c r="AL12" s="12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690</v>
      </c>
      <c r="D13" s="8">
        <v>264</v>
      </c>
      <c r="E13" s="8">
        <v>537</v>
      </c>
      <c r="F13" s="8">
        <v>401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1024</v>
      </c>
      <c r="K13" s="12">
        <f t="shared" si="11"/>
        <v>-487</v>
      </c>
      <c r="L13" s="12">
        <f>VLOOKUP(A:A,[1]TDSheet!$A:$M,13,0)</f>
        <v>400</v>
      </c>
      <c r="M13" s="12">
        <f>VLOOKUP(A:A,[1]TDSheet!$A:$N,14,0)</f>
        <v>500</v>
      </c>
      <c r="N13" s="12">
        <f>VLOOKUP(A:A,[1]TDSheet!$A:$O,15,0)</f>
        <v>500</v>
      </c>
      <c r="O13" s="12"/>
      <c r="P13" s="12"/>
      <c r="Q13" s="12"/>
      <c r="R13" s="12"/>
      <c r="S13" s="12">
        <v>1320</v>
      </c>
      <c r="T13" s="12"/>
      <c r="U13" s="12"/>
      <c r="V13" s="12">
        <f t="shared" si="12"/>
        <v>179</v>
      </c>
      <c r="W13" s="14"/>
      <c r="X13" s="15">
        <f t="shared" si="13"/>
        <v>10.061452513966481</v>
      </c>
      <c r="Y13" s="12">
        <f t="shared" si="14"/>
        <v>2.2402234636871508</v>
      </c>
      <c r="Z13" s="12"/>
      <c r="AA13" s="12"/>
      <c r="AB13" s="12"/>
      <c r="AC13" s="12"/>
      <c r="AD13" s="12">
        <f>VLOOKUP(A:A,[1]TDSheet!$A:$AD,30,0)</f>
        <v>220.6</v>
      </c>
      <c r="AE13" s="12">
        <f>VLOOKUP(A:A,[1]TDSheet!$A:$AE,31,0)</f>
        <v>219.8</v>
      </c>
      <c r="AF13" s="12">
        <f>VLOOKUP(A:A,[1]TDSheet!$A:$V,22,0)</f>
        <v>368.6</v>
      </c>
      <c r="AG13" s="12">
        <f>VLOOKUP(A:A,[3]TDSheet!$A:$D,4,0)</f>
        <v>167</v>
      </c>
      <c r="AH13" s="12" t="str">
        <f>VLOOKUP(A:A,[1]TDSheet!$A:$AG,33,0)</f>
        <v>?????</v>
      </c>
      <c r="AI13" s="12">
        <f t="shared" si="15"/>
        <v>1320</v>
      </c>
      <c r="AJ13" s="12">
        <f t="shared" si="16"/>
        <v>528</v>
      </c>
      <c r="AK13" s="12"/>
      <c r="AL13" s="12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929</v>
      </c>
      <c r="D14" s="8">
        <v>1773</v>
      </c>
      <c r="E14" s="8">
        <v>1482</v>
      </c>
      <c r="F14" s="8">
        <v>1186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2322</v>
      </c>
      <c r="K14" s="12">
        <f t="shared" si="11"/>
        <v>-840</v>
      </c>
      <c r="L14" s="12">
        <f>VLOOKUP(A:A,[1]TDSheet!$A:$M,13,0)</f>
        <v>700</v>
      </c>
      <c r="M14" s="12">
        <f>VLOOKUP(A:A,[1]TDSheet!$A:$N,14,0)</f>
        <v>600</v>
      </c>
      <c r="N14" s="12">
        <f>VLOOKUP(A:A,[1]TDSheet!$A:$O,15,0)</f>
        <v>600</v>
      </c>
      <c r="O14" s="12"/>
      <c r="P14" s="12"/>
      <c r="Q14" s="12"/>
      <c r="R14" s="12"/>
      <c r="S14" s="12">
        <v>60</v>
      </c>
      <c r="T14" s="12"/>
      <c r="U14" s="12"/>
      <c r="V14" s="12">
        <f t="shared" si="12"/>
        <v>494</v>
      </c>
      <c r="W14" s="14">
        <v>400</v>
      </c>
      <c r="X14" s="15">
        <f t="shared" si="13"/>
        <v>7.0566801619433202</v>
      </c>
      <c r="Y14" s="12">
        <f t="shared" si="14"/>
        <v>2.4008097165991904</v>
      </c>
      <c r="Z14" s="12"/>
      <c r="AA14" s="12"/>
      <c r="AB14" s="12"/>
      <c r="AC14" s="12"/>
      <c r="AD14" s="12">
        <f>VLOOKUP(A:A,[1]TDSheet!$A:$AD,30,0)</f>
        <v>545.79999999999995</v>
      </c>
      <c r="AE14" s="12">
        <f>VLOOKUP(A:A,[1]TDSheet!$A:$AE,31,0)</f>
        <v>576.79999999999995</v>
      </c>
      <c r="AF14" s="12">
        <f>VLOOKUP(A:A,[1]TDSheet!$A:$V,22,0)</f>
        <v>685.4</v>
      </c>
      <c r="AG14" s="12">
        <f>VLOOKUP(A:A,[3]TDSheet!$A:$D,4,0)</f>
        <v>324</v>
      </c>
      <c r="AH14" s="12" t="str">
        <f>VLOOKUP(A:A,[1]TDSheet!$A:$AG,33,0)</f>
        <v>декак</v>
      </c>
      <c r="AI14" s="12">
        <f t="shared" si="15"/>
        <v>460</v>
      </c>
      <c r="AJ14" s="12">
        <f t="shared" si="16"/>
        <v>207</v>
      </c>
      <c r="AK14" s="12"/>
      <c r="AL14" s="12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1609</v>
      </c>
      <c r="D15" s="8">
        <v>2199</v>
      </c>
      <c r="E15" s="8">
        <v>1645</v>
      </c>
      <c r="F15" s="8">
        <v>2109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3169</v>
      </c>
      <c r="K15" s="12">
        <f t="shared" si="11"/>
        <v>-1524</v>
      </c>
      <c r="L15" s="12">
        <f>VLOOKUP(A:A,[1]TDSheet!$A:$M,13,0)</f>
        <v>700</v>
      </c>
      <c r="M15" s="12">
        <f>VLOOKUP(A:A,[1]TDSheet!$A:$N,14,0)</f>
        <v>600</v>
      </c>
      <c r="N15" s="12">
        <f>VLOOKUP(A:A,[1]TDSheet!$A:$O,15,0)</f>
        <v>500</v>
      </c>
      <c r="O15" s="12"/>
      <c r="P15" s="12"/>
      <c r="Q15" s="12"/>
      <c r="R15" s="12"/>
      <c r="S15" s="12">
        <v>1200</v>
      </c>
      <c r="T15" s="12"/>
      <c r="U15" s="12"/>
      <c r="V15" s="12">
        <f t="shared" si="12"/>
        <v>548.33333333333337</v>
      </c>
      <c r="W15" s="14"/>
      <c r="X15" s="15">
        <f t="shared" si="13"/>
        <v>7.1288753799392088</v>
      </c>
      <c r="Y15" s="12">
        <f t="shared" si="14"/>
        <v>3.8462006079027353</v>
      </c>
      <c r="Z15" s="12"/>
      <c r="AA15" s="12"/>
      <c r="AB15" s="12"/>
      <c r="AC15" s="12"/>
      <c r="AD15" s="12">
        <f>VLOOKUP(A:A,[1]TDSheet!$A:$AD,30,0)</f>
        <v>723.8</v>
      </c>
      <c r="AE15" s="12">
        <f>VLOOKUP(A:A,[1]TDSheet!$A:$AE,31,0)</f>
        <v>735.6</v>
      </c>
      <c r="AF15" s="12">
        <f>VLOOKUP(A:A,[1]TDSheet!$A:$V,22,0)</f>
        <v>785</v>
      </c>
      <c r="AG15" s="12">
        <f>VLOOKUP(A:A,[3]TDSheet!$A:$D,4,0)</f>
        <v>314</v>
      </c>
      <c r="AH15" s="12" t="str">
        <f>VLOOKUP(A:A,[1]TDSheet!$A:$AG,33,0)</f>
        <v>оконч</v>
      </c>
      <c r="AI15" s="12">
        <f t="shared" si="15"/>
        <v>1200</v>
      </c>
      <c r="AJ15" s="12">
        <f t="shared" si="16"/>
        <v>540</v>
      </c>
      <c r="AK15" s="12"/>
      <c r="AL15" s="12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82</v>
      </c>
      <c r="D16" s="8">
        <v>158</v>
      </c>
      <c r="E16" s="8">
        <v>91</v>
      </c>
      <c r="F16" s="8">
        <v>149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91</v>
      </c>
      <c r="K16" s="12">
        <f t="shared" si="11"/>
        <v>0</v>
      </c>
      <c r="L16" s="12">
        <f>VLOOKUP(A:A,[1]TDSheet!$A:$M,13,0)</f>
        <v>20</v>
      </c>
      <c r="M16" s="12">
        <f>VLOOKUP(A:A,[1]TDSheet!$A:$N,14,0)</f>
        <v>40</v>
      </c>
      <c r="N16" s="12">
        <f>VLOOKUP(A:A,[1]TDSheet!$A:$O,15,0)</f>
        <v>0</v>
      </c>
      <c r="O16" s="12"/>
      <c r="P16" s="12"/>
      <c r="Q16" s="12"/>
      <c r="R16" s="12"/>
      <c r="S16" s="12"/>
      <c r="T16" s="12"/>
      <c r="U16" s="12"/>
      <c r="V16" s="12">
        <f t="shared" si="12"/>
        <v>30.333333333333332</v>
      </c>
      <c r="W16" s="14"/>
      <c r="X16" s="15">
        <f t="shared" si="13"/>
        <v>6.8901098901098905</v>
      </c>
      <c r="Y16" s="12">
        <f t="shared" si="14"/>
        <v>4.9120879120879124</v>
      </c>
      <c r="Z16" s="12"/>
      <c r="AA16" s="12"/>
      <c r="AB16" s="12"/>
      <c r="AC16" s="12"/>
      <c r="AD16" s="12">
        <f>VLOOKUP(A:A,[1]TDSheet!$A:$AD,30,0)</f>
        <v>34</v>
      </c>
      <c r="AE16" s="12">
        <f>VLOOKUP(A:A,[1]TDSheet!$A:$AE,31,0)</f>
        <v>37.799999999999997</v>
      </c>
      <c r="AF16" s="12">
        <f>VLOOKUP(A:A,[1]TDSheet!$A:$V,22,0)</f>
        <v>39.200000000000003</v>
      </c>
      <c r="AG16" s="12">
        <f>VLOOKUP(A:A,[3]TDSheet!$A:$D,4,0)</f>
        <v>14</v>
      </c>
      <c r="AH16" s="12" t="e">
        <f>VLOOKUP(A:A,[1]TDSheet!$A:$AG,33,0)</f>
        <v>#N/A</v>
      </c>
      <c r="AI16" s="12">
        <f t="shared" si="15"/>
        <v>0</v>
      </c>
      <c r="AJ16" s="12">
        <f t="shared" si="16"/>
        <v>0</v>
      </c>
      <c r="AK16" s="12"/>
      <c r="AL16" s="12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127</v>
      </c>
      <c r="D17" s="8">
        <v>56</v>
      </c>
      <c r="E17" s="8">
        <v>72</v>
      </c>
      <c r="F17" s="8">
        <v>107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78</v>
      </c>
      <c r="K17" s="12">
        <f t="shared" si="11"/>
        <v>-6</v>
      </c>
      <c r="L17" s="12">
        <f>VLOOKUP(A:A,[1]TDSheet!$A:$M,13,0)</f>
        <v>40</v>
      </c>
      <c r="M17" s="12">
        <f>VLOOKUP(A:A,[1]TDSheet!$A:$N,14,0)</f>
        <v>0</v>
      </c>
      <c r="N17" s="12">
        <f>VLOOKUP(A:A,[1]TDSheet!$A:$O,15,0)</f>
        <v>30</v>
      </c>
      <c r="O17" s="12"/>
      <c r="P17" s="12"/>
      <c r="Q17" s="12"/>
      <c r="R17" s="12"/>
      <c r="S17" s="12"/>
      <c r="T17" s="12"/>
      <c r="U17" s="12"/>
      <c r="V17" s="12">
        <f t="shared" si="12"/>
        <v>24</v>
      </c>
      <c r="W17" s="14"/>
      <c r="X17" s="15">
        <f t="shared" si="13"/>
        <v>7.375</v>
      </c>
      <c r="Y17" s="12">
        <f t="shared" si="14"/>
        <v>4.458333333333333</v>
      </c>
      <c r="Z17" s="12"/>
      <c r="AA17" s="12"/>
      <c r="AB17" s="12"/>
      <c r="AC17" s="12"/>
      <c r="AD17" s="12">
        <f>VLOOKUP(A:A,[1]TDSheet!$A:$AD,30,0)</f>
        <v>23.4</v>
      </c>
      <c r="AE17" s="12">
        <f>VLOOKUP(A:A,[1]TDSheet!$A:$AE,31,0)</f>
        <v>27.6</v>
      </c>
      <c r="AF17" s="12">
        <f>VLOOKUP(A:A,[1]TDSheet!$A:$V,22,0)</f>
        <v>32.799999999999997</v>
      </c>
      <c r="AG17" s="12">
        <f>VLOOKUP(A:A,[3]TDSheet!$A:$D,4,0)</f>
        <v>15</v>
      </c>
      <c r="AH17" s="12">
        <f>VLOOKUP(A:A,[1]TDSheet!$A:$AG,33,0)</f>
        <v>0</v>
      </c>
      <c r="AI17" s="12">
        <f t="shared" si="15"/>
        <v>0</v>
      </c>
      <c r="AJ17" s="12">
        <f t="shared" si="16"/>
        <v>0</v>
      </c>
      <c r="AK17" s="12"/>
      <c r="AL17" s="12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440</v>
      </c>
      <c r="D18" s="8">
        <v>16</v>
      </c>
      <c r="E18" s="8">
        <v>154</v>
      </c>
      <c r="F18" s="8">
        <v>295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168</v>
      </c>
      <c r="K18" s="12">
        <f t="shared" si="11"/>
        <v>-14</v>
      </c>
      <c r="L18" s="12">
        <f>VLOOKUP(A:A,[1]TDSheet!$A:$M,13,0)</f>
        <v>100</v>
      </c>
      <c r="M18" s="12">
        <f>VLOOKUP(A:A,[1]TDSheet!$A:$N,14,0)</f>
        <v>50</v>
      </c>
      <c r="N18" s="12">
        <f>VLOOKUP(A:A,[1]TDSheet!$A:$O,15,0)</f>
        <v>50</v>
      </c>
      <c r="O18" s="12"/>
      <c r="P18" s="12"/>
      <c r="Q18" s="12"/>
      <c r="R18" s="12"/>
      <c r="S18" s="12"/>
      <c r="T18" s="12"/>
      <c r="U18" s="12"/>
      <c r="V18" s="12">
        <f t="shared" si="12"/>
        <v>51.333333333333336</v>
      </c>
      <c r="W18" s="14"/>
      <c r="X18" s="15">
        <f t="shared" si="13"/>
        <v>9.6428571428571423</v>
      </c>
      <c r="Y18" s="12">
        <f t="shared" si="14"/>
        <v>5.7467532467532463</v>
      </c>
      <c r="Z18" s="12"/>
      <c r="AA18" s="12"/>
      <c r="AB18" s="12"/>
      <c r="AC18" s="12"/>
      <c r="AD18" s="12">
        <f>VLOOKUP(A:A,[1]TDSheet!$A:$AD,30,0)</f>
        <v>45.2</v>
      </c>
      <c r="AE18" s="12">
        <f>VLOOKUP(A:A,[1]TDSheet!$A:$AE,31,0)</f>
        <v>41.8</v>
      </c>
      <c r="AF18" s="12">
        <f>VLOOKUP(A:A,[1]TDSheet!$A:$V,22,0)</f>
        <v>72.8</v>
      </c>
      <c r="AG18" s="12">
        <f>VLOOKUP(A:A,[3]TDSheet!$A:$D,4,0)</f>
        <v>34</v>
      </c>
      <c r="AH18" s="12" t="e">
        <f>VLOOKUP(A:A,[1]TDSheet!$A:$AG,33,0)</f>
        <v>#N/A</v>
      </c>
      <c r="AI18" s="12">
        <f t="shared" si="15"/>
        <v>0</v>
      </c>
      <c r="AJ18" s="12">
        <f t="shared" si="16"/>
        <v>0</v>
      </c>
      <c r="AK18" s="12"/>
      <c r="AL18" s="12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254</v>
      </c>
      <c r="D19" s="8">
        <v>258</v>
      </c>
      <c r="E19" s="8">
        <v>133</v>
      </c>
      <c r="F19" s="8">
        <v>379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124</v>
      </c>
      <c r="K19" s="12">
        <f t="shared" si="11"/>
        <v>9</v>
      </c>
      <c r="L19" s="12">
        <f>VLOOKUP(A:A,[1]TDSheet!$A:$M,13,0)</f>
        <v>0</v>
      </c>
      <c r="M19" s="12">
        <f>VLOOKUP(A:A,[1]TDSheet!$A:$N,14,0)</f>
        <v>40</v>
      </c>
      <c r="N19" s="12">
        <f>VLOOKUP(A:A,[1]TDSheet!$A:$O,15,0)</f>
        <v>40</v>
      </c>
      <c r="O19" s="12"/>
      <c r="P19" s="12"/>
      <c r="Q19" s="12"/>
      <c r="R19" s="12"/>
      <c r="S19" s="12"/>
      <c r="T19" s="12"/>
      <c r="U19" s="12"/>
      <c r="V19" s="12">
        <f t="shared" si="12"/>
        <v>44.333333333333336</v>
      </c>
      <c r="W19" s="14"/>
      <c r="X19" s="15">
        <f t="shared" si="13"/>
        <v>10.353383458646617</v>
      </c>
      <c r="Y19" s="12">
        <f t="shared" si="14"/>
        <v>8.5488721804511272</v>
      </c>
      <c r="Z19" s="12"/>
      <c r="AA19" s="12"/>
      <c r="AB19" s="12"/>
      <c r="AC19" s="12"/>
      <c r="AD19" s="12">
        <f>VLOOKUP(A:A,[1]TDSheet!$A:$AD,30,0)</f>
        <v>42.8</v>
      </c>
      <c r="AE19" s="12">
        <f>VLOOKUP(A:A,[1]TDSheet!$A:$AE,31,0)</f>
        <v>72.400000000000006</v>
      </c>
      <c r="AF19" s="12">
        <f>VLOOKUP(A:A,[1]TDSheet!$A:$V,22,0)</f>
        <v>80.2</v>
      </c>
      <c r="AG19" s="12">
        <f>VLOOKUP(A:A,[3]TDSheet!$A:$D,4,0)</f>
        <v>20</v>
      </c>
      <c r="AH19" s="12" t="str">
        <f>VLOOKUP(A:A,[1]TDSheet!$A:$AG,33,0)</f>
        <v>декак</v>
      </c>
      <c r="AI19" s="12">
        <f t="shared" si="15"/>
        <v>0</v>
      </c>
      <c r="AJ19" s="12">
        <f t="shared" si="16"/>
        <v>0</v>
      </c>
      <c r="AK19" s="12"/>
      <c r="AL19" s="12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896</v>
      </c>
      <c r="D20" s="8">
        <v>665</v>
      </c>
      <c r="E20" s="16">
        <v>546</v>
      </c>
      <c r="F20" s="17">
        <v>466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265</v>
      </c>
      <c r="K20" s="12">
        <f t="shared" si="11"/>
        <v>281</v>
      </c>
      <c r="L20" s="12">
        <f>VLOOKUP(A:A,[1]TDSheet!$A:$M,13,0)</f>
        <v>200</v>
      </c>
      <c r="M20" s="12">
        <f>VLOOKUP(A:A,[1]TDSheet!$A:$N,14,0)</f>
        <v>150</v>
      </c>
      <c r="N20" s="12">
        <f>VLOOKUP(A:A,[1]TDSheet!$A:$O,15,0)</f>
        <v>200</v>
      </c>
      <c r="O20" s="12"/>
      <c r="P20" s="12"/>
      <c r="Q20" s="12"/>
      <c r="R20" s="12"/>
      <c r="S20" s="12"/>
      <c r="T20" s="12"/>
      <c r="U20" s="12"/>
      <c r="V20" s="12">
        <f t="shared" si="12"/>
        <v>182</v>
      </c>
      <c r="W20" s="14">
        <v>100</v>
      </c>
      <c r="X20" s="15">
        <f t="shared" si="13"/>
        <v>6.1318681318681323</v>
      </c>
      <c r="Y20" s="12">
        <f t="shared" si="14"/>
        <v>2.5604395604395602</v>
      </c>
      <c r="Z20" s="12"/>
      <c r="AA20" s="12"/>
      <c r="AB20" s="12"/>
      <c r="AC20" s="12"/>
      <c r="AD20" s="12">
        <f>VLOOKUP(A:A,[1]TDSheet!$A:$AD,30,0)</f>
        <v>124.6</v>
      </c>
      <c r="AE20" s="12">
        <f>VLOOKUP(A:A,[1]TDSheet!$A:$AE,31,0)</f>
        <v>149</v>
      </c>
      <c r="AF20" s="12">
        <f>VLOOKUP(A:A,[1]TDSheet!$A:$V,22,0)</f>
        <v>207</v>
      </c>
      <c r="AG20" s="12">
        <f>VLOOKUP(A:A,[3]TDSheet!$A:$D,4,0)</f>
        <v>56</v>
      </c>
      <c r="AH20" s="12" t="e">
        <f>VLOOKUP(A:A,[1]TDSheet!$A:$AG,33,0)</f>
        <v>#N/A</v>
      </c>
      <c r="AI20" s="12">
        <f t="shared" si="15"/>
        <v>100</v>
      </c>
      <c r="AJ20" s="12">
        <f t="shared" si="16"/>
        <v>50</v>
      </c>
      <c r="AK20" s="12"/>
      <c r="AL20" s="12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313</v>
      </c>
      <c r="D21" s="8">
        <v>51</v>
      </c>
      <c r="E21" s="8">
        <v>138</v>
      </c>
      <c r="F21" s="8">
        <v>210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145</v>
      </c>
      <c r="K21" s="12">
        <f t="shared" si="11"/>
        <v>-7</v>
      </c>
      <c r="L21" s="12">
        <f>VLOOKUP(A:A,[1]TDSheet!$A:$M,13,0)</f>
        <v>0</v>
      </c>
      <c r="M21" s="12">
        <f>VLOOKUP(A:A,[1]TDSheet!$A:$N,14,0)</f>
        <v>0</v>
      </c>
      <c r="N21" s="12">
        <f>VLOOKUP(A:A,[1]TDSheet!$A:$O,15,0)</f>
        <v>30</v>
      </c>
      <c r="O21" s="12"/>
      <c r="P21" s="12"/>
      <c r="Q21" s="12"/>
      <c r="R21" s="12"/>
      <c r="S21" s="12"/>
      <c r="T21" s="12"/>
      <c r="U21" s="12"/>
      <c r="V21" s="12">
        <f t="shared" si="12"/>
        <v>46</v>
      </c>
      <c r="W21" s="14">
        <v>40</v>
      </c>
      <c r="X21" s="15">
        <f t="shared" si="13"/>
        <v>6.0869565217391308</v>
      </c>
      <c r="Y21" s="12">
        <f t="shared" si="14"/>
        <v>4.5652173913043477</v>
      </c>
      <c r="Z21" s="12"/>
      <c r="AA21" s="12"/>
      <c r="AB21" s="12"/>
      <c r="AC21" s="12"/>
      <c r="AD21" s="12">
        <f>VLOOKUP(A:A,[1]TDSheet!$A:$AD,30,0)</f>
        <v>56.2</v>
      </c>
      <c r="AE21" s="12">
        <f>VLOOKUP(A:A,[1]TDSheet!$A:$AE,31,0)</f>
        <v>53.4</v>
      </c>
      <c r="AF21" s="12">
        <f>VLOOKUP(A:A,[1]TDSheet!$A:$V,22,0)</f>
        <v>46.8</v>
      </c>
      <c r="AG21" s="12">
        <f>VLOOKUP(A:A,[3]TDSheet!$A:$D,4,0)</f>
        <v>27</v>
      </c>
      <c r="AH21" s="12">
        <f>VLOOKUP(A:A,[1]TDSheet!$A:$AG,33,0)</f>
        <v>0</v>
      </c>
      <c r="AI21" s="12">
        <f t="shared" si="15"/>
        <v>40</v>
      </c>
      <c r="AJ21" s="12">
        <f t="shared" si="16"/>
        <v>12</v>
      </c>
      <c r="AK21" s="12"/>
      <c r="AL21" s="12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126</v>
      </c>
      <c r="D22" s="8">
        <v>56</v>
      </c>
      <c r="E22" s="8">
        <v>47</v>
      </c>
      <c r="F22" s="8">
        <v>135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47</v>
      </c>
      <c r="K22" s="12">
        <f t="shared" si="11"/>
        <v>0</v>
      </c>
      <c r="L22" s="12">
        <f>VLOOKUP(A:A,[1]TDSheet!$A:$M,13,0)</f>
        <v>0</v>
      </c>
      <c r="M22" s="12">
        <f>VLOOKUP(A:A,[1]TDSheet!$A:$N,14,0)</f>
        <v>20</v>
      </c>
      <c r="N22" s="12">
        <f>VLOOKUP(A:A,[1]TDSheet!$A:$O,15,0)</f>
        <v>20</v>
      </c>
      <c r="O22" s="12"/>
      <c r="P22" s="12"/>
      <c r="Q22" s="12"/>
      <c r="R22" s="12"/>
      <c r="S22" s="12"/>
      <c r="T22" s="12"/>
      <c r="U22" s="12"/>
      <c r="V22" s="12">
        <f t="shared" si="12"/>
        <v>15.666666666666666</v>
      </c>
      <c r="W22" s="14"/>
      <c r="X22" s="15">
        <f t="shared" si="13"/>
        <v>11.170212765957448</v>
      </c>
      <c r="Y22" s="12">
        <f t="shared" si="14"/>
        <v>8.6170212765957448</v>
      </c>
      <c r="Z22" s="12"/>
      <c r="AA22" s="12"/>
      <c r="AB22" s="12"/>
      <c r="AC22" s="12"/>
      <c r="AD22" s="12">
        <f>VLOOKUP(A:A,[1]TDSheet!$A:$AD,30,0)</f>
        <v>19</v>
      </c>
      <c r="AE22" s="12">
        <f>VLOOKUP(A:A,[1]TDSheet!$A:$AE,31,0)</f>
        <v>22.6</v>
      </c>
      <c r="AF22" s="12">
        <f>VLOOKUP(A:A,[1]TDSheet!$A:$V,22,0)</f>
        <v>22.4</v>
      </c>
      <c r="AG22" s="12">
        <f>VLOOKUP(A:A,[3]TDSheet!$A:$D,4,0)</f>
        <v>14</v>
      </c>
      <c r="AH22" s="12">
        <f>VLOOKUP(A:A,[1]TDSheet!$A:$AG,33,0)</f>
        <v>0</v>
      </c>
      <c r="AI22" s="12">
        <f t="shared" si="15"/>
        <v>0</v>
      </c>
      <c r="AJ22" s="12">
        <f t="shared" si="16"/>
        <v>0</v>
      </c>
      <c r="AK22" s="12"/>
      <c r="AL22" s="12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17</v>
      </c>
      <c r="D23" s="8">
        <v>31</v>
      </c>
      <c r="E23" s="8">
        <v>28</v>
      </c>
      <c r="F23" s="8">
        <v>20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59</v>
      </c>
      <c r="K23" s="12">
        <f t="shared" si="11"/>
        <v>-31</v>
      </c>
      <c r="L23" s="12">
        <f>VLOOKUP(A:A,[1]TDSheet!$A:$M,13,0)</f>
        <v>20</v>
      </c>
      <c r="M23" s="12">
        <f>VLOOKUP(A:A,[1]TDSheet!$A:$N,14,0)</f>
        <v>20</v>
      </c>
      <c r="N23" s="12">
        <f>VLOOKUP(A:A,[1]TDSheet!$A:$O,15,0)</f>
        <v>10</v>
      </c>
      <c r="O23" s="12"/>
      <c r="P23" s="12"/>
      <c r="Q23" s="12"/>
      <c r="R23" s="12"/>
      <c r="S23" s="12"/>
      <c r="T23" s="12"/>
      <c r="U23" s="12"/>
      <c r="V23" s="12">
        <f t="shared" si="12"/>
        <v>9.3333333333333339</v>
      </c>
      <c r="W23" s="14"/>
      <c r="X23" s="15">
        <f t="shared" si="13"/>
        <v>7.4999999999999991</v>
      </c>
      <c r="Y23" s="12">
        <f t="shared" si="14"/>
        <v>2.1428571428571428</v>
      </c>
      <c r="Z23" s="12"/>
      <c r="AA23" s="12"/>
      <c r="AB23" s="12"/>
      <c r="AC23" s="12"/>
      <c r="AD23" s="12">
        <f>VLOOKUP(A:A,[1]TDSheet!$A:$AD,30,0)</f>
        <v>11.2</v>
      </c>
      <c r="AE23" s="12">
        <f>VLOOKUP(A:A,[1]TDSheet!$A:$AE,31,0)</f>
        <v>11.6</v>
      </c>
      <c r="AF23" s="12">
        <f>VLOOKUP(A:A,[1]TDSheet!$A:$V,22,0)</f>
        <v>15.8</v>
      </c>
      <c r="AG23" s="12">
        <f>VLOOKUP(A:A,[3]TDSheet!$A:$D,4,0)</f>
        <v>5</v>
      </c>
      <c r="AH23" s="12" t="e">
        <f>VLOOKUP(A:A,[1]TDSheet!$A:$AG,33,0)</f>
        <v>#N/A</v>
      </c>
      <c r="AI23" s="12">
        <f t="shared" si="15"/>
        <v>0</v>
      </c>
      <c r="AJ23" s="12">
        <f t="shared" si="16"/>
        <v>0</v>
      </c>
      <c r="AK23" s="12"/>
      <c r="AL23" s="12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3682</v>
      </c>
      <c r="D24" s="8">
        <v>119</v>
      </c>
      <c r="E24" s="8">
        <v>1108</v>
      </c>
      <c r="F24" s="8">
        <v>2643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1144</v>
      </c>
      <c r="K24" s="12">
        <f t="shared" si="11"/>
        <v>-36</v>
      </c>
      <c r="L24" s="12">
        <f>VLOOKUP(A:A,[1]TDSheet!$A:$M,13,0)</f>
        <v>300</v>
      </c>
      <c r="M24" s="12">
        <f>VLOOKUP(A:A,[1]TDSheet!$A:$N,14,0)</f>
        <v>300</v>
      </c>
      <c r="N24" s="12">
        <f>VLOOKUP(A:A,[1]TDSheet!$A:$O,15,0)</f>
        <v>0</v>
      </c>
      <c r="O24" s="12"/>
      <c r="P24" s="12"/>
      <c r="Q24" s="12"/>
      <c r="R24" s="12"/>
      <c r="S24" s="12"/>
      <c r="T24" s="12"/>
      <c r="U24" s="12"/>
      <c r="V24" s="12">
        <f t="shared" si="12"/>
        <v>369.33333333333331</v>
      </c>
      <c r="W24" s="14">
        <v>500</v>
      </c>
      <c r="X24" s="15">
        <f t="shared" si="13"/>
        <v>10.134476534296029</v>
      </c>
      <c r="Y24" s="12">
        <f t="shared" si="14"/>
        <v>7.1561371841155239</v>
      </c>
      <c r="Z24" s="12"/>
      <c r="AA24" s="12"/>
      <c r="AB24" s="12"/>
      <c r="AC24" s="12"/>
      <c r="AD24" s="12">
        <f>VLOOKUP(A:A,[1]TDSheet!$A:$AD,30,0)</f>
        <v>312</v>
      </c>
      <c r="AE24" s="12">
        <f>VLOOKUP(A:A,[1]TDSheet!$A:$AE,31,0)</f>
        <v>336.4</v>
      </c>
      <c r="AF24" s="12">
        <f>VLOOKUP(A:A,[1]TDSheet!$A:$V,22,0)</f>
        <v>459.2</v>
      </c>
      <c r="AG24" s="12">
        <f>VLOOKUP(A:A,[3]TDSheet!$A:$D,4,0)</f>
        <v>226</v>
      </c>
      <c r="AH24" s="12">
        <f>VLOOKUP(A:A,[1]TDSheet!$A:$AG,33,0)</f>
        <v>0</v>
      </c>
      <c r="AI24" s="12">
        <f t="shared" si="15"/>
        <v>500</v>
      </c>
      <c r="AJ24" s="12">
        <f t="shared" si="16"/>
        <v>85</v>
      </c>
      <c r="AK24" s="12"/>
      <c r="AL24" s="12"/>
    </row>
    <row r="25" spans="1:38" s="1" customFormat="1" ht="11.1" customHeight="1" outlineLevel="1" x14ac:dyDescent="0.2">
      <c r="A25" s="7" t="s">
        <v>28</v>
      </c>
      <c r="B25" s="7" t="s">
        <v>14</v>
      </c>
      <c r="C25" s="8">
        <v>122</v>
      </c>
      <c r="D25" s="8">
        <v>220</v>
      </c>
      <c r="E25" s="8">
        <v>138</v>
      </c>
      <c r="F25" s="8">
        <v>196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140</v>
      </c>
      <c r="K25" s="12">
        <f t="shared" si="11"/>
        <v>-2</v>
      </c>
      <c r="L25" s="12">
        <f>VLOOKUP(A:A,[1]TDSheet!$A:$M,13,0)</f>
        <v>0</v>
      </c>
      <c r="M25" s="12">
        <f>VLOOKUP(A:A,[1]TDSheet!$A:$N,14,0)</f>
        <v>0</v>
      </c>
      <c r="N25" s="12">
        <f>VLOOKUP(A:A,[1]TDSheet!$A:$O,15,0)</f>
        <v>30</v>
      </c>
      <c r="O25" s="12"/>
      <c r="P25" s="12"/>
      <c r="Q25" s="12"/>
      <c r="R25" s="12"/>
      <c r="S25" s="12"/>
      <c r="T25" s="12"/>
      <c r="U25" s="12"/>
      <c r="V25" s="12">
        <f t="shared" si="12"/>
        <v>46</v>
      </c>
      <c r="W25" s="14">
        <v>40</v>
      </c>
      <c r="X25" s="15">
        <f t="shared" si="13"/>
        <v>5.7826086956521738</v>
      </c>
      <c r="Y25" s="12">
        <f t="shared" si="14"/>
        <v>4.2608695652173916</v>
      </c>
      <c r="Z25" s="12"/>
      <c r="AA25" s="12"/>
      <c r="AB25" s="12"/>
      <c r="AC25" s="12"/>
      <c r="AD25" s="12">
        <f>VLOOKUP(A:A,[1]TDSheet!$A:$AD,30,0)</f>
        <v>43.6</v>
      </c>
      <c r="AE25" s="12">
        <f>VLOOKUP(A:A,[1]TDSheet!$A:$AE,31,0)</f>
        <v>51.4</v>
      </c>
      <c r="AF25" s="12">
        <f>VLOOKUP(A:A,[1]TDSheet!$A:$V,22,0)</f>
        <v>48.2</v>
      </c>
      <c r="AG25" s="12">
        <f>VLOOKUP(A:A,[3]TDSheet!$A:$D,4,0)</f>
        <v>35</v>
      </c>
      <c r="AH25" s="12" t="e">
        <f>VLOOKUP(A:A,[1]TDSheet!$A:$AG,33,0)</f>
        <v>#N/A</v>
      </c>
      <c r="AI25" s="12">
        <f t="shared" si="15"/>
        <v>40</v>
      </c>
      <c r="AJ25" s="12">
        <f t="shared" si="16"/>
        <v>15.2</v>
      </c>
      <c r="AK25" s="12"/>
      <c r="AL25" s="12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740</v>
      </c>
      <c r="D26" s="8">
        <v>836</v>
      </c>
      <c r="E26" s="8">
        <v>960</v>
      </c>
      <c r="F26" s="8">
        <v>559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1007</v>
      </c>
      <c r="K26" s="12">
        <f t="shared" si="11"/>
        <v>-47</v>
      </c>
      <c r="L26" s="12">
        <f>VLOOKUP(A:A,[1]TDSheet!$A:$M,13,0)</f>
        <v>400</v>
      </c>
      <c r="M26" s="12">
        <f>VLOOKUP(A:A,[1]TDSheet!$A:$N,14,0)</f>
        <v>300</v>
      </c>
      <c r="N26" s="12">
        <f>VLOOKUP(A:A,[1]TDSheet!$A:$O,15,0)</f>
        <v>300</v>
      </c>
      <c r="O26" s="12"/>
      <c r="P26" s="12"/>
      <c r="Q26" s="12"/>
      <c r="R26" s="12"/>
      <c r="S26" s="12"/>
      <c r="T26" s="12"/>
      <c r="U26" s="12"/>
      <c r="V26" s="12">
        <f t="shared" si="12"/>
        <v>320</v>
      </c>
      <c r="W26" s="14">
        <v>300</v>
      </c>
      <c r="X26" s="15">
        <f t="shared" si="13"/>
        <v>5.8093750000000002</v>
      </c>
      <c r="Y26" s="12">
        <f t="shared" si="14"/>
        <v>1.746875</v>
      </c>
      <c r="Z26" s="12"/>
      <c r="AA26" s="12"/>
      <c r="AB26" s="12"/>
      <c r="AC26" s="12"/>
      <c r="AD26" s="12">
        <f>VLOOKUP(A:A,[1]TDSheet!$A:$AD,30,0)</f>
        <v>217.4</v>
      </c>
      <c r="AE26" s="12">
        <f>VLOOKUP(A:A,[1]TDSheet!$A:$AE,31,0)</f>
        <v>221.4</v>
      </c>
      <c r="AF26" s="12">
        <f>VLOOKUP(A:A,[1]TDSheet!$A:$V,22,0)</f>
        <v>337.2</v>
      </c>
      <c r="AG26" s="12">
        <f>VLOOKUP(A:A,[3]TDSheet!$A:$D,4,0)</f>
        <v>161</v>
      </c>
      <c r="AH26" s="12" t="str">
        <f>VLOOKUP(A:A,[1]TDSheet!$A:$AG,33,0)</f>
        <v>проддек</v>
      </c>
      <c r="AI26" s="12">
        <f t="shared" si="15"/>
        <v>300</v>
      </c>
      <c r="AJ26" s="12">
        <f t="shared" si="16"/>
        <v>105</v>
      </c>
      <c r="AK26" s="12"/>
      <c r="AL26" s="12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298</v>
      </c>
      <c r="D27" s="8">
        <v>283</v>
      </c>
      <c r="E27" s="8">
        <v>320</v>
      </c>
      <c r="F27" s="8">
        <v>249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469</v>
      </c>
      <c r="K27" s="12">
        <f t="shared" si="11"/>
        <v>-149</v>
      </c>
      <c r="L27" s="12">
        <f>VLOOKUP(A:A,[1]TDSheet!$A:$M,13,0)</f>
        <v>100</v>
      </c>
      <c r="M27" s="12">
        <f>VLOOKUP(A:A,[1]TDSheet!$A:$N,14,0)</f>
        <v>100</v>
      </c>
      <c r="N27" s="12">
        <f>VLOOKUP(A:A,[1]TDSheet!$A:$O,15,0)</f>
        <v>50</v>
      </c>
      <c r="O27" s="12"/>
      <c r="P27" s="12"/>
      <c r="Q27" s="12"/>
      <c r="R27" s="12"/>
      <c r="S27" s="12">
        <v>234</v>
      </c>
      <c r="T27" s="12"/>
      <c r="U27" s="12"/>
      <c r="V27" s="12">
        <f t="shared" si="12"/>
        <v>106.66666666666667</v>
      </c>
      <c r="W27" s="14">
        <v>100</v>
      </c>
      <c r="X27" s="15">
        <f t="shared" si="13"/>
        <v>5.6156249999999996</v>
      </c>
      <c r="Y27" s="12">
        <f t="shared" si="14"/>
        <v>2.3343750000000001</v>
      </c>
      <c r="Z27" s="12"/>
      <c r="AA27" s="12"/>
      <c r="AB27" s="12"/>
      <c r="AC27" s="12"/>
      <c r="AD27" s="12">
        <f>VLOOKUP(A:A,[1]TDSheet!$A:$AD,30,0)</f>
        <v>39</v>
      </c>
      <c r="AE27" s="12">
        <f>VLOOKUP(A:A,[1]TDSheet!$A:$AE,31,0)</f>
        <v>39</v>
      </c>
      <c r="AF27" s="12">
        <f>VLOOKUP(A:A,[1]TDSheet!$A:$V,22,0)</f>
        <v>73.400000000000006</v>
      </c>
      <c r="AG27" s="12">
        <f>VLOOKUP(A:A,[3]TDSheet!$A:$D,4,0)</f>
        <v>61</v>
      </c>
      <c r="AH27" s="12">
        <f>VLOOKUP(A:A,[1]TDSheet!$A:$AG,33,0)</f>
        <v>0</v>
      </c>
      <c r="AI27" s="12">
        <f t="shared" si="15"/>
        <v>334</v>
      </c>
      <c r="AJ27" s="12">
        <f t="shared" si="16"/>
        <v>116.89999999999999</v>
      </c>
      <c r="AK27" s="12"/>
      <c r="AL27" s="12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339</v>
      </c>
      <c r="D28" s="8">
        <v>493</v>
      </c>
      <c r="E28" s="8">
        <v>423</v>
      </c>
      <c r="F28" s="8">
        <v>376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1047</v>
      </c>
      <c r="K28" s="12">
        <f t="shared" si="11"/>
        <v>-624</v>
      </c>
      <c r="L28" s="12">
        <f>VLOOKUP(A:A,[1]TDSheet!$A:$M,13,0)</f>
        <v>200</v>
      </c>
      <c r="M28" s="12">
        <f>VLOOKUP(A:A,[1]TDSheet!$A:$N,14,0)</f>
        <v>300</v>
      </c>
      <c r="N28" s="12">
        <f>VLOOKUP(A:A,[1]TDSheet!$A:$O,15,0)</f>
        <v>300</v>
      </c>
      <c r="O28" s="12"/>
      <c r="P28" s="12"/>
      <c r="Q28" s="12"/>
      <c r="R28" s="12"/>
      <c r="S28" s="12">
        <v>600</v>
      </c>
      <c r="T28" s="12"/>
      <c r="U28" s="12"/>
      <c r="V28" s="12">
        <f t="shared" si="12"/>
        <v>141</v>
      </c>
      <c r="W28" s="14">
        <v>100</v>
      </c>
      <c r="X28" s="15">
        <f t="shared" si="13"/>
        <v>9.0496453900709213</v>
      </c>
      <c r="Y28" s="12">
        <f t="shared" si="14"/>
        <v>2.6666666666666665</v>
      </c>
      <c r="Z28" s="12"/>
      <c r="AA28" s="12"/>
      <c r="AB28" s="12"/>
      <c r="AC28" s="12"/>
      <c r="AD28" s="12">
        <f>VLOOKUP(A:A,[1]TDSheet!$A:$AD,30,0)</f>
        <v>131.6</v>
      </c>
      <c r="AE28" s="12">
        <f>VLOOKUP(A:A,[1]TDSheet!$A:$AE,31,0)</f>
        <v>143.6</v>
      </c>
      <c r="AF28" s="12">
        <f>VLOOKUP(A:A,[1]TDSheet!$A:$V,22,0)</f>
        <v>206.2</v>
      </c>
      <c r="AG28" s="12">
        <f>VLOOKUP(A:A,[3]TDSheet!$A:$D,4,0)</f>
        <v>105</v>
      </c>
      <c r="AH28" s="12">
        <f>VLOOKUP(A:A,[1]TDSheet!$A:$AG,33,0)</f>
        <v>0</v>
      </c>
      <c r="AI28" s="12">
        <f t="shared" si="15"/>
        <v>700</v>
      </c>
      <c r="AJ28" s="12">
        <f t="shared" si="16"/>
        <v>244.99999999999997</v>
      </c>
      <c r="AK28" s="12"/>
      <c r="AL28" s="12"/>
    </row>
    <row r="29" spans="1:38" s="1" customFormat="1" ht="21.95" customHeight="1" outlineLevel="1" x14ac:dyDescent="0.2">
      <c r="A29" s="7" t="s">
        <v>32</v>
      </c>
      <c r="B29" s="7" t="s">
        <v>14</v>
      </c>
      <c r="C29" s="8">
        <v>661</v>
      </c>
      <c r="D29" s="8">
        <v>779</v>
      </c>
      <c r="E29" s="8">
        <v>687</v>
      </c>
      <c r="F29" s="8">
        <v>730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769</v>
      </c>
      <c r="K29" s="12">
        <f t="shared" si="11"/>
        <v>-82</v>
      </c>
      <c r="L29" s="12">
        <f>VLOOKUP(A:A,[1]TDSheet!$A:$M,13,0)</f>
        <v>300</v>
      </c>
      <c r="M29" s="12">
        <f>VLOOKUP(A:A,[1]TDSheet!$A:$N,14,0)</f>
        <v>300</v>
      </c>
      <c r="N29" s="12">
        <f>VLOOKUP(A:A,[1]TDSheet!$A:$O,15,0)</f>
        <v>250</v>
      </c>
      <c r="O29" s="12"/>
      <c r="P29" s="12"/>
      <c r="Q29" s="12"/>
      <c r="R29" s="12"/>
      <c r="S29" s="12"/>
      <c r="T29" s="12"/>
      <c r="U29" s="12"/>
      <c r="V29" s="12">
        <f t="shared" si="12"/>
        <v>229</v>
      </c>
      <c r="W29" s="14">
        <v>250</v>
      </c>
      <c r="X29" s="15">
        <f t="shared" si="13"/>
        <v>7.9912663755458517</v>
      </c>
      <c r="Y29" s="12">
        <f t="shared" si="14"/>
        <v>3.1877729257641922</v>
      </c>
      <c r="Z29" s="12"/>
      <c r="AA29" s="12"/>
      <c r="AB29" s="12"/>
      <c r="AC29" s="12"/>
      <c r="AD29" s="12">
        <f>VLOOKUP(A:A,[1]TDSheet!$A:$AD,30,0)</f>
        <v>188.6</v>
      </c>
      <c r="AE29" s="12">
        <f>VLOOKUP(A:A,[1]TDSheet!$A:$AE,31,0)</f>
        <v>176.6</v>
      </c>
      <c r="AF29" s="12">
        <f>VLOOKUP(A:A,[1]TDSheet!$A:$V,22,0)</f>
        <v>246</v>
      </c>
      <c r="AG29" s="12">
        <f>VLOOKUP(A:A,[3]TDSheet!$A:$D,4,0)</f>
        <v>156</v>
      </c>
      <c r="AH29" s="12" t="str">
        <f>VLOOKUP(A:A,[1]TDSheet!$A:$AG,33,0)</f>
        <v>проддек</v>
      </c>
      <c r="AI29" s="12">
        <f t="shared" si="15"/>
        <v>250</v>
      </c>
      <c r="AJ29" s="12">
        <f t="shared" si="16"/>
        <v>87.5</v>
      </c>
      <c r="AK29" s="12"/>
      <c r="AL29" s="12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225.24600000000001</v>
      </c>
      <c r="D30" s="8">
        <v>352.09899999999999</v>
      </c>
      <c r="E30" s="8">
        <v>300.75700000000001</v>
      </c>
      <c r="F30" s="8">
        <v>266.90800000000002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287.68599999999998</v>
      </c>
      <c r="K30" s="12">
        <f t="shared" si="11"/>
        <v>13.071000000000026</v>
      </c>
      <c r="L30" s="12">
        <f>VLOOKUP(A:A,[1]TDSheet!$A:$M,13,0)</f>
        <v>150</v>
      </c>
      <c r="M30" s="12">
        <f>VLOOKUP(A:A,[1]TDSheet!$A:$N,14,0)</f>
        <v>150</v>
      </c>
      <c r="N30" s="12">
        <f>VLOOKUP(A:A,[1]TDSheet!$A:$O,15,0)</f>
        <v>150</v>
      </c>
      <c r="O30" s="12"/>
      <c r="P30" s="12"/>
      <c r="Q30" s="12"/>
      <c r="R30" s="12"/>
      <c r="S30" s="12"/>
      <c r="T30" s="12"/>
      <c r="U30" s="12"/>
      <c r="V30" s="12">
        <f t="shared" si="12"/>
        <v>100.25233333333334</v>
      </c>
      <c r="W30" s="14">
        <v>100</v>
      </c>
      <c r="X30" s="15">
        <f t="shared" si="13"/>
        <v>8.1485185714713211</v>
      </c>
      <c r="Y30" s="12">
        <f t="shared" si="14"/>
        <v>2.6623619732874046</v>
      </c>
      <c r="Z30" s="12"/>
      <c r="AA30" s="12"/>
      <c r="AB30" s="12"/>
      <c r="AC30" s="12"/>
      <c r="AD30" s="12">
        <f>VLOOKUP(A:A,[1]TDSheet!$A:$AD,30,0)</f>
        <v>100.09740000000001</v>
      </c>
      <c r="AE30" s="12">
        <f>VLOOKUP(A:A,[1]TDSheet!$A:$AE,31,0)</f>
        <v>109.0136</v>
      </c>
      <c r="AF30" s="12">
        <f>VLOOKUP(A:A,[1]TDSheet!$A:$V,22,0)</f>
        <v>138.6634</v>
      </c>
      <c r="AG30" s="12">
        <f>VLOOKUP(A:A,[3]TDSheet!$A:$D,4,0)</f>
        <v>69.585999999999999</v>
      </c>
      <c r="AH30" s="12" t="e">
        <f>VLOOKUP(A:A,[1]TDSheet!$A:$AG,33,0)</f>
        <v>#N/A</v>
      </c>
      <c r="AI30" s="12">
        <f t="shared" si="15"/>
        <v>100</v>
      </c>
      <c r="AJ30" s="12">
        <f t="shared" si="16"/>
        <v>100</v>
      </c>
      <c r="AK30" s="12"/>
      <c r="AL30" s="12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2834.4059999999999</v>
      </c>
      <c r="D31" s="8">
        <v>4656.0630000000001</v>
      </c>
      <c r="E31" s="8">
        <v>3496.32</v>
      </c>
      <c r="F31" s="8">
        <v>3889.6480000000001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3583.0770000000002</v>
      </c>
      <c r="K31" s="12">
        <f t="shared" si="11"/>
        <v>-86.757000000000062</v>
      </c>
      <c r="L31" s="12">
        <f>VLOOKUP(A:A,[1]TDSheet!$A:$M,13,0)</f>
        <v>1300</v>
      </c>
      <c r="M31" s="12">
        <f>VLOOKUP(A:A,[1]TDSheet!$A:$N,14,0)</f>
        <v>1500</v>
      </c>
      <c r="N31" s="12">
        <f>VLOOKUP(A:A,[1]TDSheet!$A:$O,15,0)</f>
        <v>1500</v>
      </c>
      <c r="O31" s="12"/>
      <c r="P31" s="12"/>
      <c r="Q31" s="12"/>
      <c r="R31" s="12"/>
      <c r="S31" s="12"/>
      <c r="T31" s="12"/>
      <c r="U31" s="12"/>
      <c r="V31" s="12">
        <f t="shared" si="12"/>
        <v>1165.44</v>
      </c>
      <c r="W31" s="14">
        <v>1500</v>
      </c>
      <c r="X31" s="15">
        <f t="shared" si="13"/>
        <v>8.3141543108182319</v>
      </c>
      <c r="Y31" s="12">
        <f t="shared" si="14"/>
        <v>3.3374931356397584</v>
      </c>
      <c r="Z31" s="12"/>
      <c r="AA31" s="12"/>
      <c r="AB31" s="12"/>
      <c r="AC31" s="12"/>
      <c r="AD31" s="12">
        <f>VLOOKUP(A:A,[1]TDSheet!$A:$AD,30,0)</f>
        <v>1136.8528000000001</v>
      </c>
      <c r="AE31" s="12">
        <f>VLOOKUP(A:A,[1]TDSheet!$A:$AE,31,0)</f>
        <v>1302.3283999999999</v>
      </c>
      <c r="AF31" s="12">
        <f>VLOOKUP(A:A,[1]TDSheet!$A:$V,22,0)</f>
        <v>1618.2714000000001</v>
      </c>
      <c r="AG31" s="12">
        <f>VLOOKUP(A:A,[3]TDSheet!$A:$D,4,0)</f>
        <v>929.55899999999997</v>
      </c>
      <c r="AH31" s="12" t="str">
        <f>VLOOKUP(A:A,[1]TDSheet!$A:$AG,33,0)</f>
        <v>проддек</v>
      </c>
      <c r="AI31" s="12">
        <f t="shared" si="15"/>
        <v>1500</v>
      </c>
      <c r="AJ31" s="12">
        <f t="shared" si="16"/>
        <v>1500</v>
      </c>
      <c r="AK31" s="12"/>
      <c r="AL31" s="12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143.10499999999999</v>
      </c>
      <c r="D32" s="8">
        <v>144.49299999999999</v>
      </c>
      <c r="E32" s="8">
        <v>179.38</v>
      </c>
      <c r="F32" s="8">
        <v>88.05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248.23400000000001</v>
      </c>
      <c r="K32" s="12">
        <f t="shared" si="11"/>
        <v>-68.854000000000013</v>
      </c>
      <c r="L32" s="12">
        <f>VLOOKUP(A:A,[1]TDSheet!$A:$M,13,0)</f>
        <v>80</v>
      </c>
      <c r="M32" s="12">
        <f>VLOOKUP(A:A,[1]TDSheet!$A:$N,14,0)</f>
        <v>80</v>
      </c>
      <c r="N32" s="12">
        <f>VLOOKUP(A:A,[1]TDSheet!$A:$O,15,0)</f>
        <v>80</v>
      </c>
      <c r="O32" s="12"/>
      <c r="P32" s="12"/>
      <c r="Q32" s="12"/>
      <c r="R32" s="12"/>
      <c r="S32" s="12"/>
      <c r="T32" s="12"/>
      <c r="U32" s="12"/>
      <c r="V32" s="12">
        <f t="shared" si="12"/>
        <v>59.793333333333329</v>
      </c>
      <c r="W32" s="14">
        <v>100</v>
      </c>
      <c r="X32" s="15">
        <f t="shared" si="13"/>
        <v>7.1588248411194115</v>
      </c>
      <c r="Y32" s="12">
        <f t="shared" si="14"/>
        <v>1.4725721931095999</v>
      </c>
      <c r="Z32" s="12"/>
      <c r="AA32" s="12"/>
      <c r="AB32" s="12"/>
      <c r="AC32" s="12"/>
      <c r="AD32" s="12">
        <f>VLOOKUP(A:A,[1]TDSheet!$A:$AD,30,0)</f>
        <v>53.249400000000001</v>
      </c>
      <c r="AE32" s="12">
        <f>VLOOKUP(A:A,[1]TDSheet!$A:$AE,31,0)</f>
        <v>57.83</v>
      </c>
      <c r="AF32" s="12">
        <f>VLOOKUP(A:A,[1]TDSheet!$A:$V,22,0)</f>
        <v>89.843999999999994</v>
      </c>
      <c r="AG32" s="12">
        <f>VLOOKUP(A:A,[3]TDSheet!$A:$D,4,0)</f>
        <v>62.844000000000001</v>
      </c>
      <c r="AH32" s="12" t="str">
        <f>VLOOKUP(A:A,[1]TDSheet!$A:$AG,33,0)</f>
        <v>зв60</v>
      </c>
      <c r="AI32" s="12">
        <f t="shared" si="15"/>
        <v>100</v>
      </c>
      <c r="AJ32" s="12">
        <f t="shared" si="16"/>
        <v>100</v>
      </c>
      <c r="AK32" s="12"/>
      <c r="AL32" s="12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246.02099999999999</v>
      </c>
      <c r="D33" s="8">
        <v>637.30799999999999</v>
      </c>
      <c r="E33" s="8">
        <v>486.79</v>
      </c>
      <c r="F33" s="8">
        <v>381.57900000000001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472.59800000000001</v>
      </c>
      <c r="K33" s="12">
        <f t="shared" si="11"/>
        <v>14.192000000000007</v>
      </c>
      <c r="L33" s="12">
        <f>VLOOKUP(A:A,[1]TDSheet!$A:$M,13,0)</f>
        <v>150</v>
      </c>
      <c r="M33" s="12">
        <f>VLOOKUP(A:A,[1]TDSheet!$A:$N,14,0)</f>
        <v>150</v>
      </c>
      <c r="N33" s="12">
        <f>VLOOKUP(A:A,[1]TDSheet!$A:$O,15,0)</f>
        <v>200</v>
      </c>
      <c r="O33" s="12"/>
      <c r="P33" s="12"/>
      <c r="Q33" s="12"/>
      <c r="R33" s="12"/>
      <c r="S33" s="12"/>
      <c r="T33" s="12"/>
      <c r="U33" s="12"/>
      <c r="V33" s="12">
        <f t="shared" si="12"/>
        <v>162.26333333333335</v>
      </c>
      <c r="W33" s="14">
        <v>150</v>
      </c>
      <c r="X33" s="15">
        <f t="shared" si="13"/>
        <v>6.3574374987160782</v>
      </c>
      <c r="Y33" s="12">
        <f t="shared" si="14"/>
        <v>2.3516033607921276</v>
      </c>
      <c r="Z33" s="12"/>
      <c r="AA33" s="12"/>
      <c r="AB33" s="12"/>
      <c r="AC33" s="12"/>
      <c r="AD33" s="12">
        <f>VLOOKUP(A:A,[1]TDSheet!$A:$AD,30,0)</f>
        <v>132.36320000000001</v>
      </c>
      <c r="AE33" s="12">
        <f>VLOOKUP(A:A,[1]TDSheet!$A:$AE,31,0)</f>
        <v>159.05199999999999</v>
      </c>
      <c r="AF33" s="12">
        <f>VLOOKUP(A:A,[1]TDSheet!$A:$V,22,0)</f>
        <v>202.58599999999998</v>
      </c>
      <c r="AG33" s="12">
        <f>VLOOKUP(A:A,[3]TDSheet!$A:$D,4,0)</f>
        <v>117.22199999999999</v>
      </c>
      <c r="AH33" s="12">
        <f>VLOOKUP(A:A,[1]TDSheet!$A:$AG,33,0)</f>
        <v>0</v>
      </c>
      <c r="AI33" s="12">
        <f t="shared" si="15"/>
        <v>150</v>
      </c>
      <c r="AJ33" s="12">
        <f t="shared" si="16"/>
        <v>150</v>
      </c>
      <c r="AK33" s="12"/>
      <c r="AL33" s="12"/>
    </row>
    <row r="34" spans="1:38" s="1" customFormat="1" ht="21.95" customHeight="1" outlineLevel="1" x14ac:dyDescent="0.2">
      <c r="A34" s="7" t="s">
        <v>37</v>
      </c>
      <c r="B34" s="7" t="s">
        <v>8</v>
      </c>
      <c r="C34" s="8">
        <v>93.585999999999999</v>
      </c>
      <c r="D34" s="8">
        <v>162.136</v>
      </c>
      <c r="E34" s="8">
        <v>147.09299999999999</v>
      </c>
      <c r="F34" s="8">
        <v>107.82899999999999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187.74100000000001</v>
      </c>
      <c r="K34" s="12">
        <f t="shared" si="11"/>
        <v>-40.648000000000025</v>
      </c>
      <c r="L34" s="12">
        <f>VLOOKUP(A:A,[1]TDSheet!$A:$M,13,0)</f>
        <v>50</v>
      </c>
      <c r="M34" s="12">
        <f>VLOOKUP(A:A,[1]TDSheet!$A:$N,14,0)</f>
        <v>50</v>
      </c>
      <c r="N34" s="12">
        <f>VLOOKUP(A:A,[1]TDSheet!$A:$O,15,0)</f>
        <v>100</v>
      </c>
      <c r="O34" s="12"/>
      <c r="P34" s="12"/>
      <c r="Q34" s="12"/>
      <c r="R34" s="12"/>
      <c r="S34" s="12"/>
      <c r="T34" s="12"/>
      <c r="U34" s="12"/>
      <c r="V34" s="12">
        <f t="shared" si="12"/>
        <v>49.030999999999999</v>
      </c>
      <c r="W34" s="14">
        <v>50</v>
      </c>
      <c r="X34" s="15">
        <f t="shared" si="13"/>
        <v>7.2980155411882279</v>
      </c>
      <c r="Y34" s="12">
        <f t="shared" si="14"/>
        <v>2.1992005058024513</v>
      </c>
      <c r="Z34" s="12"/>
      <c r="AA34" s="12"/>
      <c r="AB34" s="12"/>
      <c r="AC34" s="12"/>
      <c r="AD34" s="12">
        <f>VLOOKUP(A:A,[1]TDSheet!$A:$AD,30,0)</f>
        <v>45.460599999999985</v>
      </c>
      <c r="AE34" s="12">
        <f>VLOOKUP(A:A,[1]TDSheet!$A:$AE,31,0)</f>
        <v>40.3962</v>
      </c>
      <c r="AF34" s="12">
        <f>VLOOKUP(A:A,[1]TDSheet!$A:$V,22,0)</f>
        <v>63.289400000000001</v>
      </c>
      <c r="AG34" s="12">
        <f>VLOOKUP(A:A,[3]TDSheet!$A:$D,4,0)</f>
        <v>42.899000000000001</v>
      </c>
      <c r="AH34" s="12">
        <f>VLOOKUP(A:A,[1]TDSheet!$A:$AG,33,0)</f>
        <v>0</v>
      </c>
      <c r="AI34" s="12">
        <f t="shared" si="15"/>
        <v>50</v>
      </c>
      <c r="AJ34" s="12">
        <f t="shared" si="16"/>
        <v>50</v>
      </c>
      <c r="AK34" s="12"/>
      <c r="AL34" s="12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3043.3789999999999</v>
      </c>
      <c r="D35" s="8">
        <v>9500.6409999999996</v>
      </c>
      <c r="E35" s="8">
        <v>8957.7819999999992</v>
      </c>
      <c r="F35" s="8">
        <v>3288.002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8846.1270000000004</v>
      </c>
      <c r="K35" s="12">
        <f t="shared" si="11"/>
        <v>111.65499999999884</v>
      </c>
      <c r="L35" s="12">
        <f>VLOOKUP(A:A,[1]TDSheet!$A:$M,13,0)</f>
        <v>3000</v>
      </c>
      <c r="M35" s="12">
        <f>VLOOKUP(A:A,[1]TDSheet!$A:$N,14,0)</f>
        <v>3500</v>
      </c>
      <c r="N35" s="12">
        <f>VLOOKUP(A:A,[1]TDSheet!$A:$O,15,0)</f>
        <v>3500</v>
      </c>
      <c r="O35" s="12"/>
      <c r="P35" s="12"/>
      <c r="Q35" s="12"/>
      <c r="R35" s="12"/>
      <c r="S35" s="12"/>
      <c r="T35" s="12"/>
      <c r="U35" s="12"/>
      <c r="V35" s="12">
        <f t="shared" si="12"/>
        <v>2985.9273333333331</v>
      </c>
      <c r="W35" s="14">
        <v>4100</v>
      </c>
      <c r="X35" s="15">
        <f t="shared" si="13"/>
        <v>5.8233172006195293</v>
      </c>
      <c r="Y35" s="12">
        <f t="shared" si="14"/>
        <v>1.1011661145582692</v>
      </c>
      <c r="Z35" s="12"/>
      <c r="AA35" s="12"/>
      <c r="AB35" s="12"/>
      <c r="AC35" s="12"/>
      <c r="AD35" s="12">
        <f>VLOOKUP(A:A,[1]TDSheet!$A:$AD,30,0)</f>
        <v>2257.4394000000002</v>
      </c>
      <c r="AE35" s="12">
        <f>VLOOKUP(A:A,[1]TDSheet!$A:$AE,31,0)</f>
        <v>2691.1194</v>
      </c>
      <c r="AF35" s="12">
        <f>VLOOKUP(A:A,[1]TDSheet!$A:$V,22,0)</f>
        <v>3813.4080000000004</v>
      </c>
      <c r="AG35" s="12">
        <f>VLOOKUP(A:A,[3]TDSheet!$A:$D,4,0)</f>
        <v>2616.328</v>
      </c>
      <c r="AH35" s="12" t="str">
        <f>VLOOKUP(A:A,[1]TDSheet!$A:$AG,33,0)</f>
        <v>проддек</v>
      </c>
      <c r="AI35" s="12">
        <f t="shared" si="15"/>
        <v>4100</v>
      </c>
      <c r="AJ35" s="12">
        <f t="shared" si="16"/>
        <v>4100</v>
      </c>
      <c r="AK35" s="12"/>
      <c r="AL35" s="12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27.082999999999998</v>
      </c>
      <c r="D36" s="8">
        <v>219.43100000000001</v>
      </c>
      <c r="E36" s="8">
        <v>171.65700000000001</v>
      </c>
      <c r="F36" s="8">
        <v>74.856999999999999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163.90700000000001</v>
      </c>
      <c r="K36" s="12">
        <f t="shared" si="11"/>
        <v>7.75</v>
      </c>
      <c r="L36" s="12">
        <f>VLOOKUP(A:A,[1]TDSheet!$A:$M,13,0)</f>
        <v>50</v>
      </c>
      <c r="M36" s="12">
        <f>VLOOKUP(A:A,[1]TDSheet!$A:$N,14,0)</f>
        <v>50</v>
      </c>
      <c r="N36" s="12">
        <f>VLOOKUP(A:A,[1]TDSheet!$A:$O,15,0)</f>
        <v>50</v>
      </c>
      <c r="O36" s="12"/>
      <c r="P36" s="12"/>
      <c r="Q36" s="12"/>
      <c r="R36" s="12"/>
      <c r="S36" s="12"/>
      <c r="T36" s="12"/>
      <c r="U36" s="12"/>
      <c r="V36" s="12">
        <f t="shared" si="12"/>
        <v>57.219000000000001</v>
      </c>
      <c r="W36" s="14">
        <v>90</v>
      </c>
      <c r="X36" s="15">
        <f t="shared" si="13"/>
        <v>5.5026651986228341</v>
      </c>
      <c r="Y36" s="12">
        <f t="shared" si="14"/>
        <v>1.3082542512102622</v>
      </c>
      <c r="Z36" s="12"/>
      <c r="AA36" s="12"/>
      <c r="AB36" s="12"/>
      <c r="AC36" s="12"/>
      <c r="AD36" s="12">
        <f>VLOOKUP(A:A,[1]TDSheet!$A:$AD,30,0)</f>
        <v>29.1572</v>
      </c>
      <c r="AE36" s="12">
        <f>VLOOKUP(A:A,[1]TDSheet!$A:$AE,31,0)</f>
        <v>35.581200000000003</v>
      </c>
      <c r="AF36" s="12">
        <f>VLOOKUP(A:A,[1]TDSheet!$A:$V,22,0)</f>
        <v>50.059599999999996</v>
      </c>
      <c r="AG36" s="12">
        <f>VLOOKUP(A:A,[3]TDSheet!$A:$D,4,0)</f>
        <v>57.055</v>
      </c>
      <c r="AH36" s="12" t="str">
        <f>VLOOKUP(A:A,[1]TDSheet!$A:$AG,33,0)</f>
        <v>увел</v>
      </c>
      <c r="AI36" s="12">
        <f t="shared" si="15"/>
        <v>90</v>
      </c>
      <c r="AJ36" s="12">
        <f t="shared" si="16"/>
        <v>90</v>
      </c>
      <c r="AK36" s="12"/>
      <c r="AL36" s="12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77.680999999999997</v>
      </c>
      <c r="D37" s="8">
        <v>77.522999999999996</v>
      </c>
      <c r="E37" s="8">
        <v>36.429000000000002</v>
      </c>
      <c r="F37" s="8">
        <v>111.004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35.155999999999999</v>
      </c>
      <c r="K37" s="12">
        <f t="shared" si="11"/>
        <v>1.2730000000000032</v>
      </c>
      <c r="L37" s="12">
        <f>VLOOKUP(A:A,[1]TDSheet!$A:$M,13,0)</f>
        <v>0</v>
      </c>
      <c r="M37" s="12">
        <f>VLOOKUP(A:A,[1]TDSheet!$A:$N,14,0)</f>
        <v>0</v>
      </c>
      <c r="N37" s="12">
        <f>VLOOKUP(A:A,[1]TDSheet!$A:$O,15,0)</f>
        <v>0</v>
      </c>
      <c r="O37" s="12"/>
      <c r="P37" s="12"/>
      <c r="Q37" s="12"/>
      <c r="R37" s="12"/>
      <c r="S37" s="12"/>
      <c r="T37" s="12"/>
      <c r="U37" s="12"/>
      <c r="V37" s="12">
        <f t="shared" si="12"/>
        <v>12.143000000000001</v>
      </c>
      <c r="W37" s="14"/>
      <c r="X37" s="15">
        <f t="shared" si="13"/>
        <v>9.141398336490159</v>
      </c>
      <c r="Y37" s="12">
        <f t="shared" si="14"/>
        <v>9.141398336490159</v>
      </c>
      <c r="Z37" s="12"/>
      <c r="AA37" s="12"/>
      <c r="AB37" s="12"/>
      <c r="AC37" s="12"/>
      <c r="AD37" s="12">
        <f>VLOOKUP(A:A,[1]TDSheet!$A:$AD,30,0)</f>
        <v>13.095400000000001</v>
      </c>
      <c r="AE37" s="12">
        <f>VLOOKUP(A:A,[1]TDSheet!$A:$AE,31,0)</f>
        <v>17.577400000000001</v>
      </c>
      <c r="AF37" s="12">
        <f>VLOOKUP(A:A,[1]TDSheet!$A:$V,22,0)</f>
        <v>12.8886</v>
      </c>
      <c r="AG37" s="12">
        <f>VLOOKUP(A:A,[3]TDSheet!$A:$D,4,0)</f>
        <v>12.436999999999999</v>
      </c>
      <c r="AH37" s="12">
        <f>VLOOKUP(A:A,[1]TDSheet!$A:$AG,33,0)</f>
        <v>0</v>
      </c>
      <c r="AI37" s="12">
        <f t="shared" si="15"/>
        <v>0</v>
      </c>
      <c r="AJ37" s="12">
        <f t="shared" si="16"/>
        <v>0</v>
      </c>
      <c r="AK37" s="12"/>
      <c r="AL37" s="12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192.59200000000001</v>
      </c>
      <c r="D38" s="8">
        <v>520.48</v>
      </c>
      <c r="E38" s="8">
        <v>390.13299999999998</v>
      </c>
      <c r="F38" s="8">
        <v>304.60700000000003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380.33800000000002</v>
      </c>
      <c r="K38" s="12">
        <f t="shared" si="11"/>
        <v>9.7949999999999591</v>
      </c>
      <c r="L38" s="12">
        <f>VLOOKUP(A:A,[1]TDSheet!$A:$M,13,0)</f>
        <v>120</v>
      </c>
      <c r="M38" s="12">
        <f>VLOOKUP(A:A,[1]TDSheet!$A:$N,14,0)</f>
        <v>120</v>
      </c>
      <c r="N38" s="12">
        <f>VLOOKUP(A:A,[1]TDSheet!$A:$O,15,0)</f>
        <v>150</v>
      </c>
      <c r="O38" s="12"/>
      <c r="P38" s="12"/>
      <c r="Q38" s="12"/>
      <c r="R38" s="12"/>
      <c r="S38" s="12"/>
      <c r="T38" s="12"/>
      <c r="U38" s="12"/>
      <c r="V38" s="12">
        <f t="shared" si="12"/>
        <v>130.04433333333333</v>
      </c>
      <c r="W38" s="14">
        <v>150</v>
      </c>
      <c r="X38" s="15">
        <f t="shared" si="13"/>
        <v>6.4947620426880066</v>
      </c>
      <c r="Y38" s="12">
        <f t="shared" si="14"/>
        <v>2.3423319739678523</v>
      </c>
      <c r="Z38" s="12"/>
      <c r="AA38" s="12"/>
      <c r="AB38" s="12"/>
      <c r="AC38" s="12"/>
      <c r="AD38" s="12">
        <f>VLOOKUP(A:A,[1]TDSheet!$A:$AD,30,0)</f>
        <v>107.87139999999999</v>
      </c>
      <c r="AE38" s="12">
        <f>VLOOKUP(A:A,[1]TDSheet!$A:$AE,31,0)</f>
        <v>121.24600000000001</v>
      </c>
      <c r="AF38" s="12">
        <f>VLOOKUP(A:A,[1]TDSheet!$A:$V,22,0)</f>
        <v>162.18059999999997</v>
      </c>
      <c r="AG38" s="12">
        <f>VLOOKUP(A:A,[3]TDSheet!$A:$D,4,0)</f>
        <v>97.233999999999995</v>
      </c>
      <c r="AH38" s="12">
        <f>VLOOKUP(A:A,[1]TDSheet!$A:$AG,33,0)</f>
        <v>0</v>
      </c>
      <c r="AI38" s="12">
        <f t="shared" si="15"/>
        <v>150</v>
      </c>
      <c r="AJ38" s="12">
        <f t="shared" si="16"/>
        <v>150</v>
      </c>
      <c r="AK38" s="12"/>
      <c r="AL38" s="12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2228.2109999999998</v>
      </c>
      <c r="D39" s="8">
        <v>2525.6190000000001</v>
      </c>
      <c r="E39" s="8">
        <v>2624.3490000000002</v>
      </c>
      <c r="F39" s="8">
        <v>2094.277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2553.799</v>
      </c>
      <c r="K39" s="12">
        <f t="shared" si="11"/>
        <v>70.550000000000182</v>
      </c>
      <c r="L39" s="12">
        <f>VLOOKUP(A:A,[1]TDSheet!$A:$M,13,0)</f>
        <v>800</v>
      </c>
      <c r="M39" s="12">
        <f>VLOOKUP(A:A,[1]TDSheet!$A:$N,14,0)</f>
        <v>1200</v>
      </c>
      <c r="N39" s="12">
        <f>VLOOKUP(A:A,[1]TDSheet!$A:$O,15,0)</f>
        <v>1200</v>
      </c>
      <c r="O39" s="12"/>
      <c r="P39" s="12"/>
      <c r="Q39" s="12"/>
      <c r="R39" s="12"/>
      <c r="S39" s="12"/>
      <c r="T39" s="12"/>
      <c r="U39" s="12"/>
      <c r="V39" s="12">
        <f t="shared" si="12"/>
        <v>874.78300000000002</v>
      </c>
      <c r="W39" s="14">
        <v>1800</v>
      </c>
      <c r="X39" s="15">
        <f t="shared" si="13"/>
        <v>8.1097563624350268</v>
      </c>
      <c r="Y39" s="12">
        <f t="shared" si="14"/>
        <v>2.3940531537535596</v>
      </c>
      <c r="Z39" s="12"/>
      <c r="AA39" s="12"/>
      <c r="AB39" s="12"/>
      <c r="AC39" s="12"/>
      <c r="AD39" s="12">
        <f>VLOOKUP(A:A,[1]TDSheet!$A:$AD,30,0)</f>
        <v>699.81560000000013</v>
      </c>
      <c r="AE39" s="12">
        <f>VLOOKUP(A:A,[1]TDSheet!$A:$AE,31,0)</f>
        <v>777.95119999999997</v>
      </c>
      <c r="AF39" s="12">
        <f>VLOOKUP(A:A,[1]TDSheet!$A:$V,22,0)</f>
        <v>1077.1206</v>
      </c>
      <c r="AG39" s="12">
        <f>VLOOKUP(A:A,[3]TDSheet!$A:$D,4,0)</f>
        <v>695.90899999999999</v>
      </c>
      <c r="AH39" s="12" t="str">
        <f>VLOOKUP(A:A,[1]TDSheet!$A:$AG,33,0)</f>
        <v>оконч</v>
      </c>
      <c r="AI39" s="12">
        <f t="shared" si="15"/>
        <v>1800</v>
      </c>
      <c r="AJ39" s="12">
        <f t="shared" si="16"/>
        <v>1800</v>
      </c>
      <c r="AK39" s="12"/>
      <c r="AL39" s="12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2792.5439999999999</v>
      </c>
      <c r="D40" s="8">
        <v>2576.5360000000001</v>
      </c>
      <c r="E40" s="8">
        <v>2327.373</v>
      </c>
      <c r="F40" s="8">
        <v>2990.1509999999998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2256.3220000000001</v>
      </c>
      <c r="K40" s="12">
        <f t="shared" si="11"/>
        <v>71.050999999999931</v>
      </c>
      <c r="L40" s="12">
        <f>VLOOKUP(A:A,[1]TDSheet!$A:$M,13,0)</f>
        <v>500</v>
      </c>
      <c r="M40" s="12">
        <f>VLOOKUP(A:A,[1]TDSheet!$A:$N,14,0)</f>
        <v>900</v>
      </c>
      <c r="N40" s="12">
        <f>VLOOKUP(A:A,[1]TDSheet!$A:$O,15,0)</f>
        <v>1000</v>
      </c>
      <c r="O40" s="12"/>
      <c r="P40" s="12"/>
      <c r="Q40" s="12"/>
      <c r="R40" s="12"/>
      <c r="S40" s="12"/>
      <c r="T40" s="12"/>
      <c r="U40" s="12"/>
      <c r="V40" s="12">
        <f t="shared" si="12"/>
        <v>775.79100000000005</v>
      </c>
      <c r="W40" s="14">
        <v>800</v>
      </c>
      <c r="X40" s="15">
        <f t="shared" si="13"/>
        <v>7.9791477343769124</v>
      </c>
      <c r="Y40" s="12">
        <f t="shared" si="14"/>
        <v>3.8543254562117886</v>
      </c>
      <c r="Z40" s="12"/>
      <c r="AA40" s="12"/>
      <c r="AB40" s="12"/>
      <c r="AC40" s="12"/>
      <c r="AD40" s="12">
        <f>VLOOKUP(A:A,[1]TDSheet!$A:$AD,30,0)</f>
        <v>916.65879999999993</v>
      </c>
      <c r="AE40" s="12">
        <f>VLOOKUP(A:A,[1]TDSheet!$A:$AE,31,0)</f>
        <v>912.35480000000007</v>
      </c>
      <c r="AF40" s="12">
        <f>VLOOKUP(A:A,[1]TDSheet!$A:$V,22,0)</f>
        <v>1021.0134</v>
      </c>
      <c r="AG40" s="12">
        <f>VLOOKUP(A:A,[3]TDSheet!$A:$D,4,0)</f>
        <v>618.58100000000002</v>
      </c>
      <c r="AH40" s="12">
        <f>VLOOKUP(A:A,[1]TDSheet!$A:$AG,33,0)</f>
        <v>0</v>
      </c>
      <c r="AI40" s="12">
        <f t="shared" si="15"/>
        <v>800</v>
      </c>
      <c r="AJ40" s="12">
        <f t="shared" si="16"/>
        <v>800</v>
      </c>
      <c r="AK40" s="12"/>
      <c r="AL40" s="12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196.226</v>
      </c>
      <c r="D41" s="8">
        <v>288.505</v>
      </c>
      <c r="E41" s="8">
        <v>131.714</v>
      </c>
      <c r="F41" s="8">
        <v>346.065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128.87</v>
      </c>
      <c r="K41" s="12">
        <f t="shared" si="11"/>
        <v>2.8439999999999941</v>
      </c>
      <c r="L41" s="12">
        <f>VLOOKUP(A:A,[1]TDSheet!$A:$M,13,0)</f>
        <v>50</v>
      </c>
      <c r="M41" s="12">
        <f>VLOOKUP(A:A,[1]TDSheet!$A:$N,14,0)</f>
        <v>80</v>
      </c>
      <c r="N41" s="12">
        <f>VLOOKUP(A:A,[1]TDSheet!$A:$O,15,0)</f>
        <v>80</v>
      </c>
      <c r="O41" s="12"/>
      <c r="P41" s="12"/>
      <c r="Q41" s="12"/>
      <c r="R41" s="12"/>
      <c r="S41" s="12"/>
      <c r="T41" s="12"/>
      <c r="U41" s="12"/>
      <c r="V41" s="12">
        <f t="shared" si="12"/>
        <v>43.904666666666664</v>
      </c>
      <c r="W41" s="14"/>
      <c r="X41" s="15">
        <f t="shared" si="13"/>
        <v>12.66528235419166</v>
      </c>
      <c r="Y41" s="12">
        <f t="shared" si="14"/>
        <v>7.8821917184202137</v>
      </c>
      <c r="Z41" s="12"/>
      <c r="AA41" s="12"/>
      <c r="AB41" s="12"/>
      <c r="AC41" s="12"/>
      <c r="AD41" s="12">
        <f>VLOOKUP(A:A,[1]TDSheet!$A:$AD,30,0)</f>
        <v>54.974600000000009</v>
      </c>
      <c r="AE41" s="12">
        <f>VLOOKUP(A:A,[1]TDSheet!$A:$AE,31,0)</f>
        <v>60.487400000000001</v>
      </c>
      <c r="AF41" s="12">
        <f>VLOOKUP(A:A,[1]TDSheet!$A:$V,22,0)</f>
        <v>74.736999999999995</v>
      </c>
      <c r="AG41" s="12">
        <f>VLOOKUP(A:A,[3]TDSheet!$A:$D,4,0)</f>
        <v>31.614000000000001</v>
      </c>
      <c r="AH41" s="19" t="s">
        <v>141</v>
      </c>
      <c r="AI41" s="12">
        <f t="shared" si="15"/>
        <v>0</v>
      </c>
      <c r="AJ41" s="12">
        <f t="shared" si="16"/>
        <v>0</v>
      </c>
      <c r="AK41" s="12"/>
      <c r="AL41" s="12"/>
    </row>
    <row r="42" spans="1:38" s="1" customFormat="1" ht="21.95" customHeight="1" outlineLevel="1" x14ac:dyDescent="0.2">
      <c r="A42" s="7" t="s">
        <v>45</v>
      </c>
      <c r="B42" s="7" t="s">
        <v>8</v>
      </c>
      <c r="C42" s="8">
        <v>112.17700000000001</v>
      </c>
      <c r="D42" s="8">
        <v>291.839</v>
      </c>
      <c r="E42" s="8">
        <v>169.923</v>
      </c>
      <c r="F42" s="8">
        <v>220.958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169.86199999999999</v>
      </c>
      <c r="K42" s="12">
        <f t="shared" si="11"/>
        <v>6.1000000000007049E-2</v>
      </c>
      <c r="L42" s="12">
        <f>VLOOKUP(A:A,[1]TDSheet!$A:$M,13,0)</f>
        <v>80</v>
      </c>
      <c r="M42" s="12">
        <f>VLOOKUP(A:A,[1]TDSheet!$A:$N,14,0)</f>
        <v>100</v>
      </c>
      <c r="N42" s="12">
        <f>VLOOKUP(A:A,[1]TDSheet!$A:$O,15,0)</f>
        <v>80</v>
      </c>
      <c r="O42" s="12"/>
      <c r="P42" s="12"/>
      <c r="Q42" s="12"/>
      <c r="R42" s="12"/>
      <c r="S42" s="12"/>
      <c r="T42" s="12"/>
      <c r="U42" s="12"/>
      <c r="V42" s="12">
        <f t="shared" si="12"/>
        <v>56.640999999999998</v>
      </c>
      <c r="W42" s="14"/>
      <c r="X42" s="15">
        <f t="shared" si="13"/>
        <v>8.4913401952649146</v>
      </c>
      <c r="Y42" s="12">
        <f t="shared" si="14"/>
        <v>3.9010257587260111</v>
      </c>
      <c r="Z42" s="12"/>
      <c r="AA42" s="12"/>
      <c r="AB42" s="12"/>
      <c r="AC42" s="12"/>
      <c r="AD42" s="12">
        <f>VLOOKUP(A:A,[1]TDSheet!$A:$AD,30,0)</f>
        <v>60.482800000000019</v>
      </c>
      <c r="AE42" s="12">
        <f>VLOOKUP(A:A,[1]TDSheet!$A:$AE,31,0)</f>
        <v>64.919600000000003</v>
      </c>
      <c r="AF42" s="12">
        <f>VLOOKUP(A:A,[1]TDSheet!$A:$V,22,0)</f>
        <v>95.646999999999991</v>
      </c>
      <c r="AG42" s="12">
        <f>VLOOKUP(A:A,[3]TDSheet!$A:$D,4,0)</f>
        <v>37.725000000000001</v>
      </c>
      <c r="AH42" s="12">
        <f>VLOOKUP(A:A,[1]TDSheet!$A:$AG,33,0)</f>
        <v>0</v>
      </c>
      <c r="AI42" s="12">
        <f t="shared" si="15"/>
        <v>0</v>
      </c>
      <c r="AJ42" s="12">
        <f t="shared" si="16"/>
        <v>0</v>
      </c>
      <c r="AK42" s="12"/>
      <c r="AL42" s="12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34.591999999999999</v>
      </c>
      <c r="D43" s="8">
        <v>33.768000000000001</v>
      </c>
      <c r="E43" s="8">
        <v>26.181000000000001</v>
      </c>
      <c r="F43" s="8">
        <v>41.826999999999998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51.728999999999999</v>
      </c>
      <c r="K43" s="12">
        <f t="shared" si="11"/>
        <v>-25.547999999999998</v>
      </c>
      <c r="L43" s="12">
        <f>VLOOKUP(A:A,[1]TDSheet!$A:$M,13,0)</f>
        <v>30</v>
      </c>
      <c r="M43" s="12">
        <f>VLOOKUP(A:A,[1]TDSheet!$A:$N,14,0)</f>
        <v>30</v>
      </c>
      <c r="N43" s="12">
        <f>VLOOKUP(A:A,[1]TDSheet!$A:$O,15,0)</f>
        <v>20</v>
      </c>
      <c r="O43" s="12"/>
      <c r="P43" s="12"/>
      <c r="Q43" s="12"/>
      <c r="R43" s="12"/>
      <c r="S43" s="12"/>
      <c r="T43" s="12"/>
      <c r="U43" s="12"/>
      <c r="V43" s="12">
        <f t="shared" si="12"/>
        <v>8.7270000000000003</v>
      </c>
      <c r="W43" s="14"/>
      <c r="X43" s="15">
        <f t="shared" si="13"/>
        <v>13.959779993124785</v>
      </c>
      <c r="Y43" s="12">
        <f t="shared" si="14"/>
        <v>4.7928268591726821</v>
      </c>
      <c r="Z43" s="12"/>
      <c r="AA43" s="12"/>
      <c r="AB43" s="12"/>
      <c r="AC43" s="12"/>
      <c r="AD43" s="12">
        <f>VLOOKUP(A:A,[1]TDSheet!$A:$AD,30,0)</f>
        <v>12.548399999999999</v>
      </c>
      <c r="AE43" s="12">
        <f>VLOOKUP(A:A,[1]TDSheet!$A:$AE,31,0)</f>
        <v>19.351599999999998</v>
      </c>
      <c r="AF43" s="12">
        <f>VLOOKUP(A:A,[1]TDSheet!$A:$V,22,0)</f>
        <v>22.935400000000001</v>
      </c>
      <c r="AG43" s="12">
        <f>VLOOKUP(A:A,[3]TDSheet!$A:$D,4,0)</f>
        <v>8.859</v>
      </c>
      <c r="AH43" s="12" t="e">
        <f>VLOOKUP(A:A,[1]TDSheet!$A:$AG,33,0)</f>
        <v>#N/A</v>
      </c>
      <c r="AI43" s="12">
        <f t="shared" si="15"/>
        <v>0</v>
      </c>
      <c r="AJ43" s="12">
        <f t="shared" si="16"/>
        <v>0</v>
      </c>
      <c r="AK43" s="12"/>
      <c r="AL43" s="12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205.61699999999999</v>
      </c>
      <c r="D44" s="8">
        <v>402.10199999999998</v>
      </c>
      <c r="E44" s="8">
        <v>338.62200000000001</v>
      </c>
      <c r="F44" s="8">
        <v>262.07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321.16000000000003</v>
      </c>
      <c r="K44" s="12">
        <f t="shared" si="11"/>
        <v>17.461999999999989</v>
      </c>
      <c r="L44" s="12">
        <f>VLOOKUP(A:A,[1]TDSheet!$A:$M,13,0)</f>
        <v>150</v>
      </c>
      <c r="M44" s="12">
        <f>VLOOKUP(A:A,[1]TDSheet!$A:$N,14,0)</f>
        <v>150</v>
      </c>
      <c r="N44" s="12">
        <f>VLOOKUP(A:A,[1]TDSheet!$A:$O,15,0)</f>
        <v>150</v>
      </c>
      <c r="O44" s="12"/>
      <c r="P44" s="12"/>
      <c r="Q44" s="12"/>
      <c r="R44" s="12"/>
      <c r="S44" s="12"/>
      <c r="T44" s="12"/>
      <c r="U44" s="12"/>
      <c r="V44" s="12">
        <f t="shared" si="12"/>
        <v>112.87400000000001</v>
      </c>
      <c r="W44" s="14">
        <v>100</v>
      </c>
      <c r="X44" s="15">
        <f t="shared" si="13"/>
        <v>7.1944823431436813</v>
      </c>
      <c r="Y44" s="12">
        <f t="shared" si="14"/>
        <v>2.3217924411290465</v>
      </c>
      <c r="Z44" s="12"/>
      <c r="AA44" s="12"/>
      <c r="AB44" s="12"/>
      <c r="AC44" s="12"/>
      <c r="AD44" s="12">
        <f>VLOOKUP(A:A,[1]TDSheet!$A:$AD,30,0)</f>
        <v>106.91960000000002</v>
      </c>
      <c r="AE44" s="12">
        <f>VLOOKUP(A:A,[1]TDSheet!$A:$AE,31,0)</f>
        <v>99.390999999999991</v>
      </c>
      <c r="AF44" s="12">
        <f>VLOOKUP(A:A,[1]TDSheet!$A:$V,22,0)</f>
        <v>148.90039999999999</v>
      </c>
      <c r="AG44" s="12">
        <f>VLOOKUP(A:A,[3]TDSheet!$A:$D,4,0)</f>
        <v>79.203000000000003</v>
      </c>
      <c r="AH44" s="12">
        <f>VLOOKUP(A:A,[1]TDSheet!$A:$AG,33,0)</f>
        <v>0</v>
      </c>
      <c r="AI44" s="12">
        <f t="shared" si="15"/>
        <v>100</v>
      </c>
      <c r="AJ44" s="12">
        <f t="shared" si="16"/>
        <v>100</v>
      </c>
      <c r="AK44" s="12"/>
      <c r="AL44" s="12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35.887999999999998</v>
      </c>
      <c r="D45" s="8">
        <v>84.816000000000003</v>
      </c>
      <c r="E45" s="8">
        <v>28.073</v>
      </c>
      <c r="F45" s="8">
        <v>82.905000000000001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38.707999999999998</v>
      </c>
      <c r="K45" s="12">
        <f t="shared" si="11"/>
        <v>-10.634999999999998</v>
      </c>
      <c r="L45" s="12">
        <f>VLOOKUP(A:A,[1]TDSheet!$A:$M,13,0)</f>
        <v>20</v>
      </c>
      <c r="M45" s="12">
        <f>VLOOKUP(A:A,[1]TDSheet!$A:$N,14,0)</f>
        <v>20</v>
      </c>
      <c r="N45" s="12">
        <f>VLOOKUP(A:A,[1]TDSheet!$A:$O,15,0)</f>
        <v>20</v>
      </c>
      <c r="O45" s="12"/>
      <c r="P45" s="12"/>
      <c r="Q45" s="12"/>
      <c r="R45" s="12"/>
      <c r="S45" s="12"/>
      <c r="T45" s="12"/>
      <c r="U45" s="12"/>
      <c r="V45" s="12">
        <f t="shared" si="12"/>
        <v>9.3576666666666668</v>
      </c>
      <c r="W45" s="14"/>
      <c r="X45" s="15">
        <f t="shared" si="13"/>
        <v>15.271435186834324</v>
      </c>
      <c r="Y45" s="12">
        <f t="shared" si="14"/>
        <v>8.8595803797242905</v>
      </c>
      <c r="Z45" s="12"/>
      <c r="AA45" s="12"/>
      <c r="AB45" s="12"/>
      <c r="AC45" s="12"/>
      <c r="AD45" s="12">
        <f>VLOOKUP(A:A,[1]TDSheet!$A:$AD,30,0)</f>
        <v>11.981200000000001</v>
      </c>
      <c r="AE45" s="12">
        <f>VLOOKUP(A:A,[1]TDSheet!$A:$AE,31,0)</f>
        <v>18.088999999999999</v>
      </c>
      <c r="AF45" s="12">
        <f>VLOOKUP(A:A,[1]TDSheet!$A:$V,22,0)</f>
        <v>21.675600000000003</v>
      </c>
      <c r="AG45" s="12">
        <f>VLOOKUP(A:A,[3]TDSheet!$A:$D,4,0)</f>
        <v>5.5949999999999998</v>
      </c>
      <c r="AH45" s="19" t="s">
        <v>141</v>
      </c>
      <c r="AI45" s="12">
        <f t="shared" si="15"/>
        <v>0</v>
      </c>
      <c r="AJ45" s="12">
        <f t="shared" si="16"/>
        <v>0</v>
      </c>
      <c r="AK45" s="12"/>
      <c r="AL45" s="12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74.840999999999994</v>
      </c>
      <c r="D46" s="8">
        <v>119.379</v>
      </c>
      <c r="E46" s="8">
        <v>40.999000000000002</v>
      </c>
      <c r="F46" s="8">
        <v>153.221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39.049999999999997</v>
      </c>
      <c r="K46" s="12">
        <f t="shared" si="11"/>
        <v>1.9490000000000052</v>
      </c>
      <c r="L46" s="12">
        <f>VLOOKUP(A:A,[1]TDSheet!$A:$M,13,0)</f>
        <v>0</v>
      </c>
      <c r="M46" s="12">
        <f>VLOOKUP(A:A,[1]TDSheet!$A:$N,14,0)</f>
        <v>0</v>
      </c>
      <c r="N46" s="12">
        <f>VLOOKUP(A:A,[1]TDSheet!$A:$O,15,0)</f>
        <v>10</v>
      </c>
      <c r="O46" s="12"/>
      <c r="P46" s="12"/>
      <c r="Q46" s="12"/>
      <c r="R46" s="12"/>
      <c r="S46" s="12"/>
      <c r="T46" s="12"/>
      <c r="U46" s="12"/>
      <c r="V46" s="12">
        <f t="shared" si="12"/>
        <v>13.666333333333334</v>
      </c>
      <c r="W46" s="14"/>
      <c r="X46" s="15">
        <f t="shared" si="13"/>
        <v>11.943291299787798</v>
      </c>
      <c r="Y46" s="12">
        <f t="shared" si="14"/>
        <v>11.211566135759409</v>
      </c>
      <c r="Z46" s="12"/>
      <c r="AA46" s="12"/>
      <c r="AB46" s="12"/>
      <c r="AC46" s="12"/>
      <c r="AD46" s="12">
        <f>VLOOKUP(A:A,[1]TDSheet!$A:$AD,30,0)</f>
        <v>24.360600000000002</v>
      </c>
      <c r="AE46" s="12">
        <f>VLOOKUP(A:A,[1]TDSheet!$A:$AE,31,0)</f>
        <v>24.6738</v>
      </c>
      <c r="AF46" s="12">
        <f>VLOOKUP(A:A,[1]TDSheet!$A:$V,22,0)</f>
        <v>20.205000000000002</v>
      </c>
      <c r="AG46" s="12">
        <f>VLOOKUP(A:A,[3]TDSheet!$A:$D,4,0)</f>
        <v>8.0359999999999996</v>
      </c>
      <c r="AH46" s="19" t="s">
        <v>141</v>
      </c>
      <c r="AI46" s="12">
        <f t="shared" si="15"/>
        <v>0</v>
      </c>
      <c r="AJ46" s="12">
        <f t="shared" si="16"/>
        <v>0</v>
      </c>
      <c r="AK46" s="12"/>
      <c r="AL46" s="12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64.206999999999994</v>
      </c>
      <c r="D47" s="8">
        <v>170.505</v>
      </c>
      <c r="E47" s="8">
        <v>68.706000000000003</v>
      </c>
      <c r="F47" s="8">
        <v>164.73400000000001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69.701999999999998</v>
      </c>
      <c r="K47" s="12">
        <f t="shared" si="11"/>
        <v>-0.99599999999999511</v>
      </c>
      <c r="L47" s="12">
        <f>VLOOKUP(A:A,[1]TDSheet!$A:$M,13,0)</f>
        <v>0</v>
      </c>
      <c r="M47" s="12">
        <f>VLOOKUP(A:A,[1]TDSheet!$A:$N,14,0)</f>
        <v>0</v>
      </c>
      <c r="N47" s="12">
        <f>VLOOKUP(A:A,[1]TDSheet!$A:$O,15,0)</f>
        <v>20</v>
      </c>
      <c r="O47" s="12"/>
      <c r="P47" s="12"/>
      <c r="Q47" s="12"/>
      <c r="R47" s="12"/>
      <c r="S47" s="12"/>
      <c r="T47" s="12"/>
      <c r="U47" s="12"/>
      <c r="V47" s="12">
        <f t="shared" si="12"/>
        <v>22.902000000000001</v>
      </c>
      <c r="W47" s="14"/>
      <c r="X47" s="15">
        <f t="shared" si="13"/>
        <v>8.06628242074928</v>
      </c>
      <c r="Y47" s="12">
        <f t="shared" si="14"/>
        <v>7.1929962448694438</v>
      </c>
      <c r="Z47" s="12"/>
      <c r="AA47" s="12"/>
      <c r="AB47" s="12"/>
      <c r="AC47" s="12"/>
      <c r="AD47" s="12">
        <f>VLOOKUP(A:A,[1]TDSheet!$A:$AD,30,0)</f>
        <v>30.433200000000006</v>
      </c>
      <c r="AE47" s="12">
        <f>VLOOKUP(A:A,[1]TDSheet!$A:$AE,31,0)</f>
        <v>32.790800000000004</v>
      </c>
      <c r="AF47" s="12">
        <f>VLOOKUP(A:A,[1]TDSheet!$A:$V,22,0)</f>
        <v>28.500599999999999</v>
      </c>
      <c r="AG47" s="12">
        <f>VLOOKUP(A:A,[3]TDSheet!$A:$D,4,0)</f>
        <v>12.747999999999999</v>
      </c>
      <c r="AH47" s="12">
        <f>VLOOKUP(A:A,[1]TDSheet!$A:$AG,33,0)</f>
        <v>0</v>
      </c>
      <c r="AI47" s="12">
        <f t="shared" si="15"/>
        <v>0</v>
      </c>
      <c r="AJ47" s="12">
        <f t="shared" si="16"/>
        <v>0</v>
      </c>
      <c r="AK47" s="12"/>
      <c r="AL47" s="12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210.23099999999999</v>
      </c>
      <c r="D48" s="8">
        <v>863.29399999999998</v>
      </c>
      <c r="E48" s="8">
        <v>514.30899999999997</v>
      </c>
      <c r="F48" s="8">
        <v>549.77499999999998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502.82</v>
      </c>
      <c r="K48" s="12">
        <f t="shared" si="11"/>
        <v>11.488999999999976</v>
      </c>
      <c r="L48" s="12">
        <f>VLOOKUP(A:A,[1]TDSheet!$A:$M,13,0)</f>
        <v>100</v>
      </c>
      <c r="M48" s="12">
        <f>VLOOKUP(A:A,[1]TDSheet!$A:$N,14,0)</f>
        <v>150</v>
      </c>
      <c r="N48" s="12">
        <f>VLOOKUP(A:A,[1]TDSheet!$A:$O,15,0)</f>
        <v>150</v>
      </c>
      <c r="O48" s="12"/>
      <c r="P48" s="12"/>
      <c r="Q48" s="12"/>
      <c r="R48" s="12"/>
      <c r="S48" s="12"/>
      <c r="T48" s="12"/>
      <c r="U48" s="12"/>
      <c r="V48" s="12">
        <f t="shared" si="12"/>
        <v>171.43633333333332</v>
      </c>
      <c r="W48" s="14">
        <v>100</v>
      </c>
      <c r="X48" s="15">
        <f t="shared" si="13"/>
        <v>6.1234102455916588</v>
      </c>
      <c r="Y48" s="12">
        <f t="shared" si="14"/>
        <v>3.2068756331310557</v>
      </c>
      <c r="Z48" s="12"/>
      <c r="AA48" s="12"/>
      <c r="AB48" s="12"/>
      <c r="AC48" s="12"/>
      <c r="AD48" s="12">
        <f>VLOOKUP(A:A,[1]TDSheet!$A:$AD,30,0)</f>
        <v>216.54859999999999</v>
      </c>
      <c r="AE48" s="12">
        <f>VLOOKUP(A:A,[1]TDSheet!$A:$AE,31,0)</f>
        <v>202.58019999999999</v>
      </c>
      <c r="AF48" s="12">
        <f>VLOOKUP(A:A,[1]TDSheet!$A:$V,22,0)</f>
        <v>204.15799999999999</v>
      </c>
      <c r="AG48" s="12">
        <f>VLOOKUP(A:A,[3]TDSheet!$A:$D,4,0)</f>
        <v>117.938</v>
      </c>
      <c r="AH48" s="12">
        <f>VLOOKUP(A:A,[1]TDSheet!$A:$AG,33,0)</f>
        <v>0</v>
      </c>
      <c r="AI48" s="12">
        <f t="shared" si="15"/>
        <v>100</v>
      </c>
      <c r="AJ48" s="12">
        <f t="shared" si="16"/>
        <v>100</v>
      </c>
      <c r="AK48" s="12"/>
      <c r="AL48" s="12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12.743</v>
      </c>
      <c r="D49" s="8">
        <v>77.113</v>
      </c>
      <c r="E49" s="8">
        <v>37.776000000000003</v>
      </c>
      <c r="F49" s="8">
        <v>52.08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36.9</v>
      </c>
      <c r="K49" s="12">
        <f t="shared" si="11"/>
        <v>0.87600000000000477</v>
      </c>
      <c r="L49" s="12">
        <f>VLOOKUP(A:A,[1]TDSheet!$A:$M,13,0)</f>
        <v>20</v>
      </c>
      <c r="M49" s="12">
        <f>VLOOKUP(A:A,[1]TDSheet!$A:$N,14,0)</f>
        <v>20</v>
      </c>
      <c r="N49" s="12">
        <f>VLOOKUP(A:A,[1]TDSheet!$A:$O,15,0)</f>
        <v>20</v>
      </c>
      <c r="O49" s="12"/>
      <c r="P49" s="12"/>
      <c r="Q49" s="12"/>
      <c r="R49" s="12"/>
      <c r="S49" s="12"/>
      <c r="T49" s="12"/>
      <c r="U49" s="12"/>
      <c r="V49" s="12">
        <f t="shared" si="12"/>
        <v>12.592000000000001</v>
      </c>
      <c r="W49" s="14"/>
      <c r="X49" s="15">
        <f t="shared" si="13"/>
        <v>8.9008894536213461</v>
      </c>
      <c r="Y49" s="12">
        <f t="shared" si="14"/>
        <v>4.1359593392630236</v>
      </c>
      <c r="Z49" s="12"/>
      <c r="AA49" s="12"/>
      <c r="AB49" s="12"/>
      <c r="AC49" s="12"/>
      <c r="AD49" s="12">
        <f>VLOOKUP(A:A,[1]TDSheet!$A:$AD,30,0)</f>
        <v>11.974399999999999</v>
      </c>
      <c r="AE49" s="12">
        <f>VLOOKUP(A:A,[1]TDSheet!$A:$AE,31,0)</f>
        <v>12.7796</v>
      </c>
      <c r="AF49" s="12">
        <f>VLOOKUP(A:A,[1]TDSheet!$A:$V,22,0)</f>
        <v>16.038399999999999</v>
      </c>
      <c r="AG49" s="12">
        <f>VLOOKUP(A:A,[3]TDSheet!$A:$D,4,0)</f>
        <v>12.369</v>
      </c>
      <c r="AH49" s="12">
        <f>VLOOKUP(A:A,[1]TDSheet!$A:$AG,33,0)</f>
        <v>0</v>
      </c>
      <c r="AI49" s="12">
        <f t="shared" si="15"/>
        <v>0</v>
      </c>
      <c r="AJ49" s="12">
        <f t="shared" si="16"/>
        <v>0</v>
      </c>
      <c r="AK49" s="12"/>
      <c r="AL49" s="12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158.643</v>
      </c>
      <c r="D50" s="8">
        <v>139.935</v>
      </c>
      <c r="E50" s="8">
        <v>33.212000000000003</v>
      </c>
      <c r="F50" s="8">
        <v>265.36599999999999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32.503</v>
      </c>
      <c r="K50" s="12">
        <f t="shared" si="11"/>
        <v>0.70900000000000318</v>
      </c>
      <c r="L50" s="12">
        <f>VLOOKUP(A:A,[1]TDSheet!$A:$M,13,0)</f>
        <v>0</v>
      </c>
      <c r="M50" s="12">
        <f>VLOOKUP(A:A,[1]TDSheet!$A:$N,14,0)</f>
        <v>0</v>
      </c>
      <c r="N50" s="12">
        <f>VLOOKUP(A:A,[1]TDSheet!$A:$O,15,0)</f>
        <v>0</v>
      </c>
      <c r="O50" s="12"/>
      <c r="P50" s="12"/>
      <c r="Q50" s="12"/>
      <c r="R50" s="12"/>
      <c r="S50" s="12"/>
      <c r="T50" s="12"/>
      <c r="U50" s="12"/>
      <c r="V50" s="12">
        <f t="shared" si="12"/>
        <v>11.070666666666668</v>
      </c>
      <c r="W50" s="14"/>
      <c r="X50" s="15">
        <f t="shared" si="13"/>
        <v>23.970191497049257</v>
      </c>
      <c r="Y50" s="12">
        <f t="shared" si="14"/>
        <v>23.970191497049257</v>
      </c>
      <c r="Z50" s="12"/>
      <c r="AA50" s="12"/>
      <c r="AB50" s="12"/>
      <c r="AC50" s="12"/>
      <c r="AD50" s="12">
        <f>VLOOKUP(A:A,[1]TDSheet!$A:$AD,30,0)</f>
        <v>24.697600000000001</v>
      </c>
      <c r="AE50" s="12">
        <f>VLOOKUP(A:A,[1]TDSheet!$A:$AE,31,0)</f>
        <v>40.54</v>
      </c>
      <c r="AF50" s="12">
        <f>VLOOKUP(A:A,[1]TDSheet!$A:$V,22,0)</f>
        <v>24.024399999999996</v>
      </c>
      <c r="AG50" s="12">
        <f>VLOOKUP(A:A,[3]TDSheet!$A:$D,4,0)</f>
        <v>14.404</v>
      </c>
      <c r="AH50" s="19" t="str">
        <f>VLOOKUP(A:A,[1]TDSheet!$A:$AG,33,0)</f>
        <v>увел</v>
      </c>
      <c r="AI50" s="12">
        <f t="shared" si="15"/>
        <v>0</v>
      </c>
      <c r="AJ50" s="12">
        <f t="shared" si="16"/>
        <v>0</v>
      </c>
      <c r="AK50" s="12"/>
      <c r="AL50" s="12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60.271000000000001</v>
      </c>
      <c r="D51" s="8">
        <v>146.029</v>
      </c>
      <c r="E51" s="8">
        <v>38.14</v>
      </c>
      <c r="F51" s="8">
        <v>165.50299999999999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40.305999999999997</v>
      </c>
      <c r="K51" s="12">
        <f t="shared" si="11"/>
        <v>-2.1659999999999968</v>
      </c>
      <c r="L51" s="12">
        <f>VLOOKUP(A:A,[1]TDSheet!$A:$M,13,0)</f>
        <v>0</v>
      </c>
      <c r="M51" s="12">
        <f>VLOOKUP(A:A,[1]TDSheet!$A:$N,14,0)</f>
        <v>0</v>
      </c>
      <c r="N51" s="12">
        <f>VLOOKUP(A:A,[1]TDSheet!$A:$O,15,0)</f>
        <v>10</v>
      </c>
      <c r="O51" s="12"/>
      <c r="P51" s="12"/>
      <c r="Q51" s="12"/>
      <c r="R51" s="12"/>
      <c r="S51" s="12"/>
      <c r="T51" s="12"/>
      <c r="U51" s="12"/>
      <c r="V51" s="12">
        <f t="shared" si="12"/>
        <v>12.713333333333333</v>
      </c>
      <c r="W51" s="14"/>
      <c r="X51" s="15">
        <f t="shared" si="13"/>
        <v>13.804640797063449</v>
      </c>
      <c r="Y51" s="12">
        <f t="shared" si="14"/>
        <v>13.018065023597272</v>
      </c>
      <c r="Z51" s="12"/>
      <c r="AA51" s="12"/>
      <c r="AB51" s="12"/>
      <c r="AC51" s="12"/>
      <c r="AD51" s="12">
        <f>VLOOKUP(A:A,[1]TDSheet!$A:$AD,30,0)</f>
        <v>27.761000000000003</v>
      </c>
      <c r="AE51" s="12">
        <f>VLOOKUP(A:A,[1]TDSheet!$A:$AE,31,0)</f>
        <v>29.347000000000001</v>
      </c>
      <c r="AF51" s="12">
        <f>VLOOKUP(A:A,[1]TDSheet!$A:$V,22,0)</f>
        <v>20.249400000000001</v>
      </c>
      <c r="AG51" s="12">
        <f>VLOOKUP(A:A,[3]TDSheet!$A:$D,4,0)</f>
        <v>14.672000000000001</v>
      </c>
      <c r="AH51" s="19" t="s">
        <v>141</v>
      </c>
      <c r="AI51" s="12">
        <f t="shared" si="15"/>
        <v>0</v>
      </c>
      <c r="AJ51" s="12">
        <f t="shared" si="16"/>
        <v>0</v>
      </c>
      <c r="AK51" s="12"/>
      <c r="AL51" s="12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110.708</v>
      </c>
      <c r="D52" s="8">
        <v>333.10500000000002</v>
      </c>
      <c r="E52" s="8">
        <v>238.90299999999999</v>
      </c>
      <c r="F52" s="8">
        <v>179.47800000000001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252.49199999999999</v>
      </c>
      <c r="K52" s="12">
        <f t="shared" si="11"/>
        <v>-13.588999999999999</v>
      </c>
      <c r="L52" s="12">
        <f>VLOOKUP(A:A,[1]TDSheet!$A:$M,13,0)</f>
        <v>150</v>
      </c>
      <c r="M52" s="12">
        <f>VLOOKUP(A:A,[1]TDSheet!$A:$N,14,0)</f>
        <v>150</v>
      </c>
      <c r="N52" s="12">
        <f>VLOOKUP(A:A,[1]TDSheet!$A:$O,15,0)</f>
        <v>100</v>
      </c>
      <c r="O52" s="12"/>
      <c r="P52" s="12"/>
      <c r="Q52" s="12"/>
      <c r="R52" s="12"/>
      <c r="S52" s="12"/>
      <c r="T52" s="12"/>
      <c r="U52" s="12"/>
      <c r="V52" s="12">
        <f t="shared" si="12"/>
        <v>79.634333333333331</v>
      </c>
      <c r="W52" s="14">
        <v>100</v>
      </c>
      <c r="X52" s="15">
        <f t="shared" si="13"/>
        <v>8.5324755235388441</v>
      </c>
      <c r="Y52" s="12">
        <f t="shared" si="14"/>
        <v>2.2537766373800245</v>
      </c>
      <c r="Z52" s="12"/>
      <c r="AA52" s="12"/>
      <c r="AB52" s="12"/>
      <c r="AC52" s="12"/>
      <c r="AD52" s="12">
        <f>VLOOKUP(A:A,[1]TDSheet!$A:$AD,30,0)</f>
        <v>72.455799999999996</v>
      </c>
      <c r="AE52" s="12">
        <f>VLOOKUP(A:A,[1]TDSheet!$A:$AE,31,0)</f>
        <v>82.095600000000005</v>
      </c>
      <c r="AF52" s="12">
        <f>VLOOKUP(A:A,[1]TDSheet!$A:$V,22,0)</f>
        <v>118.73519999999999</v>
      </c>
      <c r="AG52" s="12">
        <f>VLOOKUP(A:A,[3]TDSheet!$A:$D,4,0)</f>
        <v>49.253</v>
      </c>
      <c r="AH52" s="12">
        <f>VLOOKUP(A:A,[1]TDSheet!$A:$AG,33,0)</f>
        <v>0</v>
      </c>
      <c r="AI52" s="12">
        <f t="shared" si="15"/>
        <v>100</v>
      </c>
      <c r="AJ52" s="12">
        <f t="shared" si="16"/>
        <v>100</v>
      </c>
      <c r="AK52" s="12"/>
      <c r="AL52" s="12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116.86799999999999</v>
      </c>
      <c r="D53" s="8">
        <v>396.19900000000001</v>
      </c>
      <c r="E53" s="8">
        <v>317.69499999999999</v>
      </c>
      <c r="F53" s="8">
        <v>170.45500000000001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355.84800000000001</v>
      </c>
      <c r="K53" s="12">
        <f t="shared" si="11"/>
        <v>-38.15300000000002</v>
      </c>
      <c r="L53" s="12">
        <f>VLOOKUP(A:A,[1]TDSheet!$A:$M,13,0)</f>
        <v>80</v>
      </c>
      <c r="M53" s="12">
        <f>VLOOKUP(A:A,[1]TDSheet!$A:$N,14,0)</f>
        <v>100</v>
      </c>
      <c r="N53" s="12">
        <f>VLOOKUP(A:A,[1]TDSheet!$A:$O,15,0)</f>
        <v>80</v>
      </c>
      <c r="O53" s="12"/>
      <c r="P53" s="12"/>
      <c r="Q53" s="12"/>
      <c r="R53" s="12"/>
      <c r="S53" s="12"/>
      <c r="T53" s="12"/>
      <c r="U53" s="12"/>
      <c r="V53" s="12">
        <f t="shared" si="12"/>
        <v>105.89833333333333</v>
      </c>
      <c r="W53" s="14">
        <v>150</v>
      </c>
      <c r="X53" s="15">
        <f t="shared" si="13"/>
        <v>5.4812477376099729</v>
      </c>
      <c r="Y53" s="12">
        <f t="shared" si="14"/>
        <v>1.6096098459214028</v>
      </c>
      <c r="Z53" s="12"/>
      <c r="AA53" s="12"/>
      <c r="AB53" s="12"/>
      <c r="AC53" s="12"/>
      <c r="AD53" s="12">
        <f>VLOOKUP(A:A,[1]TDSheet!$A:$AD,30,0)</f>
        <v>68.092200000000005</v>
      </c>
      <c r="AE53" s="12">
        <f>VLOOKUP(A:A,[1]TDSheet!$A:$AE,31,0)</f>
        <v>78.198800000000006</v>
      </c>
      <c r="AF53" s="12">
        <f>VLOOKUP(A:A,[1]TDSheet!$A:$V,22,0)</f>
        <v>108.92819999999999</v>
      </c>
      <c r="AG53" s="12">
        <f>VLOOKUP(A:A,[3]TDSheet!$A:$D,4,0)</f>
        <v>75.456000000000003</v>
      </c>
      <c r="AH53" s="12">
        <f>VLOOKUP(A:A,[1]TDSheet!$A:$AG,33,0)</f>
        <v>0</v>
      </c>
      <c r="AI53" s="12">
        <f t="shared" si="15"/>
        <v>150</v>
      </c>
      <c r="AJ53" s="12">
        <f t="shared" si="16"/>
        <v>150</v>
      </c>
      <c r="AK53" s="12"/>
      <c r="AL53" s="12"/>
    </row>
    <row r="54" spans="1:38" s="1" customFormat="1" ht="21.95" customHeight="1" outlineLevel="1" x14ac:dyDescent="0.2">
      <c r="A54" s="7" t="s">
        <v>57</v>
      </c>
      <c r="B54" s="7" t="s">
        <v>8</v>
      </c>
      <c r="C54" s="8">
        <v>129.05099999999999</v>
      </c>
      <c r="D54" s="8">
        <v>393.31400000000002</v>
      </c>
      <c r="E54" s="8">
        <v>304.62299999999999</v>
      </c>
      <c r="F54" s="8">
        <v>202.70699999999999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315.40800000000002</v>
      </c>
      <c r="K54" s="12">
        <f t="shared" si="11"/>
        <v>-10.785000000000025</v>
      </c>
      <c r="L54" s="12">
        <f>VLOOKUP(A:A,[1]TDSheet!$A:$M,13,0)</f>
        <v>80</v>
      </c>
      <c r="M54" s="12">
        <f>VLOOKUP(A:A,[1]TDSheet!$A:$N,14,0)</f>
        <v>100</v>
      </c>
      <c r="N54" s="12">
        <f>VLOOKUP(A:A,[1]TDSheet!$A:$O,15,0)</f>
        <v>60</v>
      </c>
      <c r="O54" s="12"/>
      <c r="P54" s="12"/>
      <c r="Q54" s="12"/>
      <c r="R54" s="12"/>
      <c r="S54" s="12"/>
      <c r="T54" s="12"/>
      <c r="U54" s="12"/>
      <c r="V54" s="12">
        <f t="shared" si="12"/>
        <v>101.541</v>
      </c>
      <c r="W54" s="14">
        <v>120</v>
      </c>
      <c r="X54" s="15">
        <f t="shared" si="13"/>
        <v>5.5416728218158182</v>
      </c>
      <c r="Y54" s="12">
        <f t="shared" si="14"/>
        <v>1.9963069105090554</v>
      </c>
      <c r="Z54" s="12"/>
      <c r="AA54" s="12"/>
      <c r="AB54" s="12"/>
      <c r="AC54" s="12"/>
      <c r="AD54" s="12">
        <f>VLOOKUP(A:A,[1]TDSheet!$A:$AD,30,0)</f>
        <v>56.030199999999994</v>
      </c>
      <c r="AE54" s="12">
        <f>VLOOKUP(A:A,[1]TDSheet!$A:$AE,31,0)</f>
        <v>78.272799999999989</v>
      </c>
      <c r="AF54" s="12">
        <f>VLOOKUP(A:A,[1]TDSheet!$A:$V,22,0)</f>
        <v>97.145400000000009</v>
      </c>
      <c r="AG54" s="12">
        <f>VLOOKUP(A:A,[3]TDSheet!$A:$D,4,0)</f>
        <v>75.253</v>
      </c>
      <c r="AH54" s="12">
        <f>VLOOKUP(A:A,[1]TDSheet!$A:$AG,33,0)</f>
        <v>0</v>
      </c>
      <c r="AI54" s="12">
        <f t="shared" si="15"/>
        <v>120</v>
      </c>
      <c r="AJ54" s="12">
        <f t="shared" si="16"/>
        <v>120</v>
      </c>
      <c r="AK54" s="12"/>
      <c r="AL54" s="12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1574</v>
      </c>
      <c r="D55" s="8">
        <v>3399</v>
      </c>
      <c r="E55" s="16">
        <v>1805</v>
      </c>
      <c r="F55" s="17">
        <v>1037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1487</v>
      </c>
      <c r="K55" s="12">
        <f t="shared" si="11"/>
        <v>318</v>
      </c>
      <c r="L55" s="12">
        <f>VLOOKUP(A:A,[1]TDSheet!$A:$M,13,0)</f>
        <v>500</v>
      </c>
      <c r="M55" s="12">
        <f>VLOOKUP(A:A,[1]TDSheet!$A:$N,14,0)</f>
        <v>600</v>
      </c>
      <c r="N55" s="12">
        <f>VLOOKUP(A:A,[1]TDSheet!$A:$O,15,0)</f>
        <v>600</v>
      </c>
      <c r="O55" s="12"/>
      <c r="P55" s="12"/>
      <c r="Q55" s="12"/>
      <c r="R55" s="12"/>
      <c r="S55" s="12"/>
      <c r="T55" s="12"/>
      <c r="U55" s="12"/>
      <c r="V55" s="12">
        <f t="shared" si="12"/>
        <v>601.66666666666663</v>
      </c>
      <c r="W55" s="14">
        <v>800</v>
      </c>
      <c r="X55" s="15">
        <f t="shared" si="13"/>
        <v>5.8786703601108039</v>
      </c>
      <c r="Y55" s="12">
        <f t="shared" si="14"/>
        <v>1.7235457063711912</v>
      </c>
      <c r="Z55" s="12"/>
      <c r="AA55" s="12"/>
      <c r="AB55" s="12"/>
      <c r="AC55" s="12"/>
      <c r="AD55" s="12">
        <f>VLOOKUP(A:A,[1]TDSheet!$A:$AD,30,0)</f>
        <v>435.6</v>
      </c>
      <c r="AE55" s="12">
        <f>VLOOKUP(A:A,[1]TDSheet!$A:$AE,31,0)</f>
        <v>492</v>
      </c>
      <c r="AF55" s="12">
        <f>VLOOKUP(A:A,[1]TDSheet!$A:$V,22,0)</f>
        <v>706.2</v>
      </c>
      <c r="AG55" s="12">
        <f>VLOOKUP(A:A,[3]TDSheet!$A:$D,4,0)</f>
        <v>428</v>
      </c>
      <c r="AH55" s="12" t="str">
        <f>VLOOKUP(A:A,[1]TDSheet!$A:$AG,33,0)</f>
        <v>декак</v>
      </c>
      <c r="AI55" s="12">
        <f t="shared" si="15"/>
        <v>800</v>
      </c>
      <c r="AJ55" s="12">
        <f t="shared" si="16"/>
        <v>280</v>
      </c>
      <c r="AK55" s="12"/>
      <c r="AL55" s="12"/>
    </row>
    <row r="56" spans="1:38" s="1" customFormat="1" ht="11.1" customHeight="1" outlineLevel="1" x14ac:dyDescent="0.2">
      <c r="A56" s="7" t="s">
        <v>59</v>
      </c>
      <c r="B56" s="7" t="s">
        <v>14</v>
      </c>
      <c r="C56" s="8">
        <v>1598</v>
      </c>
      <c r="D56" s="8">
        <v>6106</v>
      </c>
      <c r="E56" s="16">
        <v>2248</v>
      </c>
      <c r="F56" s="17">
        <v>2150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1810</v>
      </c>
      <c r="K56" s="12">
        <f t="shared" si="11"/>
        <v>438</v>
      </c>
      <c r="L56" s="12">
        <f>VLOOKUP(A:A,[1]TDSheet!$A:$M,13,0)</f>
        <v>800</v>
      </c>
      <c r="M56" s="12">
        <f>VLOOKUP(A:A,[1]TDSheet!$A:$N,14,0)</f>
        <v>800</v>
      </c>
      <c r="N56" s="12">
        <f>VLOOKUP(A:A,[1]TDSheet!$A:$O,15,0)</f>
        <v>900</v>
      </c>
      <c r="O56" s="12"/>
      <c r="P56" s="12"/>
      <c r="Q56" s="12"/>
      <c r="R56" s="12"/>
      <c r="S56" s="12"/>
      <c r="T56" s="12"/>
      <c r="U56" s="12"/>
      <c r="V56" s="12">
        <f t="shared" si="12"/>
        <v>749.33333333333337</v>
      </c>
      <c r="W56" s="14"/>
      <c r="X56" s="15">
        <f t="shared" si="13"/>
        <v>6.2055160142348749</v>
      </c>
      <c r="Y56" s="12">
        <f t="shared" si="14"/>
        <v>2.8692170818505338</v>
      </c>
      <c r="Z56" s="12"/>
      <c r="AA56" s="12"/>
      <c r="AB56" s="12"/>
      <c r="AC56" s="12"/>
      <c r="AD56" s="12">
        <f>VLOOKUP(A:A,[1]TDSheet!$A:$AD,30,0)</f>
        <v>933</v>
      </c>
      <c r="AE56" s="12">
        <f>VLOOKUP(A:A,[1]TDSheet!$A:$AE,31,0)</f>
        <v>907.8</v>
      </c>
      <c r="AF56" s="12">
        <f>VLOOKUP(A:A,[1]TDSheet!$A:$V,22,0)</f>
        <v>1038.4000000000001</v>
      </c>
      <c r="AG56" s="12">
        <f>VLOOKUP(A:A,[3]TDSheet!$A:$D,4,0)</f>
        <v>434</v>
      </c>
      <c r="AH56" s="12">
        <f>VLOOKUP(A:A,[1]TDSheet!$A:$AG,33,0)</f>
        <v>0</v>
      </c>
      <c r="AI56" s="12">
        <f t="shared" si="15"/>
        <v>0</v>
      </c>
      <c r="AJ56" s="12">
        <f t="shared" si="16"/>
        <v>0</v>
      </c>
      <c r="AK56" s="12"/>
      <c r="AL56" s="12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347</v>
      </c>
      <c r="D57" s="8">
        <v>2694</v>
      </c>
      <c r="E57" s="8">
        <v>2385</v>
      </c>
      <c r="F57" s="8">
        <v>605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2927</v>
      </c>
      <c r="K57" s="12">
        <f t="shared" si="11"/>
        <v>-542</v>
      </c>
      <c r="L57" s="12">
        <f>VLOOKUP(A:A,[1]TDSheet!$A:$M,13,0)</f>
        <v>900</v>
      </c>
      <c r="M57" s="12">
        <f>VLOOKUP(A:A,[1]TDSheet!$A:$N,14,0)</f>
        <v>1000</v>
      </c>
      <c r="N57" s="12">
        <f>VLOOKUP(A:A,[1]TDSheet!$A:$O,15,0)</f>
        <v>900</v>
      </c>
      <c r="O57" s="12"/>
      <c r="P57" s="12"/>
      <c r="Q57" s="12"/>
      <c r="R57" s="12"/>
      <c r="S57" s="12"/>
      <c r="T57" s="12"/>
      <c r="U57" s="12"/>
      <c r="V57" s="12">
        <f t="shared" si="12"/>
        <v>795</v>
      </c>
      <c r="W57" s="14">
        <v>900</v>
      </c>
      <c r="X57" s="15">
        <f t="shared" si="13"/>
        <v>5.4150943396226419</v>
      </c>
      <c r="Y57" s="12">
        <f t="shared" si="14"/>
        <v>0.76100628930817615</v>
      </c>
      <c r="Z57" s="12"/>
      <c r="AA57" s="12"/>
      <c r="AB57" s="12"/>
      <c r="AC57" s="12"/>
      <c r="AD57" s="12">
        <f>VLOOKUP(A:A,[1]TDSheet!$A:$AD,30,0)</f>
        <v>666.2</v>
      </c>
      <c r="AE57" s="12">
        <f>VLOOKUP(A:A,[1]TDSheet!$A:$AE,31,0)</f>
        <v>670.6</v>
      </c>
      <c r="AF57" s="12">
        <f>VLOOKUP(A:A,[1]TDSheet!$A:$V,22,0)</f>
        <v>1028.5999999999999</v>
      </c>
      <c r="AG57" s="12">
        <f>VLOOKUP(A:A,[3]TDSheet!$A:$D,4,0)</f>
        <v>677</v>
      </c>
      <c r="AH57" s="12" t="str">
        <f>VLOOKUP(A:A,[1]TDSheet!$A:$AG,33,0)</f>
        <v>проддек</v>
      </c>
      <c r="AI57" s="12">
        <f t="shared" si="15"/>
        <v>900</v>
      </c>
      <c r="AJ57" s="12">
        <f t="shared" si="16"/>
        <v>405</v>
      </c>
      <c r="AK57" s="12"/>
      <c r="AL57" s="12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515.78399999999999</v>
      </c>
      <c r="D58" s="8">
        <v>903.29100000000005</v>
      </c>
      <c r="E58" s="16">
        <v>410</v>
      </c>
      <c r="F58" s="17">
        <v>645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153.70599999999999</v>
      </c>
      <c r="K58" s="12">
        <f t="shared" si="11"/>
        <v>256.29399999999998</v>
      </c>
      <c r="L58" s="12">
        <f>VLOOKUP(A:A,[1]TDSheet!$A:$M,13,0)</f>
        <v>200</v>
      </c>
      <c r="M58" s="12">
        <f>VLOOKUP(A:A,[1]TDSheet!$A:$N,14,0)</f>
        <v>200</v>
      </c>
      <c r="N58" s="12">
        <f>VLOOKUP(A:A,[1]TDSheet!$A:$O,15,0)</f>
        <v>200</v>
      </c>
      <c r="O58" s="12"/>
      <c r="P58" s="12"/>
      <c r="Q58" s="12"/>
      <c r="R58" s="12"/>
      <c r="S58" s="12"/>
      <c r="T58" s="12"/>
      <c r="U58" s="12"/>
      <c r="V58" s="12">
        <f t="shared" si="12"/>
        <v>136.66666666666666</v>
      </c>
      <c r="W58" s="14"/>
      <c r="X58" s="15">
        <f t="shared" si="13"/>
        <v>9.109756097560977</v>
      </c>
      <c r="Y58" s="12">
        <f t="shared" si="14"/>
        <v>4.7195121951219514</v>
      </c>
      <c r="Z58" s="12"/>
      <c r="AA58" s="12"/>
      <c r="AB58" s="12"/>
      <c r="AC58" s="12"/>
      <c r="AD58" s="12">
        <f>VLOOKUP(A:A,[1]TDSheet!$A:$AD,30,0)</f>
        <v>173.49939999999998</v>
      </c>
      <c r="AE58" s="12">
        <f>VLOOKUP(A:A,[1]TDSheet!$A:$AE,31,0)</f>
        <v>183</v>
      </c>
      <c r="AF58" s="12">
        <f>VLOOKUP(A:A,[1]TDSheet!$A:$V,22,0)</f>
        <v>157.6</v>
      </c>
      <c r="AG58" s="12">
        <f>VLOOKUP(A:A,[3]TDSheet!$A:$D,4,0)</f>
        <v>36.072000000000003</v>
      </c>
      <c r="AH58" s="12">
        <f>VLOOKUP(A:A,[1]TDSheet!$A:$AG,33,0)</f>
        <v>0</v>
      </c>
      <c r="AI58" s="12">
        <f t="shared" si="15"/>
        <v>0</v>
      </c>
      <c r="AJ58" s="12">
        <f t="shared" si="16"/>
        <v>0</v>
      </c>
      <c r="AK58" s="12"/>
      <c r="AL58" s="12"/>
    </row>
    <row r="59" spans="1:38" s="1" customFormat="1" ht="11.1" customHeight="1" outlineLevel="1" x14ac:dyDescent="0.2">
      <c r="A59" s="7" t="s">
        <v>62</v>
      </c>
      <c r="B59" s="7" t="s">
        <v>14</v>
      </c>
      <c r="C59" s="8">
        <v>696</v>
      </c>
      <c r="D59" s="8">
        <v>16</v>
      </c>
      <c r="E59" s="8">
        <v>180</v>
      </c>
      <c r="F59" s="8">
        <v>519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193</v>
      </c>
      <c r="K59" s="12">
        <f t="shared" si="11"/>
        <v>-13</v>
      </c>
      <c r="L59" s="12">
        <f>VLOOKUP(A:A,[1]TDSheet!$A:$M,13,0)</f>
        <v>0</v>
      </c>
      <c r="M59" s="12">
        <f>VLOOKUP(A:A,[1]TDSheet!$A:$N,14,0)</f>
        <v>0</v>
      </c>
      <c r="N59" s="12">
        <f>VLOOKUP(A:A,[1]TDSheet!$A:$O,15,0)</f>
        <v>300</v>
      </c>
      <c r="O59" s="12"/>
      <c r="P59" s="12"/>
      <c r="Q59" s="12"/>
      <c r="R59" s="12"/>
      <c r="S59" s="12"/>
      <c r="T59" s="12"/>
      <c r="U59" s="12"/>
      <c r="V59" s="12">
        <f t="shared" si="12"/>
        <v>60</v>
      </c>
      <c r="W59" s="14">
        <v>500</v>
      </c>
      <c r="X59" s="15">
        <f t="shared" si="13"/>
        <v>21.983333333333334</v>
      </c>
      <c r="Y59" s="12">
        <f t="shared" si="14"/>
        <v>8.65</v>
      </c>
      <c r="Z59" s="12"/>
      <c r="AA59" s="12"/>
      <c r="AB59" s="12"/>
      <c r="AC59" s="12"/>
      <c r="AD59" s="12">
        <f>VLOOKUP(A:A,[1]TDSheet!$A:$AD,30,0)</f>
        <v>64.2</v>
      </c>
      <c r="AE59" s="12">
        <f>VLOOKUP(A:A,[1]TDSheet!$A:$AE,31,0)</f>
        <v>94.8</v>
      </c>
      <c r="AF59" s="12">
        <f>VLOOKUP(A:A,[1]TDSheet!$A:$V,22,0)</f>
        <v>87.2</v>
      </c>
      <c r="AG59" s="12">
        <f>VLOOKUP(A:A,[3]TDSheet!$A:$D,4,0)</f>
        <v>34</v>
      </c>
      <c r="AH59" s="12" t="e">
        <f>VLOOKUP(A:A,[1]TDSheet!$A:$AG,33,0)</f>
        <v>#N/A</v>
      </c>
      <c r="AI59" s="12">
        <f t="shared" si="15"/>
        <v>500</v>
      </c>
      <c r="AJ59" s="12">
        <f t="shared" si="16"/>
        <v>50</v>
      </c>
      <c r="AK59" s="12"/>
      <c r="AL59" s="12"/>
    </row>
    <row r="60" spans="1:38" s="1" customFormat="1" ht="21.95" customHeight="1" outlineLevel="1" x14ac:dyDescent="0.2">
      <c r="A60" s="7" t="s">
        <v>63</v>
      </c>
      <c r="B60" s="7" t="s">
        <v>14</v>
      </c>
      <c r="C60" s="8">
        <v>676</v>
      </c>
      <c r="D60" s="8">
        <v>585</v>
      </c>
      <c r="E60" s="8">
        <v>738</v>
      </c>
      <c r="F60" s="8">
        <v>479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814</v>
      </c>
      <c r="K60" s="12">
        <f t="shared" si="11"/>
        <v>-76</v>
      </c>
      <c r="L60" s="12">
        <f>VLOOKUP(A:A,[1]TDSheet!$A:$M,13,0)</f>
        <v>400</v>
      </c>
      <c r="M60" s="12">
        <f>VLOOKUP(A:A,[1]TDSheet!$A:$N,14,0)</f>
        <v>350</v>
      </c>
      <c r="N60" s="12">
        <f>VLOOKUP(A:A,[1]TDSheet!$A:$O,15,0)</f>
        <v>300</v>
      </c>
      <c r="O60" s="12"/>
      <c r="P60" s="12"/>
      <c r="Q60" s="12"/>
      <c r="R60" s="12"/>
      <c r="S60" s="12"/>
      <c r="T60" s="12"/>
      <c r="U60" s="12"/>
      <c r="V60" s="12">
        <f t="shared" si="12"/>
        <v>246</v>
      </c>
      <c r="W60" s="14"/>
      <c r="X60" s="15">
        <f t="shared" si="13"/>
        <v>6.2154471544715451</v>
      </c>
      <c r="Y60" s="12">
        <f t="shared" si="14"/>
        <v>1.9471544715447155</v>
      </c>
      <c r="Z60" s="12"/>
      <c r="AA60" s="12"/>
      <c r="AB60" s="12"/>
      <c r="AC60" s="12"/>
      <c r="AD60" s="12">
        <f>VLOOKUP(A:A,[1]TDSheet!$A:$AD,30,0)</f>
        <v>251.4</v>
      </c>
      <c r="AE60" s="12">
        <f>VLOOKUP(A:A,[1]TDSheet!$A:$AE,31,0)</f>
        <v>251.2</v>
      </c>
      <c r="AF60" s="12">
        <f>VLOOKUP(A:A,[1]TDSheet!$A:$V,22,0)</f>
        <v>324.60000000000002</v>
      </c>
      <c r="AG60" s="12">
        <f>VLOOKUP(A:A,[3]TDSheet!$A:$D,4,0)</f>
        <v>153</v>
      </c>
      <c r="AH60" s="12">
        <f>VLOOKUP(A:A,[1]TDSheet!$A:$AG,33,0)</f>
        <v>0</v>
      </c>
      <c r="AI60" s="12">
        <f t="shared" si="15"/>
        <v>0</v>
      </c>
      <c r="AJ60" s="12">
        <f t="shared" si="16"/>
        <v>0</v>
      </c>
      <c r="AK60" s="12"/>
      <c r="AL60" s="12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0.80200000000000005</v>
      </c>
      <c r="D61" s="8">
        <v>485.23399999999998</v>
      </c>
      <c r="E61" s="8">
        <v>159.39699999999999</v>
      </c>
      <c r="F61" s="8">
        <v>103.37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158.91399999999999</v>
      </c>
      <c r="K61" s="12">
        <f t="shared" si="11"/>
        <v>0.48300000000000409</v>
      </c>
      <c r="L61" s="12">
        <f>VLOOKUP(A:A,[1]TDSheet!$A:$M,13,0)</f>
        <v>80</v>
      </c>
      <c r="M61" s="12">
        <f>VLOOKUP(A:A,[1]TDSheet!$A:$N,14,0)</f>
        <v>80</v>
      </c>
      <c r="N61" s="12">
        <f>VLOOKUP(A:A,[1]TDSheet!$A:$O,15,0)</f>
        <v>80</v>
      </c>
      <c r="O61" s="12"/>
      <c r="P61" s="12"/>
      <c r="Q61" s="12"/>
      <c r="R61" s="12"/>
      <c r="S61" s="12"/>
      <c r="T61" s="12"/>
      <c r="U61" s="12"/>
      <c r="V61" s="12">
        <f t="shared" si="12"/>
        <v>53.132333333333328</v>
      </c>
      <c r="W61" s="14"/>
      <c r="X61" s="15">
        <f t="shared" si="13"/>
        <v>6.4625432097216393</v>
      </c>
      <c r="Y61" s="12">
        <f t="shared" si="14"/>
        <v>1.9455196772837635</v>
      </c>
      <c r="Z61" s="12"/>
      <c r="AA61" s="12"/>
      <c r="AB61" s="12"/>
      <c r="AC61" s="12"/>
      <c r="AD61" s="12">
        <f>VLOOKUP(A:A,[1]TDSheet!$A:$AD,30,0)</f>
        <v>56.377200000000002</v>
      </c>
      <c r="AE61" s="12">
        <f>VLOOKUP(A:A,[1]TDSheet!$A:$AE,31,0)</f>
        <v>40.232199999999999</v>
      </c>
      <c r="AF61" s="12">
        <f>VLOOKUP(A:A,[1]TDSheet!$A:$V,22,0)</f>
        <v>61.043199999999999</v>
      </c>
      <c r="AG61" s="12">
        <f>VLOOKUP(A:A,[3]TDSheet!$A:$D,4,0)</f>
        <v>35.292000000000002</v>
      </c>
      <c r="AH61" s="12">
        <f>VLOOKUP(A:A,[1]TDSheet!$A:$AG,33,0)</f>
        <v>0</v>
      </c>
      <c r="AI61" s="12">
        <f t="shared" si="15"/>
        <v>0</v>
      </c>
      <c r="AJ61" s="12">
        <f t="shared" si="16"/>
        <v>0</v>
      </c>
      <c r="AK61" s="12"/>
      <c r="AL61" s="12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1853</v>
      </c>
      <c r="D62" s="8">
        <v>1238</v>
      </c>
      <c r="E62" s="8">
        <v>1407</v>
      </c>
      <c r="F62" s="8">
        <v>1619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1420</v>
      </c>
      <c r="K62" s="12">
        <f t="shared" si="11"/>
        <v>-13</v>
      </c>
      <c r="L62" s="12">
        <f>VLOOKUP(A:A,[1]TDSheet!$A:$M,13,0)</f>
        <v>500</v>
      </c>
      <c r="M62" s="12">
        <f>VLOOKUP(A:A,[1]TDSheet!$A:$N,14,0)</f>
        <v>500</v>
      </c>
      <c r="N62" s="12">
        <f>VLOOKUP(A:A,[1]TDSheet!$A:$O,15,0)</f>
        <v>500</v>
      </c>
      <c r="O62" s="12"/>
      <c r="P62" s="12"/>
      <c r="Q62" s="12"/>
      <c r="R62" s="12"/>
      <c r="S62" s="12"/>
      <c r="T62" s="12"/>
      <c r="U62" s="12"/>
      <c r="V62" s="12">
        <f t="shared" si="12"/>
        <v>469</v>
      </c>
      <c r="W62" s="14"/>
      <c r="X62" s="15">
        <f t="shared" si="13"/>
        <v>6.6503198294243067</v>
      </c>
      <c r="Y62" s="12">
        <f t="shared" si="14"/>
        <v>3.4520255863539444</v>
      </c>
      <c r="Z62" s="12"/>
      <c r="AA62" s="12"/>
      <c r="AB62" s="12"/>
      <c r="AC62" s="12"/>
      <c r="AD62" s="12">
        <f>VLOOKUP(A:A,[1]TDSheet!$A:$AD,30,0)</f>
        <v>696.2</v>
      </c>
      <c r="AE62" s="12">
        <f>VLOOKUP(A:A,[1]TDSheet!$A:$AE,31,0)</f>
        <v>594.20000000000005</v>
      </c>
      <c r="AF62" s="12">
        <f>VLOOKUP(A:A,[1]TDSheet!$A:$V,22,0)</f>
        <v>638.20000000000005</v>
      </c>
      <c r="AG62" s="12">
        <f>VLOOKUP(A:A,[3]TDSheet!$A:$D,4,0)</f>
        <v>303</v>
      </c>
      <c r="AH62" s="12" t="e">
        <f>VLOOKUP(A:A,[1]TDSheet!$A:$AG,33,0)</f>
        <v>#N/A</v>
      </c>
      <c r="AI62" s="12">
        <f t="shared" si="15"/>
        <v>0</v>
      </c>
      <c r="AJ62" s="12">
        <f t="shared" si="16"/>
        <v>0</v>
      </c>
      <c r="AK62" s="12"/>
      <c r="AL62" s="12"/>
    </row>
    <row r="63" spans="1:38" s="1" customFormat="1" ht="11.1" customHeight="1" outlineLevel="1" x14ac:dyDescent="0.2">
      <c r="A63" s="7" t="s">
        <v>66</v>
      </c>
      <c r="B63" s="7" t="s">
        <v>14</v>
      </c>
      <c r="C63" s="8">
        <v>654</v>
      </c>
      <c r="D63" s="8">
        <v>2826</v>
      </c>
      <c r="E63" s="8">
        <v>1814</v>
      </c>
      <c r="F63" s="8">
        <v>1580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1850</v>
      </c>
      <c r="K63" s="12">
        <f t="shared" si="11"/>
        <v>-36</v>
      </c>
      <c r="L63" s="12">
        <f>VLOOKUP(A:A,[1]TDSheet!$A:$M,13,0)</f>
        <v>600</v>
      </c>
      <c r="M63" s="12">
        <f>VLOOKUP(A:A,[1]TDSheet!$A:$N,14,0)</f>
        <v>800</v>
      </c>
      <c r="N63" s="12">
        <f>VLOOKUP(A:A,[1]TDSheet!$A:$O,15,0)</f>
        <v>800</v>
      </c>
      <c r="O63" s="12"/>
      <c r="P63" s="12"/>
      <c r="Q63" s="12"/>
      <c r="R63" s="12"/>
      <c r="S63" s="12"/>
      <c r="T63" s="12"/>
      <c r="U63" s="12"/>
      <c r="V63" s="12">
        <f t="shared" si="12"/>
        <v>604.66666666666663</v>
      </c>
      <c r="W63" s="14"/>
      <c r="X63" s="15">
        <f t="shared" si="13"/>
        <v>6.2513781697905184</v>
      </c>
      <c r="Y63" s="12">
        <f t="shared" si="14"/>
        <v>2.6130099228224921</v>
      </c>
      <c r="Z63" s="12"/>
      <c r="AA63" s="12"/>
      <c r="AB63" s="12"/>
      <c r="AC63" s="12"/>
      <c r="AD63" s="12">
        <f>VLOOKUP(A:A,[1]TDSheet!$A:$AD,30,0)</f>
        <v>789</v>
      </c>
      <c r="AE63" s="12">
        <f>VLOOKUP(A:A,[1]TDSheet!$A:$AE,31,0)</f>
        <v>714.6</v>
      </c>
      <c r="AF63" s="12">
        <f>VLOOKUP(A:A,[1]TDSheet!$A:$V,22,0)</f>
        <v>809.8</v>
      </c>
      <c r="AG63" s="12">
        <f>VLOOKUP(A:A,[3]TDSheet!$A:$D,4,0)</f>
        <v>400</v>
      </c>
      <c r="AH63" s="12" t="e">
        <f>VLOOKUP(A:A,[1]TDSheet!$A:$AG,33,0)</f>
        <v>#N/A</v>
      </c>
      <c r="AI63" s="12">
        <f t="shared" si="15"/>
        <v>0</v>
      </c>
      <c r="AJ63" s="12">
        <f t="shared" si="16"/>
        <v>0</v>
      </c>
      <c r="AK63" s="12"/>
      <c r="AL63" s="12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31.164000000000001</v>
      </c>
      <c r="D64" s="8">
        <v>109.873</v>
      </c>
      <c r="E64" s="8">
        <v>46.616</v>
      </c>
      <c r="F64" s="8">
        <v>11.102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52.575000000000003</v>
      </c>
      <c r="K64" s="12">
        <f t="shared" si="11"/>
        <v>-5.9590000000000032</v>
      </c>
      <c r="L64" s="12">
        <f>VLOOKUP(A:A,[1]TDSheet!$A:$M,13,0)</f>
        <v>30</v>
      </c>
      <c r="M64" s="12">
        <f>VLOOKUP(A:A,[1]TDSheet!$A:$N,14,0)</f>
        <v>20</v>
      </c>
      <c r="N64" s="12">
        <f>VLOOKUP(A:A,[1]TDSheet!$A:$O,15,0)</f>
        <v>20</v>
      </c>
      <c r="O64" s="12"/>
      <c r="P64" s="12"/>
      <c r="Q64" s="12"/>
      <c r="R64" s="12"/>
      <c r="S64" s="12"/>
      <c r="T64" s="12"/>
      <c r="U64" s="12"/>
      <c r="V64" s="12">
        <f t="shared" si="12"/>
        <v>15.538666666666666</v>
      </c>
      <c r="W64" s="14">
        <v>20</v>
      </c>
      <c r="X64" s="15">
        <f t="shared" si="13"/>
        <v>6.5064784623305307</v>
      </c>
      <c r="Y64" s="12">
        <f t="shared" si="14"/>
        <v>0.71447571649219155</v>
      </c>
      <c r="Z64" s="12"/>
      <c r="AA64" s="12"/>
      <c r="AB64" s="12"/>
      <c r="AC64" s="12"/>
      <c r="AD64" s="12">
        <f>VLOOKUP(A:A,[1]TDSheet!$A:$AD,30,0)</f>
        <v>8.9049999999999976</v>
      </c>
      <c r="AE64" s="12">
        <f>VLOOKUP(A:A,[1]TDSheet!$A:$AE,31,0)</f>
        <v>12.822999999999999</v>
      </c>
      <c r="AF64" s="12">
        <f>VLOOKUP(A:A,[1]TDSheet!$A:$V,22,0)</f>
        <v>18.328800000000001</v>
      </c>
      <c r="AG64" s="12">
        <f>VLOOKUP(A:A,[3]TDSheet!$A:$D,4,0)</f>
        <v>7.149</v>
      </c>
      <c r="AH64" s="12" t="str">
        <f>VLOOKUP(A:A,[1]TDSheet!$A:$AG,33,0)</f>
        <v>увел</v>
      </c>
      <c r="AI64" s="12">
        <f t="shared" si="15"/>
        <v>20</v>
      </c>
      <c r="AJ64" s="12">
        <f t="shared" si="16"/>
        <v>20</v>
      </c>
      <c r="AK64" s="12"/>
      <c r="AL64" s="12"/>
    </row>
    <row r="65" spans="1:38" s="1" customFormat="1" ht="21.95" customHeight="1" outlineLevel="1" x14ac:dyDescent="0.2">
      <c r="A65" s="7" t="s">
        <v>68</v>
      </c>
      <c r="B65" s="7" t="s">
        <v>8</v>
      </c>
      <c r="C65" s="8">
        <v>347.59399999999999</v>
      </c>
      <c r="D65" s="8">
        <v>333.63099999999997</v>
      </c>
      <c r="E65" s="16">
        <v>272</v>
      </c>
      <c r="F65" s="17">
        <v>94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106.511</v>
      </c>
      <c r="K65" s="12">
        <f t="shared" si="11"/>
        <v>165.489</v>
      </c>
      <c r="L65" s="12">
        <f>VLOOKUP(A:A,[1]TDSheet!$A:$M,13,0)</f>
        <v>150</v>
      </c>
      <c r="M65" s="12">
        <f>VLOOKUP(A:A,[1]TDSheet!$A:$N,14,0)</f>
        <v>150</v>
      </c>
      <c r="N65" s="12">
        <f>VLOOKUP(A:A,[1]TDSheet!$A:$O,15,0)</f>
        <v>150</v>
      </c>
      <c r="O65" s="12"/>
      <c r="P65" s="12"/>
      <c r="Q65" s="12"/>
      <c r="R65" s="12"/>
      <c r="S65" s="12"/>
      <c r="T65" s="12"/>
      <c r="U65" s="12"/>
      <c r="V65" s="12">
        <f t="shared" si="12"/>
        <v>90.666666666666671</v>
      </c>
      <c r="W65" s="14"/>
      <c r="X65" s="15">
        <f t="shared" si="13"/>
        <v>6</v>
      </c>
      <c r="Y65" s="12">
        <f t="shared" si="14"/>
        <v>1.0367647058823528</v>
      </c>
      <c r="Z65" s="12"/>
      <c r="AA65" s="12"/>
      <c r="AB65" s="12"/>
      <c r="AC65" s="12"/>
      <c r="AD65" s="12">
        <f>VLOOKUP(A:A,[1]TDSheet!$A:$AD,30,0)</f>
        <v>73.653199999999998</v>
      </c>
      <c r="AE65" s="12">
        <f>VLOOKUP(A:A,[1]TDSheet!$A:$AE,31,0)</f>
        <v>80.2</v>
      </c>
      <c r="AF65" s="12">
        <f>VLOOKUP(A:A,[1]TDSheet!$A:$V,22,0)</f>
        <v>134.4</v>
      </c>
      <c r="AG65" s="12">
        <f>VLOOKUP(A:A,[3]TDSheet!$A:$D,4,0)</f>
        <v>20.170000000000002</v>
      </c>
      <c r="AH65" s="12">
        <f>VLOOKUP(A:A,[1]TDSheet!$A:$AG,33,0)</f>
        <v>0</v>
      </c>
      <c r="AI65" s="12">
        <f t="shared" si="15"/>
        <v>0</v>
      </c>
      <c r="AJ65" s="12">
        <f t="shared" si="16"/>
        <v>0</v>
      </c>
      <c r="AK65" s="12"/>
      <c r="AL65" s="12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529</v>
      </c>
      <c r="D66" s="8">
        <v>602</v>
      </c>
      <c r="E66" s="8">
        <v>639</v>
      </c>
      <c r="F66" s="8">
        <v>454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670</v>
      </c>
      <c r="K66" s="12">
        <f t="shared" si="11"/>
        <v>-31</v>
      </c>
      <c r="L66" s="12">
        <f>VLOOKUP(A:A,[1]TDSheet!$A:$M,13,0)</f>
        <v>300</v>
      </c>
      <c r="M66" s="12">
        <f>VLOOKUP(A:A,[1]TDSheet!$A:$N,14,0)</f>
        <v>250</v>
      </c>
      <c r="N66" s="12">
        <f>VLOOKUP(A:A,[1]TDSheet!$A:$O,15,0)</f>
        <v>250</v>
      </c>
      <c r="O66" s="12"/>
      <c r="P66" s="12"/>
      <c r="Q66" s="12"/>
      <c r="R66" s="12"/>
      <c r="S66" s="12"/>
      <c r="T66" s="12"/>
      <c r="U66" s="12"/>
      <c r="V66" s="12">
        <f t="shared" si="12"/>
        <v>213</v>
      </c>
      <c r="W66" s="14"/>
      <c r="X66" s="15">
        <f t="shared" si="13"/>
        <v>5.887323943661972</v>
      </c>
      <c r="Y66" s="12">
        <f t="shared" si="14"/>
        <v>2.131455399061033</v>
      </c>
      <c r="Z66" s="12"/>
      <c r="AA66" s="12"/>
      <c r="AB66" s="12"/>
      <c r="AC66" s="12"/>
      <c r="AD66" s="12">
        <f>VLOOKUP(A:A,[1]TDSheet!$A:$AD,30,0)</f>
        <v>190.4</v>
      </c>
      <c r="AE66" s="12">
        <f>VLOOKUP(A:A,[1]TDSheet!$A:$AE,31,0)</f>
        <v>220.6</v>
      </c>
      <c r="AF66" s="12">
        <f>VLOOKUP(A:A,[1]TDSheet!$A:$V,22,0)</f>
        <v>277.8</v>
      </c>
      <c r="AG66" s="12">
        <f>VLOOKUP(A:A,[3]TDSheet!$A:$D,4,0)</f>
        <v>151</v>
      </c>
      <c r="AH66" s="12">
        <f>VLOOKUP(A:A,[1]TDSheet!$A:$AG,33,0)</f>
        <v>0</v>
      </c>
      <c r="AI66" s="12">
        <f t="shared" si="15"/>
        <v>0</v>
      </c>
      <c r="AJ66" s="12">
        <f t="shared" si="16"/>
        <v>0</v>
      </c>
      <c r="AK66" s="12"/>
      <c r="AL66" s="12"/>
    </row>
    <row r="67" spans="1:38" s="1" customFormat="1" ht="21.95" customHeight="1" outlineLevel="1" x14ac:dyDescent="0.2">
      <c r="A67" s="7" t="s">
        <v>70</v>
      </c>
      <c r="B67" s="7" t="s">
        <v>14</v>
      </c>
      <c r="C67" s="8">
        <v>961</v>
      </c>
      <c r="D67" s="8">
        <v>1106</v>
      </c>
      <c r="E67" s="8">
        <v>975</v>
      </c>
      <c r="F67" s="8">
        <v>1039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996</v>
      </c>
      <c r="K67" s="12">
        <f t="shared" si="11"/>
        <v>-21</v>
      </c>
      <c r="L67" s="12">
        <f>VLOOKUP(A:A,[1]TDSheet!$A:$M,13,0)</f>
        <v>400</v>
      </c>
      <c r="M67" s="12">
        <f>VLOOKUP(A:A,[1]TDSheet!$A:$N,14,0)</f>
        <v>350</v>
      </c>
      <c r="N67" s="12">
        <f>VLOOKUP(A:A,[1]TDSheet!$A:$O,15,0)</f>
        <v>350</v>
      </c>
      <c r="O67" s="12"/>
      <c r="P67" s="12"/>
      <c r="Q67" s="12"/>
      <c r="R67" s="12"/>
      <c r="S67" s="12"/>
      <c r="T67" s="12"/>
      <c r="U67" s="12"/>
      <c r="V67" s="12">
        <f t="shared" si="12"/>
        <v>325</v>
      </c>
      <c r="W67" s="14"/>
      <c r="X67" s="15">
        <f t="shared" si="13"/>
        <v>6.5815384615384618</v>
      </c>
      <c r="Y67" s="12">
        <f t="shared" si="14"/>
        <v>3.1969230769230768</v>
      </c>
      <c r="Z67" s="12"/>
      <c r="AA67" s="12"/>
      <c r="AB67" s="12"/>
      <c r="AC67" s="12"/>
      <c r="AD67" s="12">
        <f>VLOOKUP(A:A,[1]TDSheet!$A:$AD,30,0)</f>
        <v>315.60000000000002</v>
      </c>
      <c r="AE67" s="12">
        <f>VLOOKUP(A:A,[1]TDSheet!$A:$AE,31,0)</f>
        <v>328.6</v>
      </c>
      <c r="AF67" s="12">
        <f>VLOOKUP(A:A,[1]TDSheet!$A:$V,22,0)</f>
        <v>426.2</v>
      </c>
      <c r="AG67" s="12">
        <f>VLOOKUP(A:A,[3]TDSheet!$A:$D,4,0)</f>
        <v>240</v>
      </c>
      <c r="AH67" s="12">
        <f>VLOOKUP(A:A,[1]TDSheet!$A:$AG,33,0)</f>
        <v>0</v>
      </c>
      <c r="AI67" s="12">
        <f t="shared" si="15"/>
        <v>0</v>
      </c>
      <c r="AJ67" s="12">
        <f t="shared" si="16"/>
        <v>0</v>
      </c>
      <c r="AK67" s="12"/>
      <c r="AL67" s="12"/>
    </row>
    <row r="68" spans="1:38" s="1" customFormat="1" ht="11.1" customHeight="1" outlineLevel="1" x14ac:dyDescent="0.2">
      <c r="A68" s="7" t="s">
        <v>71</v>
      </c>
      <c r="B68" s="7" t="s">
        <v>14</v>
      </c>
      <c r="C68" s="8">
        <v>268</v>
      </c>
      <c r="D68" s="8">
        <v>659</v>
      </c>
      <c r="E68" s="8">
        <v>370</v>
      </c>
      <c r="F68" s="8">
        <v>529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390</v>
      </c>
      <c r="K68" s="12">
        <f t="shared" si="11"/>
        <v>-20</v>
      </c>
      <c r="L68" s="12">
        <f>VLOOKUP(A:A,[1]TDSheet!$A:$M,13,0)</f>
        <v>120</v>
      </c>
      <c r="M68" s="12">
        <f>VLOOKUP(A:A,[1]TDSheet!$A:$N,14,0)</f>
        <v>120</v>
      </c>
      <c r="N68" s="12">
        <f>VLOOKUP(A:A,[1]TDSheet!$A:$O,15,0)</f>
        <v>150</v>
      </c>
      <c r="O68" s="12"/>
      <c r="P68" s="12"/>
      <c r="Q68" s="12"/>
      <c r="R68" s="12"/>
      <c r="S68" s="12"/>
      <c r="T68" s="12"/>
      <c r="U68" s="12"/>
      <c r="V68" s="12">
        <f t="shared" si="12"/>
        <v>123.33333333333333</v>
      </c>
      <c r="W68" s="14"/>
      <c r="X68" s="15">
        <f t="shared" si="13"/>
        <v>7.4513513513513514</v>
      </c>
      <c r="Y68" s="12">
        <f t="shared" si="14"/>
        <v>4.2891891891891891</v>
      </c>
      <c r="Z68" s="12"/>
      <c r="AA68" s="12"/>
      <c r="AB68" s="12"/>
      <c r="AC68" s="12"/>
      <c r="AD68" s="12">
        <f>VLOOKUP(A:A,[1]TDSheet!$A:$AD,30,0)</f>
        <v>164.4</v>
      </c>
      <c r="AE68" s="12">
        <f>VLOOKUP(A:A,[1]TDSheet!$A:$AE,31,0)</f>
        <v>178.8</v>
      </c>
      <c r="AF68" s="12">
        <f>VLOOKUP(A:A,[1]TDSheet!$A:$V,22,0)</f>
        <v>180.8</v>
      </c>
      <c r="AG68" s="12">
        <f>VLOOKUP(A:A,[3]TDSheet!$A:$D,4,0)</f>
        <v>92</v>
      </c>
      <c r="AH68" s="12">
        <f>VLOOKUP(A:A,[1]TDSheet!$A:$AG,33,0)</f>
        <v>0</v>
      </c>
      <c r="AI68" s="12">
        <f t="shared" si="15"/>
        <v>0</v>
      </c>
      <c r="AJ68" s="12">
        <f t="shared" si="16"/>
        <v>0</v>
      </c>
      <c r="AK68" s="12"/>
      <c r="AL68" s="12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148.69499999999999</v>
      </c>
      <c r="D69" s="8">
        <v>133.53100000000001</v>
      </c>
      <c r="E69" s="8">
        <v>123.583</v>
      </c>
      <c r="F69" s="8">
        <v>149.30799999999999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121.402</v>
      </c>
      <c r="K69" s="12">
        <f t="shared" si="11"/>
        <v>2.1809999999999974</v>
      </c>
      <c r="L69" s="12">
        <f>VLOOKUP(A:A,[1]TDSheet!$A:$M,13,0)</f>
        <v>80</v>
      </c>
      <c r="M69" s="12">
        <f>VLOOKUP(A:A,[1]TDSheet!$A:$N,14,0)</f>
        <v>70</v>
      </c>
      <c r="N69" s="12">
        <f>VLOOKUP(A:A,[1]TDSheet!$A:$O,15,0)</f>
        <v>50</v>
      </c>
      <c r="O69" s="12"/>
      <c r="P69" s="12"/>
      <c r="Q69" s="12"/>
      <c r="R69" s="12"/>
      <c r="S69" s="12"/>
      <c r="T69" s="12"/>
      <c r="U69" s="12"/>
      <c r="V69" s="12">
        <f t="shared" si="12"/>
        <v>41.194333333333333</v>
      </c>
      <c r="W69" s="14"/>
      <c r="X69" s="15">
        <f t="shared" si="13"/>
        <v>8.4795157910068539</v>
      </c>
      <c r="Y69" s="12">
        <f t="shared" si="14"/>
        <v>3.6244790950211598</v>
      </c>
      <c r="Z69" s="12"/>
      <c r="AA69" s="12"/>
      <c r="AB69" s="12"/>
      <c r="AC69" s="12"/>
      <c r="AD69" s="12">
        <f>VLOOKUP(A:A,[1]TDSheet!$A:$AD,30,0)</f>
        <v>39.6128</v>
      </c>
      <c r="AE69" s="12">
        <f>VLOOKUP(A:A,[1]TDSheet!$A:$AE,31,0)</f>
        <v>43.501600000000003</v>
      </c>
      <c r="AF69" s="12">
        <f>VLOOKUP(A:A,[1]TDSheet!$A:$V,22,0)</f>
        <v>60.189200000000007</v>
      </c>
      <c r="AG69" s="12">
        <f>VLOOKUP(A:A,[3]TDSheet!$A:$D,4,0)</f>
        <v>38.322000000000003</v>
      </c>
      <c r="AH69" s="12" t="e">
        <f>VLOOKUP(A:A,[1]TDSheet!$A:$AG,33,0)</f>
        <v>#N/A</v>
      </c>
      <c r="AI69" s="12">
        <f t="shared" si="15"/>
        <v>0</v>
      </c>
      <c r="AJ69" s="12">
        <f t="shared" si="16"/>
        <v>0</v>
      </c>
      <c r="AK69" s="12"/>
      <c r="AL69" s="12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177.59200000000001</v>
      </c>
      <c r="D70" s="8">
        <v>734.35199999999998</v>
      </c>
      <c r="E70" s="8">
        <v>674.12599999999998</v>
      </c>
      <c r="F70" s="8">
        <v>225.45400000000001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763.86900000000003</v>
      </c>
      <c r="K70" s="12">
        <f t="shared" si="11"/>
        <v>-89.743000000000052</v>
      </c>
      <c r="L70" s="12">
        <f>VLOOKUP(A:A,[1]TDSheet!$A:$M,13,0)</f>
        <v>400</v>
      </c>
      <c r="M70" s="12">
        <f>VLOOKUP(A:A,[1]TDSheet!$A:$N,14,0)</f>
        <v>500</v>
      </c>
      <c r="N70" s="12">
        <f>VLOOKUP(A:A,[1]TDSheet!$A:$O,15,0)</f>
        <v>500</v>
      </c>
      <c r="O70" s="12"/>
      <c r="P70" s="12"/>
      <c r="Q70" s="12"/>
      <c r="R70" s="12"/>
      <c r="S70" s="12"/>
      <c r="T70" s="12"/>
      <c r="U70" s="12"/>
      <c r="V70" s="12">
        <f t="shared" si="12"/>
        <v>224.70866666666666</v>
      </c>
      <c r="W70" s="14">
        <v>200</v>
      </c>
      <c r="X70" s="15">
        <f t="shared" si="13"/>
        <v>8.1236475080326223</v>
      </c>
      <c r="Y70" s="12">
        <f t="shared" si="14"/>
        <v>1.0033168873474692</v>
      </c>
      <c r="Z70" s="12"/>
      <c r="AA70" s="12"/>
      <c r="AB70" s="12"/>
      <c r="AC70" s="12"/>
      <c r="AD70" s="12">
        <f>VLOOKUP(A:A,[1]TDSheet!$A:$AD,30,0)</f>
        <v>198.50200000000001</v>
      </c>
      <c r="AE70" s="12">
        <f>VLOOKUP(A:A,[1]TDSheet!$A:$AE,31,0)</f>
        <v>256.76799999999997</v>
      </c>
      <c r="AF70" s="12">
        <f>VLOOKUP(A:A,[1]TDSheet!$A:$V,22,0)</f>
        <v>405.75779999999997</v>
      </c>
      <c r="AG70" s="12">
        <f>VLOOKUP(A:A,[3]TDSheet!$A:$D,4,0)</f>
        <v>154.60900000000001</v>
      </c>
      <c r="AH70" s="12" t="str">
        <f>VLOOKUP(A:A,[1]TDSheet!$A:$AG,33,0)</f>
        <v>декак</v>
      </c>
      <c r="AI70" s="12">
        <f t="shared" si="15"/>
        <v>200</v>
      </c>
      <c r="AJ70" s="12">
        <f t="shared" si="16"/>
        <v>200</v>
      </c>
      <c r="AK70" s="12"/>
      <c r="AL70" s="12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168.11500000000001</v>
      </c>
      <c r="D71" s="8">
        <v>78.768000000000001</v>
      </c>
      <c r="E71" s="8">
        <v>60.131999999999998</v>
      </c>
      <c r="F71" s="8">
        <v>186.751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58.411000000000001</v>
      </c>
      <c r="K71" s="12">
        <f t="shared" si="11"/>
        <v>1.7209999999999965</v>
      </c>
      <c r="L71" s="12">
        <f>VLOOKUP(A:A,[1]TDSheet!$A:$M,13,0)</f>
        <v>0</v>
      </c>
      <c r="M71" s="12">
        <f>VLOOKUP(A:A,[1]TDSheet!$A:$N,14,0)</f>
        <v>0</v>
      </c>
      <c r="N71" s="12">
        <f>VLOOKUP(A:A,[1]TDSheet!$A:$O,15,0)</f>
        <v>20</v>
      </c>
      <c r="O71" s="12"/>
      <c r="P71" s="12"/>
      <c r="Q71" s="12"/>
      <c r="R71" s="12"/>
      <c r="S71" s="12"/>
      <c r="T71" s="12"/>
      <c r="U71" s="12"/>
      <c r="V71" s="12">
        <f t="shared" si="12"/>
        <v>20.044</v>
      </c>
      <c r="W71" s="14"/>
      <c r="X71" s="15">
        <f t="shared" si="13"/>
        <v>10.3148573139094</v>
      </c>
      <c r="Y71" s="12">
        <f t="shared" si="14"/>
        <v>9.3170524845340257</v>
      </c>
      <c r="Z71" s="12"/>
      <c r="AA71" s="12"/>
      <c r="AB71" s="12"/>
      <c r="AC71" s="12"/>
      <c r="AD71" s="12">
        <f>VLOOKUP(A:A,[1]TDSheet!$A:$AD,30,0)</f>
        <v>22.986799999999999</v>
      </c>
      <c r="AE71" s="12">
        <f>VLOOKUP(A:A,[1]TDSheet!$A:$AE,31,0)</f>
        <v>34.468800000000002</v>
      </c>
      <c r="AF71" s="12">
        <f>VLOOKUP(A:A,[1]TDSheet!$A:$V,22,0)</f>
        <v>30.972000000000001</v>
      </c>
      <c r="AG71" s="12">
        <f>VLOOKUP(A:A,[3]TDSheet!$A:$D,4,0)</f>
        <v>12.01</v>
      </c>
      <c r="AH71" s="12">
        <f>VLOOKUP(A:A,[1]TDSheet!$A:$AG,33,0)</f>
        <v>0</v>
      </c>
      <c r="AI71" s="12">
        <f t="shared" si="15"/>
        <v>0</v>
      </c>
      <c r="AJ71" s="12">
        <f t="shared" si="16"/>
        <v>0</v>
      </c>
      <c r="AK71" s="12"/>
      <c r="AL71" s="12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16.577000000000002</v>
      </c>
      <c r="D72" s="8">
        <v>1.762</v>
      </c>
      <c r="E72" s="8">
        <v>8.0869999999999997</v>
      </c>
      <c r="F72" s="8">
        <v>10.252000000000001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2">
        <f>VLOOKUP(A:A,[2]TDSheet!$A:$F,6,0)</f>
        <v>7.6</v>
      </c>
      <c r="K72" s="12">
        <f t="shared" ref="K72:K111" si="17">E72-J72</f>
        <v>0.4870000000000001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VLOOKUP(A:A,[1]TDSheet!$A:$O,15,0)</f>
        <v>0</v>
      </c>
      <c r="O72" s="12"/>
      <c r="P72" s="12"/>
      <c r="Q72" s="12"/>
      <c r="R72" s="12"/>
      <c r="S72" s="12"/>
      <c r="T72" s="12"/>
      <c r="U72" s="12"/>
      <c r="V72" s="12">
        <f t="shared" ref="V72:V111" si="18">E72/3</f>
        <v>2.6956666666666664</v>
      </c>
      <c r="W72" s="14">
        <v>10</v>
      </c>
      <c r="X72" s="15">
        <f t="shared" ref="X72:X111" si="19">(F72+L72+M72+N72+W72)/V72</f>
        <v>7.5127983182886133</v>
      </c>
      <c r="Y72" s="12">
        <f t="shared" ref="Y72:Y111" si="20">F72/V72</f>
        <v>3.8031408433288001</v>
      </c>
      <c r="Z72" s="12"/>
      <c r="AA72" s="12"/>
      <c r="AB72" s="12"/>
      <c r="AC72" s="12"/>
      <c r="AD72" s="12">
        <f>VLOOKUP(A:A,[1]TDSheet!$A:$AD,30,0)</f>
        <v>2.5043999999999995</v>
      </c>
      <c r="AE72" s="12">
        <f>VLOOKUP(A:A,[1]TDSheet!$A:$AE,31,0)</f>
        <v>2.2056</v>
      </c>
      <c r="AF72" s="12">
        <f>VLOOKUP(A:A,[1]TDSheet!$A:$V,22,0)</f>
        <v>1.3096000000000001</v>
      </c>
      <c r="AG72" s="12">
        <v>0</v>
      </c>
      <c r="AH72" s="12" t="str">
        <f>VLOOKUP(A:A,[1]TDSheet!$A:$AG,33,0)</f>
        <v>увел</v>
      </c>
      <c r="AI72" s="12">
        <f t="shared" ref="AI72:AI111" si="21">W72+S72</f>
        <v>10</v>
      </c>
      <c r="AJ72" s="12">
        <f t="shared" ref="AJ72:AJ111" si="22">AI72*H72</f>
        <v>10</v>
      </c>
      <c r="AK72" s="12"/>
      <c r="AL72" s="12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278.77199999999999</v>
      </c>
      <c r="D73" s="8">
        <v>1610.0989999999999</v>
      </c>
      <c r="E73" s="8">
        <v>760.048</v>
      </c>
      <c r="F73" s="8">
        <v>1117.9970000000001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734.96699999999998</v>
      </c>
      <c r="K73" s="12">
        <f t="shared" si="17"/>
        <v>25.081000000000017</v>
      </c>
      <c r="L73" s="12">
        <f>VLOOKUP(A:A,[1]TDSheet!$A:$M,13,0)</f>
        <v>350</v>
      </c>
      <c r="M73" s="12">
        <f>VLOOKUP(A:A,[1]TDSheet!$A:$N,14,0)</f>
        <v>350</v>
      </c>
      <c r="N73" s="12">
        <f>VLOOKUP(A:A,[1]TDSheet!$A:$O,15,0)</f>
        <v>350</v>
      </c>
      <c r="O73" s="12"/>
      <c r="P73" s="12"/>
      <c r="Q73" s="12"/>
      <c r="R73" s="12"/>
      <c r="S73" s="12"/>
      <c r="T73" s="12"/>
      <c r="U73" s="12"/>
      <c r="V73" s="12">
        <f t="shared" si="18"/>
        <v>253.34933333333333</v>
      </c>
      <c r="W73" s="14"/>
      <c r="X73" s="15">
        <f t="shared" si="19"/>
        <v>8.5573424310043595</v>
      </c>
      <c r="Y73" s="12">
        <f t="shared" si="20"/>
        <v>4.4128673452203024</v>
      </c>
      <c r="Z73" s="12"/>
      <c r="AA73" s="12"/>
      <c r="AB73" s="12"/>
      <c r="AC73" s="12"/>
      <c r="AD73" s="12">
        <f>VLOOKUP(A:A,[1]TDSheet!$A:$AD,30,0)</f>
        <v>380.77320000000009</v>
      </c>
      <c r="AE73" s="12">
        <f>VLOOKUP(A:A,[1]TDSheet!$A:$AE,31,0)</f>
        <v>405.95819999999998</v>
      </c>
      <c r="AF73" s="12">
        <f>VLOOKUP(A:A,[1]TDSheet!$A:$V,22,0)</f>
        <v>403.07759999999996</v>
      </c>
      <c r="AG73" s="12">
        <f>VLOOKUP(A:A,[3]TDSheet!$A:$D,4,0)</f>
        <v>159.73099999999999</v>
      </c>
      <c r="AH73" s="12" t="e">
        <f>VLOOKUP(A:A,[1]TDSheet!$A:$AG,33,0)</f>
        <v>#N/A</v>
      </c>
      <c r="AI73" s="12">
        <f t="shared" si="21"/>
        <v>0</v>
      </c>
      <c r="AJ73" s="12">
        <f t="shared" si="22"/>
        <v>0</v>
      </c>
      <c r="AK73" s="12"/>
      <c r="AL73" s="12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1979</v>
      </c>
      <c r="D74" s="8">
        <v>1931</v>
      </c>
      <c r="E74" s="8">
        <v>2671</v>
      </c>
      <c r="F74" s="8">
        <v>1153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5689</v>
      </c>
      <c r="K74" s="12">
        <f t="shared" si="17"/>
        <v>-3018</v>
      </c>
      <c r="L74" s="12">
        <f>VLOOKUP(A:A,[1]TDSheet!$A:$M,13,0)</f>
        <v>800</v>
      </c>
      <c r="M74" s="12">
        <f>VLOOKUP(A:A,[1]TDSheet!$A:$N,14,0)</f>
        <v>1000</v>
      </c>
      <c r="N74" s="12">
        <f>VLOOKUP(A:A,[1]TDSheet!$A:$O,15,0)</f>
        <v>1000</v>
      </c>
      <c r="O74" s="12"/>
      <c r="P74" s="12"/>
      <c r="Q74" s="12"/>
      <c r="R74" s="12"/>
      <c r="S74" s="12">
        <v>3600</v>
      </c>
      <c r="T74" s="12"/>
      <c r="U74" s="12"/>
      <c r="V74" s="12">
        <f t="shared" si="18"/>
        <v>890.33333333333337</v>
      </c>
      <c r="W74" s="14">
        <v>1200</v>
      </c>
      <c r="X74" s="15">
        <f t="shared" si="19"/>
        <v>5.7877199550730065</v>
      </c>
      <c r="Y74" s="12">
        <f t="shared" si="20"/>
        <v>1.2950205915387494</v>
      </c>
      <c r="Z74" s="12"/>
      <c r="AA74" s="12"/>
      <c r="AB74" s="12"/>
      <c r="AC74" s="12"/>
      <c r="AD74" s="12">
        <f>VLOOKUP(A:A,[1]TDSheet!$A:$AD,30,0)</f>
        <v>664.8</v>
      </c>
      <c r="AE74" s="12">
        <f>VLOOKUP(A:A,[1]TDSheet!$A:$AE,31,0)</f>
        <v>682.8</v>
      </c>
      <c r="AF74" s="12">
        <f>VLOOKUP(A:A,[1]TDSheet!$A:$V,22,0)</f>
        <v>874.8</v>
      </c>
      <c r="AG74" s="12">
        <f>VLOOKUP(A:A,[3]TDSheet!$A:$D,4,0)</f>
        <v>462</v>
      </c>
      <c r="AH74" s="12">
        <f>VLOOKUP(A:A,[1]TDSheet!$A:$AG,33,0)</f>
        <v>0</v>
      </c>
      <c r="AI74" s="12">
        <f t="shared" si="21"/>
        <v>4800</v>
      </c>
      <c r="AJ74" s="12">
        <f t="shared" si="22"/>
        <v>2160</v>
      </c>
      <c r="AK74" s="12"/>
      <c r="AL74" s="12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1747</v>
      </c>
      <c r="D75" s="8">
        <v>1760</v>
      </c>
      <c r="E75" s="8">
        <v>2339</v>
      </c>
      <c r="F75" s="8">
        <v>1095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2380</v>
      </c>
      <c r="K75" s="12">
        <f t="shared" si="17"/>
        <v>-41</v>
      </c>
      <c r="L75" s="12">
        <f>VLOOKUP(A:A,[1]TDSheet!$A:$M,13,0)</f>
        <v>800</v>
      </c>
      <c r="M75" s="12">
        <f>VLOOKUP(A:A,[1]TDSheet!$A:$N,14,0)</f>
        <v>1200</v>
      </c>
      <c r="N75" s="12">
        <f>VLOOKUP(A:A,[1]TDSheet!$A:$O,15,0)</f>
        <v>1000</v>
      </c>
      <c r="O75" s="12"/>
      <c r="P75" s="12"/>
      <c r="Q75" s="12"/>
      <c r="R75" s="12"/>
      <c r="S75" s="12">
        <v>570</v>
      </c>
      <c r="T75" s="12"/>
      <c r="U75" s="12"/>
      <c r="V75" s="12">
        <f t="shared" si="18"/>
        <v>779.66666666666663</v>
      </c>
      <c r="W75" s="14">
        <v>700</v>
      </c>
      <c r="X75" s="15">
        <f t="shared" si="19"/>
        <v>6.1500641299700733</v>
      </c>
      <c r="Y75" s="12">
        <f t="shared" si="20"/>
        <v>1.4044463445917059</v>
      </c>
      <c r="Z75" s="12"/>
      <c r="AA75" s="12"/>
      <c r="AB75" s="12"/>
      <c r="AC75" s="12"/>
      <c r="AD75" s="12">
        <f>VLOOKUP(A:A,[1]TDSheet!$A:$AD,30,0)</f>
        <v>676.6</v>
      </c>
      <c r="AE75" s="12">
        <f>VLOOKUP(A:A,[1]TDSheet!$A:$AE,31,0)</f>
        <v>716.2</v>
      </c>
      <c r="AF75" s="12">
        <f>VLOOKUP(A:A,[1]TDSheet!$A:$V,22,0)</f>
        <v>981.4</v>
      </c>
      <c r="AG75" s="12">
        <f>VLOOKUP(A:A,[3]TDSheet!$A:$D,4,0)</f>
        <v>478</v>
      </c>
      <c r="AH75" s="12" t="str">
        <f>VLOOKUP(A:A,[1]TDSheet!$A:$AG,33,0)</f>
        <v>оконч</v>
      </c>
      <c r="AI75" s="12">
        <f t="shared" si="21"/>
        <v>1270</v>
      </c>
      <c r="AJ75" s="12">
        <f t="shared" si="22"/>
        <v>571.5</v>
      </c>
      <c r="AK75" s="12"/>
      <c r="AL75" s="12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358</v>
      </c>
      <c r="D76" s="8">
        <v>868</v>
      </c>
      <c r="E76" s="8">
        <v>789</v>
      </c>
      <c r="F76" s="8">
        <v>405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888</v>
      </c>
      <c r="K76" s="12">
        <f t="shared" si="17"/>
        <v>-99</v>
      </c>
      <c r="L76" s="12">
        <f>VLOOKUP(A:A,[1]TDSheet!$A:$M,13,0)</f>
        <v>250</v>
      </c>
      <c r="M76" s="12">
        <f>VLOOKUP(A:A,[1]TDSheet!$A:$N,14,0)</f>
        <v>250</v>
      </c>
      <c r="N76" s="12">
        <f>VLOOKUP(A:A,[1]TDSheet!$A:$O,15,0)</f>
        <v>250</v>
      </c>
      <c r="O76" s="12"/>
      <c r="P76" s="12"/>
      <c r="Q76" s="12"/>
      <c r="R76" s="12"/>
      <c r="S76" s="12"/>
      <c r="T76" s="12"/>
      <c r="U76" s="12"/>
      <c r="V76" s="12">
        <f t="shared" si="18"/>
        <v>263</v>
      </c>
      <c r="W76" s="14">
        <v>300</v>
      </c>
      <c r="X76" s="15">
        <f t="shared" si="19"/>
        <v>5.5323193916349807</v>
      </c>
      <c r="Y76" s="12">
        <f t="shared" si="20"/>
        <v>1.5399239543726235</v>
      </c>
      <c r="Z76" s="12"/>
      <c r="AA76" s="12"/>
      <c r="AB76" s="12"/>
      <c r="AC76" s="12"/>
      <c r="AD76" s="12">
        <f>VLOOKUP(A:A,[1]TDSheet!$A:$AD,30,0)</f>
        <v>235.8</v>
      </c>
      <c r="AE76" s="12">
        <f>VLOOKUP(A:A,[1]TDSheet!$A:$AE,31,0)</f>
        <v>260.8</v>
      </c>
      <c r="AF76" s="12">
        <f>VLOOKUP(A:A,[1]TDSheet!$A:$V,22,0)</f>
        <v>371.4</v>
      </c>
      <c r="AG76" s="12">
        <f>VLOOKUP(A:A,[3]TDSheet!$A:$D,4,0)</f>
        <v>140</v>
      </c>
      <c r="AH76" s="12" t="str">
        <f>VLOOKUP(A:A,[1]TDSheet!$A:$AG,33,0)</f>
        <v>проддек</v>
      </c>
      <c r="AI76" s="12">
        <f t="shared" si="21"/>
        <v>300</v>
      </c>
      <c r="AJ76" s="12">
        <f t="shared" si="22"/>
        <v>135</v>
      </c>
      <c r="AK76" s="12"/>
      <c r="AL76" s="12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5.2130000000000001</v>
      </c>
      <c r="D77" s="8">
        <v>6.5460000000000003</v>
      </c>
      <c r="E77" s="8">
        <v>0</v>
      </c>
      <c r="F77" s="8"/>
      <c r="G77" s="1">
        <f>VLOOKUP(A:A,[1]TDSheet!$A:$G,7,0)</f>
        <v>0</v>
      </c>
      <c r="H77" s="20">
        <v>0</v>
      </c>
      <c r="I77" s="1">
        <f>VLOOKUP(A:A,[1]TDSheet!$A:$I,9,0)</f>
        <v>35</v>
      </c>
      <c r="J77" s="12">
        <f>VLOOKUP(A:A,[2]TDSheet!$A:$F,6,0)</f>
        <v>1</v>
      </c>
      <c r="K77" s="12">
        <f t="shared" si="17"/>
        <v>-1</v>
      </c>
      <c r="L77" s="12">
        <f>VLOOKUP(A:A,[1]TDSheet!$A:$M,13,0)</f>
        <v>0</v>
      </c>
      <c r="M77" s="12">
        <f>VLOOKUP(A:A,[1]TDSheet!$A:$N,14,0)</f>
        <v>0</v>
      </c>
      <c r="N77" s="12">
        <f>VLOOKUP(A:A,[1]TDSheet!$A:$O,15,0)</f>
        <v>0</v>
      </c>
      <c r="O77" s="12"/>
      <c r="P77" s="12"/>
      <c r="Q77" s="12"/>
      <c r="R77" s="12"/>
      <c r="S77" s="12"/>
      <c r="T77" s="12"/>
      <c r="U77" s="12"/>
      <c r="V77" s="12">
        <f t="shared" si="18"/>
        <v>0</v>
      </c>
      <c r="W77" s="14"/>
      <c r="X77" s="15" t="e">
        <f t="shared" si="19"/>
        <v>#DIV/0!</v>
      </c>
      <c r="Y77" s="12" t="e">
        <f t="shared" si="20"/>
        <v>#DIV/0!</v>
      </c>
      <c r="Z77" s="12"/>
      <c r="AA77" s="12"/>
      <c r="AB77" s="12"/>
      <c r="AC77" s="12"/>
      <c r="AD77" s="12">
        <f>VLOOKUP(A:A,[1]TDSheet!$A:$AD,30,0)</f>
        <v>2.1808000000000001</v>
      </c>
      <c r="AE77" s="12">
        <f>VLOOKUP(A:A,[1]TDSheet!$A:$AE,31,0)</f>
        <v>3.7468000000000004</v>
      </c>
      <c r="AF77" s="12">
        <f>VLOOKUP(A:A,[1]TDSheet!$A:$V,22,0)</f>
        <v>0.39660000000000001</v>
      </c>
      <c r="AG77" s="12">
        <v>0</v>
      </c>
      <c r="AH77" s="19" t="s">
        <v>142</v>
      </c>
      <c r="AI77" s="12">
        <f t="shared" si="21"/>
        <v>0</v>
      </c>
      <c r="AJ77" s="12">
        <f t="shared" si="22"/>
        <v>0</v>
      </c>
      <c r="AK77" s="12"/>
      <c r="AL77" s="12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131</v>
      </c>
      <c r="D78" s="8">
        <v>147</v>
      </c>
      <c r="E78" s="8">
        <v>92</v>
      </c>
      <c r="F78" s="8">
        <v>181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97</v>
      </c>
      <c r="K78" s="12">
        <f t="shared" si="17"/>
        <v>-5</v>
      </c>
      <c r="L78" s="12">
        <f>VLOOKUP(A:A,[1]TDSheet!$A:$M,13,0)</f>
        <v>40</v>
      </c>
      <c r="M78" s="12">
        <f>VLOOKUP(A:A,[1]TDSheet!$A:$N,14,0)</f>
        <v>50</v>
      </c>
      <c r="N78" s="12">
        <f>VLOOKUP(A:A,[1]TDSheet!$A:$O,15,0)</f>
        <v>50</v>
      </c>
      <c r="O78" s="12"/>
      <c r="P78" s="12"/>
      <c r="Q78" s="12"/>
      <c r="R78" s="12"/>
      <c r="S78" s="12"/>
      <c r="T78" s="12"/>
      <c r="U78" s="12"/>
      <c r="V78" s="12">
        <f t="shared" si="18"/>
        <v>30.666666666666668</v>
      </c>
      <c r="W78" s="14"/>
      <c r="X78" s="15">
        <f t="shared" si="19"/>
        <v>10.467391304347826</v>
      </c>
      <c r="Y78" s="12">
        <f t="shared" si="20"/>
        <v>5.9021739130434776</v>
      </c>
      <c r="Z78" s="12"/>
      <c r="AA78" s="12"/>
      <c r="AB78" s="12"/>
      <c r="AC78" s="12"/>
      <c r="AD78" s="12">
        <f>VLOOKUP(A:A,[1]TDSheet!$A:$AD,30,0)</f>
        <v>59.6</v>
      </c>
      <c r="AE78" s="12">
        <f>VLOOKUP(A:A,[1]TDSheet!$A:$AE,31,0)</f>
        <v>51.2</v>
      </c>
      <c r="AF78" s="12">
        <f>VLOOKUP(A:A,[1]TDSheet!$A:$V,22,0)</f>
        <v>49.6</v>
      </c>
      <c r="AG78" s="12">
        <f>VLOOKUP(A:A,[3]TDSheet!$A:$D,4,0)</f>
        <v>16</v>
      </c>
      <c r="AH78" s="12" t="e">
        <f>VLOOKUP(A:A,[1]TDSheet!$A:$AG,33,0)</f>
        <v>#N/A</v>
      </c>
      <c r="AI78" s="12">
        <f t="shared" si="21"/>
        <v>0</v>
      </c>
      <c r="AJ78" s="12">
        <f t="shared" si="22"/>
        <v>0</v>
      </c>
      <c r="AK78" s="12"/>
      <c r="AL78" s="12"/>
    </row>
    <row r="79" spans="1:38" s="1" customFormat="1" ht="11.1" customHeight="1" outlineLevel="1" x14ac:dyDescent="0.2">
      <c r="A79" s="7" t="s">
        <v>82</v>
      </c>
      <c r="B79" s="7" t="s">
        <v>14</v>
      </c>
      <c r="C79" s="8">
        <v>174</v>
      </c>
      <c r="D79" s="8">
        <v>78</v>
      </c>
      <c r="E79" s="8">
        <v>85</v>
      </c>
      <c r="F79" s="8">
        <v>163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88</v>
      </c>
      <c r="K79" s="12">
        <f t="shared" si="17"/>
        <v>-3</v>
      </c>
      <c r="L79" s="12">
        <f>VLOOKUP(A:A,[1]TDSheet!$A:$M,13,0)</f>
        <v>40</v>
      </c>
      <c r="M79" s="12">
        <f>VLOOKUP(A:A,[1]TDSheet!$A:$N,14,0)</f>
        <v>50</v>
      </c>
      <c r="N79" s="12">
        <f>VLOOKUP(A:A,[1]TDSheet!$A:$O,15,0)</f>
        <v>50</v>
      </c>
      <c r="O79" s="12"/>
      <c r="P79" s="12"/>
      <c r="Q79" s="12"/>
      <c r="R79" s="12"/>
      <c r="S79" s="12"/>
      <c r="T79" s="12"/>
      <c r="U79" s="12"/>
      <c r="V79" s="12">
        <f t="shared" si="18"/>
        <v>28.333333333333332</v>
      </c>
      <c r="W79" s="14"/>
      <c r="X79" s="15">
        <f t="shared" si="19"/>
        <v>10.694117647058825</v>
      </c>
      <c r="Y79" s="12">
        <f t="shared" si="20"/>
        <v>5.7529411764705882</v>
      </c>
      <c r="Z79" s="12"/>
      <c r="AA79" s="12"/>
      <c r="AB79" s="12"/>
      <c r="AC79" s="12"/>
      <c r="AD79" s="12">
        <f>VLOOKUP(A:A,[1]TDSheet!$A:$AD,30,0)</f>
        <v>68.8</v>
      </c>
      <c r="AE79" s="12">
        <f>VLOOKUP(A:A,[1]TDSheet!$A:$AE,31,0)</f>
        <v>49.2</v>
      </c>
      <c r="AF79" s="12">
        <f>VLOOKUP(A:A,[1]TDSheet!$A:$V,22,0)</f>
        <v>46.4</v>
      </c>
      <c r="AG79" s="12">
        <f>VLOOKUP(A:A,[3]TDSheet!$A:$D,4,0)</f>
        <v>16</v>
      </c>
      <c r="AH79" s="12" t="e">
        <f>VLOOKUP(A:A,[1]TDSheet!$A:$AG,33,0)</f>
        <v>#N/A</v>
      </c>
      <c r="AI79" s="12">
        <f t="shared" si="21"/>
        <v>0</v>
      </c>
      <c r="AJ79" s="12">
        <f t="shared" si="22"/>
        <v>0</v>
      </c>
      <c r="AK79" s="12"/>
      <c r="AL79" s="12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533.74300000000005</v>
      </c>
      <c r="D80" s="8">
        <v>928.16300000000001</v>
      </c>
      <c r="E80" s="8">
        <v>710.14300000000003</v>
      </c>
      <c r="F80" s="8">
        <v>666.21199999999999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750.63599999999997</v>
      </c>
      <c r="K80" s="12">
        <f t="shared" si="17"/>
        <v>-40.492999999999938</v>
      </c>
      <c r="L80" s="12">
        <f>VLOOKUP(A:A,[1]TDSheet!$A:$M,13,0)</f>
        <v>300</v>
      </c>
      <c r="M80" s="12">
        <f>VLOOKUP(A:A,[1]TDSheet!$A:$N,14,0)</f>
        <v>350</v>
      </c>
      <c r="N80" s="12">
        <f>VLOOKUP(A:A,[1]TDSheet!$A:$O,15,0)</f>
        <v>300</v>
      </c>
      <c r="O80" s="12"/>
      <c r="P80" s="12"/>
      <c r="Q80" s="12"/>
      <c r="R80" s="12"/>
      <c r="S80" s="12"/>
      <c r="T80" s="12"/>
      <c r="U80" s="12"/>
      <c r="V80" s="12">
        <f t="shared" si="18"/>
        <v>236.71433333333334</v>
      </c>
      <c r="W80" s="14">
        <v>200</v>
      </c>
      <c r="X80" s="15">
        <f t="shared" si="19"/>
        <v>7.6725898868256106</v>
      </c>
      <c r="Y80" s="12">
        <f t="shared" si="20"/>
        <v>2.8144134350405481</v>
      </c>
      <c r="Z80" s="12"/>
      <c r="AA80" s="12"/>
      <c r="AB80" s="12"/>
      <c r="AC80" s="12"/>
      <c r="AD80" s="12">
        <f>VLOOKUP(A:A,[1]TDSheet!$A:$AD,30,0)</f>
        <v>190.34459999999999</v>
      </c>
      <c r="AE80" s="12">
        <f>VLOOKUP(A:A,[1]TDSheet!$A:$AE,31,0)</f>
        <v>254.81840000000003</v>
      </c>
      <c r="AF80" s="12">
        <f>VLOOKUP(A:A,[1]TDSheet!$A:$V,22,0)</f>
        <v>329.14319999999998</v>
      </c>
      <c r="AG80" s="12">
        <f>VLOOKUP(A:A,[3]TDSheet!$A:$D,4,0)</f>
        <v>133.18899999999999</v>
      </c>
      <c r="AH80" s="12" t="str">
        <f>VLOOKUP(A:A,[1]TDSheet!$A:$AG,33,0)</f>
        <v>оконч</v>
      </c>
      <c r="AI80" s="12">
        <f t="shared" si="21"/>
        <v>200</v>
      </c>
      <c r="AJ80" s="12">
        <f t="shared" si="22"/>
        <v>200</v>
      </c>
      <c r="AK80" s="12"/>
      <c r="AL80" s="12"/>
    </row>
    <row r="81" spans="1:38" s="1" customFormat="1" ht="11.1" customHeight="1" outlineLevel="1" x14ac:dyDescent="0.2">
      <c r="A81" s="7" t="s">
        <v>84</v>
      </c>
      <c r="B81" s="7" t="s">
        <v>8</v>
      </c>
      <c r="C81" s="8">
        <v>17.559999999999999</v>
      </c>
      <c r="D81" s="8">
        <v>1.9239999999999999</v>
      </c>
      <c r="E81" s="8">
        <v>3.9940000000000002</v>
      </c>
      <c r="F81" s="8">
        <v>15.49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2">
        <f>VLOOKUP(A:A,[2]TDSheet!$A:$F,6,0)</f>
        <v>8.0709999999999997</v>
      </c>
      <c r="K81" s="12">
        <f t="shared" si="17"/>
        <v>-4.077</v>
      </c>
      <c r="L81" s="12">
        <f>VLOOKUP(A:A,[1]TDSheet!$A:$M,13,0)</f>
        <v>0</v>
      </c>
      <c r="M81" s="12">
        <f>VLOOKUP(A:A,[1]TDSheet!$A:$N,14,0)</f>
        <v>0</v>
      </c>
      <c r="N81" s="12">
        <f>VLOOKUP(A:A,[1]TDSheet!$A:$O,15,0)</f>
        <v>0</v>
      </c>
      <c r="O81" s="12"/>
      <c r="P81" s="12"/>
      <c r="Q81" s="12"/>
      <c r="R81" s="12"/>
      <c r="S81" s="12"/>
      <c r="T81" s="12"/>
      <c r="U81" s="12"/>
      <c r="V81" s="12">
        <f t="shared" si="18"/>
        <v>1.3313333333333335</v>
      </c>
      <c r="W81" s="14"/>
      <c r="X81" s="15">
        <f t="shared" si="19"/>
        <v>11.634952428642963</v>
      </c>
      <c r="Y81" s="12">
        <f t="shared" si="20"/>
        <v>11.634952428642963</v>
      </c>
      <c r="Z81" s="12"/>
      <c r="AA81" s="12"/>
      <c r="AB81" s="12"/>
      <c r="AC81" s="12"/>
      <c r="AD81" s="12">
        <f>VLOOKUP(A:A,[1]TDSheet!$A:$AD,30,0)</f>
        <v>2.7971999999999992</v>
      </c>
      <c r="AE81" s="12">
        <f>VLOOKUP(A:A,[1]TDSheet!$A:$AE,31,0)</f>
        <v>4.1261999999999999</v>
      </c>
      <c r="AF81" s="12">
        <f>VLOOKUP(A:A,[1]TDSheet!$A:$V,22,0)</f>
        <v>2.1294</v>
      </c>
      <c r="AG81" s="12">
        <v>0</v>
      </c>
      <c r="AH81" s="19" t="str">
        <f>VLOOKUP(A:A,[1]TDSheet!$A:$AG,33,0)</f>
        <v>увел</v>
      </c>
      <c r="AI81" s="12">
        <f t="shared" si="21"/>
        <v>0</v>
      </c>
      <c r="AJ81" s="12">
        <f t="shared" si="22"/>
        <v>0</v>
      </c>
      <c r="AK81" s="12"/>
      <c r="AL81" s="12"/>
    </row>
    <row r="82" spans="1:38" s="1" customFormat="1" ht="11.1" customHeight="1" outlineLevel="1" x14ac:dyDescent="0.2">
      <c r="A82" s="7" t="s">
        <v>85</v>
      </c>
      <c r="B82" s="7" t="s">
        <v>14</v>
      </c>
      <c r="C82" s="8">
        <v>637</v>
      </c>
      <c r="D82" s="8">
        <v>1</v>
      </c>
      <c r="E82" s="8">
        <v>155</v>
      </c>
      <c r="F82" s="8">
        <v>482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2">
        <f>VLOOKUP(A:A,[2]TDSheet!$A:$F,6,0)</f>
        <v>155</v>
      </c>
      <c r="K82" s="12">
        <f t="shared" si="17"/>
        <v>0</v>
      </c>
      <c r="L82" s="12">
        <f>VLOOKUP(A:A,[1]TDSheet!$A:$M,13,0)</f>
        <v>0</v>
      </c>
      <c r="M82" s="12">
        <f>VLOOKUP(A:A,[1]TDSheet!$A:$N,14,0)</f>
        <v>0</v>
      </c>
      <c r="N82" s="12">
        <f>VLOOKUP(A:A,[1]TDSheet!$A:$O,15,0)</f>
        <v>0</v>
      </c>
      <c r="O82" s="12"/>
      <c r="P82" s="12"/>
      <c r="Q82" s="12"/>
      <c r="R82" s="12"/>
      <c r="S82" s="12"/>
      <c r="T82" s="12"/>
      <c r="U82" s="12"/>
      <c r="V82" s="12">
        <f t="shared" si="18"/>
        <v>51.666666666666664</v>
      </c>
      <c r="W82" s="14">
        <v>500</v>
      </c>
      <c r="X82" s="15">
        <f t="shared" si="19"/>
        <v>19.006451612903227</v>
      </c>
      <c r="Y82" s="12">
        <f t="shared" si="20"/>
        <v>9.3290322580645171</v>
      </c>
      <c r="Z82" s="12"/>
      <c r="AA82" s="12"/>
      <c r="AB82" s="12"/>
      <c r="AC82" s="12"/>
      <c r="AD82" s="12">
        <f>VLOOKUP(A:A,[1]TDSheet!$A:$AD,30,0)</f>
        <v>58.8</v>
      </c>
      <c r="AE82" s="12">
        <f>VLOOKUP(A:A,[1]TDSheet!$A:$AE,31,0)</f>
        <v>76.2</v>
      </c>
      <c r="AF82" s="12">
        <f>VLOOKUP(A:A,[1]TDSheet!$A:$V,22,0)</f>
        <v>64</v>
      </c>
      <c r="AG82" s="12">
        <f>VLOOKUP(A:A,[3]TDSheet!$A:$D,4,0)</f>
        <v>26</v>
      </c>
      <c r="AH82" s="12" t="e">
        <f>VLOOKUP(A:A,[1]TDSheet!$A:$AG,33,0)</f>
        <v>#N/A</v>
      </c>
      <c r="AI82" s="12">
        <f t="shared" si="21"/>
        <v>500</v>
      </c>
      <c r="AJ82" s="12">
        <f t="shared" si="22"/>
        <v>50</v>
      </c>
      <c r="AK82" s="12"/>
      <c r="AL82" s="12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18.289000000000001</v>
      </c>
      <c r="D83" s="8">
        <v>86.382999999999996</v>
      </c>
      <c r="E83" s="8">
        <v>79.358999999999995</v>
      </c>
      <c r="F83" s="8">
        <v>22.437000000000001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80.418999999999997</v>
      </c>
      <c r="K83" s="12">
        <f t="shared" si="17"/>
        <v>-1.0600000000000023</v>
      </c>
      <c r="L83" s="12">
        <f>VLOOKUP(A:A,[1]TDSheet!$A:$M,13,0)</f>
        <v>20</v>
      </c>
      <c r="M83" s="12">
        <f>VLOOKUP(A:A,[1]TDSheet!$A:$N,14,0)</f>
        <v>20</v>
      </c>
      <c r="N83" s="12">
        <f>VLOOKUP(A:A,[1]TDSheet!$A:$O,15,0)</f>
        <v>30</v>
      </c>
      <c r="O83" s="12"/>
      <c r="P83" s="12"/>
      <c r="Q83" s="12"/>
      <c r="R83" s="12"/>
      <c r="S83" s="12"/>
      <c r="T83" s="12"/>
      <c r="U83" s="12"/>
      <c r="V83" s="12">
        <f t="shared" si="18"/>
        <v>26.452999999999999</v>
      </c>
      <c r="W83" s="14">
        <v>40</v>
      </c>
      <c r="X83" s="15">
        <f t="shared" si="19"/>
        <v>5.0065020980607118</v>
      </c>
      <c r="Y83" s="12">
        <f t="shared" si="20"/>
        <v>0.84818357086152807</v>
      </c>
      <c r="Z83" s="12"/>
      <c r="AA83" s="12"/>
      <c r="AB83" s="12"/>
      <c r="AC83" s="12"/>
      <c r="AD83" s="12">
        <f>VLOOKUP(A:A,[1]TDSheet!$A:$AD,30,0)</f>
        <v>15.088999999999999</v>
      </c>
      <c r="AE83" s="12">
        <f>VLOOKUP(A:A,[1]TDSheet!$A:$AE,31,0)</f>
        <v>18.247599999999998</v>
      </c>
      <c r="AF83" s="12">
        <f>VLOOKUP(A:A,[1]TDSheet!$A:$V,22,0)</f>
        <v>29.625400000000003</v>
      </c>
      <c r="AG83" s="12">
        <f>VLOOKUP(A:A,[3]TDSheet!$A:$D,4,0)</f>
        <v>18.568000000000001</v>
      </c>
      <c r="AH83" s="12" t="e">
        <f>VLOOKUP(A:A,[1]TDSheet!$A:$AG,33,0)</f>
        <v>#N/A</v>
      </c>
      <c r="AI83" s="12">
        <f t="shared" si="21"/>
        <v>40</v>
      </c>
      <c r="AJ83" s="12">
        <f t="shared" si="22"/>
        <v>40</v>
      </c>
      <c r="AK83" s="12"/>
      <c r="AL83" s="12"/>
    </row>
    <row r="84" spans="1:38" s="1" customFormat="1" ht="11.1" customHeight="1" outlineLevel="1" x14ac:dyDescent="0.2">
      <c r="A84" s="7" t="s">
        <v>87</v>
      </c>
      <c r="B84" s="7" t="s">
        <v>14</v>
      </c>
      <c r="C84" s="8">
        <v>611</v>
      </c>
      <c r="D84" s="8">
        <v>2217</v>
      </c>
      <c r="E84" s="8">
        <v>1396</v>
      </c>
      <c r="F84" s="8">
        <v>1394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1387</v>
      </c>
      <c r="K84" s="12">
        <f t="shared" si="17"/>
        <v>9</v>
      </c>
      <c r="L84" s="12">
        <f>VLOOKUP(A:A,[1]TDSheet!$A:$M,13,0)</f>
        <v>600</v>
      </c>
      <c r="M84" s="12">
        <f>VLOOKUP(A:A,[1]TDSheet!$A:$N,14,0)</f>
        <v>600</v>
      </c>
      <c r="N84" s="12">
        <f>VLOOKUP(A:A,[1]TDSheet!$A:$O,15,0)</f>
        <v>600</v>
      </c>
      <c r="O84" s="12"/>
      <c r="P84" s="12"/>
      <c r="Q84" s="12"/>
      <c r="R84" s="12"/>
      <c r="S84" s="12"/>
      <c r="T84" s="12"/>
      <c r="U84" s="12"/>
      <c r="V84" s="12">
        <f t="shared" si="18"/>
        <v>465.33333333333331</v>
      </c>
      <c r="W84" s="14"/>
      <c r="X84" s="15">
        <f t="shared" si="19"/>
        <v>6.8638968481375358</v>
      </c>
      <c r="Y84" s="12">
        <f t="shared" si="20"/>
        <v>2.9957020057306591</v>
      </c>
      <c r="Z84" s="12"/>
      <c r="AA84" s="12"/>
      <c r="AB84" s="12"/>
      <c r="AC84" s="12"/>
      <c r="AD84" s="12">
        <f>VLOOKUP(A:A,[1]TDSheet!$A:$AD,30,0)</f>
        <v>691.4</v>
      </c>
      <c r="AE84" s="12">
        <f>VLOOKUP(A:A,[1]TDSheet!$A:$AE,31,0)</f>
        <v>682</v>
      </c>
      <c r="AF84" s="12">
        <f>VLOOKUP(A:A,[1]TDSheet!$A:$V,22,0)</f>
        <v>739.8</v>
      </c>
      <c r="AG84" s="12">
        <f>VLOOKUP(A:A,[3]TDSheet!$A:$D,4,0)</f>
        <v>396</v>
      </c>
      <c r="AH84" s="12" t="str">
        <f>VLOOKUP(A:A,[1]TDSheet!$A:$AG,33,0)</f>
        <v>???</v>
      </c>
      <c r="AI84" s="12">
        <f t="shared" si="21"/>
        <v>0</v>
      </c>
      <c r="AJ84" s="12">
        <f t="shared" si="22"/>
        <v>0</v>
      </c>
      <c r="AK84" s="12"/>
      <c r="AL84" s="12"/>
    </row>
    <row r="85" spans="1:38" s="1" customFormat="1" ht="11.1" customHeight="1" outlineLevel="1" x14ac:dyDescent="0.2">
      <c r="A85" s="7" t="s">
        <v>88</v>
      </c>
      <c r="B85" s="7" t="s">
        <v>14</v>
      </c>
      <c r="C85" s="8">
        <v>454</v>
      </c>
      <c r="D85" s="8">
        <v>1569</v>
      </c>
      <c r="E85" s="8">
        <v>1093</v>
      </c>
      <c r="F85" s="8">
        <v>902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1087</v>
      </c>
      <c r="K85" s="12">
        <f t="shared" si="17"/>
        <v>6</v>
      </c>
      <c r="L85" s="12">
        <f>VLOOKUP(A:A,[1]TDSheet!$A:$M,13,0)</f>
        <v>400</v>
      </c>
      <c r="M85" s="12">
        <f>VLOOKUP(A:A,[1]TDSheet!$A:$N,14,0)</f>
        <v>200</v>
      </c>
      <c r="N85" s="12">
        <f>VLOOKUP(A:A,[1]TDSheet!$A:$O,15,0)</f>
        <v>300</v>
      </c>
      <c r="O85" s="12"/>
      <c r="P85" s="12"/>
      <c r="Q85" s="12"/>
      <c r="R85" s="12"/>
      <c r="S85" s="12"/>
      <c r="T85" s="12"/>
      <c r="U85" s="12"/>
      <c r="V85" s="12">
        <f t="shared" si="18"/>
        <v>364.33333333333331</v>
      </c>
      <c r="W85" s="14">
        <v>400</v>
      </c>
      <c r="X85" s="15">
        <f t="shared" si="19"/>
        <v>6.043915827996341</v>
      </c>
      <c r="Y85" s="12">
        <f t="shared" si="20"/>
        <v>2.4757548032936874</v>
      </c>
      <c r="Z85" s="12"/>
      <c r="AA85" s="12"/>
      <c r="AB85" s="12"/>
      <c r="AC85" s="12"/>
      <c r="AD85" s="12">
        <f>VLOOKUP(A:A,[1]TDSheet!$A:$AD,30,0)</f>
        <v>446.6</v>
      </c>
      <c r="AE85" s="12">
        <f>VLOOKUP(A:A,[1]TDSheet!$A:$AE,31,0)</f>
        <v>447.6</v>
      </c>
      <c r="AF85" s="12">
        <f>VLOOKUP(A:A,[1]TDSheet!$A:$V,22,0)</f>
        <v>470.6</v>
      </c>
      <c r="AG85" s="12">
        <f>VLOOKUP(A:A,[3]TDSheet!$A:$D,4,0)</f>
        <v>232</v>
      </c>
      <c r="AH85" s="12" t="e">
        <f>VLOOKUP(A:A,[1]TDSheet!$A:$AG,33,0)</f>
        <v>#N/A</v>
      </c>
      <c r="AI85" s="12">
        <f t="shared" si="21"/>
        <v>400</v>
      </c>
      <c r="AJ85" s="12">
        <f t="shared" si="22"/>
        <v>160</v>
      </c>
      <c r="AK85" s="12"/>
      <c r="AL85" s="12"/>
    </row>
    <row r="86" spans="1:38" s="1" customFormat="1" ht="21.95" customHeight="1" outlineLevel="1" x14ac:dyDescent="0.2">
      <c r="A86" s="7" t="s">
        <v>89</v>
      </c>
      <c r="B86" s="7" t="s">
        <v>8</v>
      </c>
      <c r="C86" s="8">
        <v>228.72200000000001</v>
      </c>
      <c r="D86" s="8">
        <v>295.67099999999999</v>
      </c>
      <c r="E86" s="8">
        <v>350.02100000000002</v>
      </c>
      <c r="F86" s="8">
        <v>160.48500000000001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351.94</v>
      </c>
      <c r="K86" s="12">
        <f t="shared" si="17"/>
        <v>-1.9189999999999827</v>
      </c>
      <c r="L86" s="12">
        <f>VLOOKUP(A:A,[1]TDSheet!$A:$M,13,0)</f>
        <v>100</v>
      </c>
      <c r="M86" s="12">
        <f>VLOOKUP(A:A,[1]TDSheet!$A:$N,14,0)</f>
        <v>150</v>
      </c>
      <c r="N86" s="12">
        <f>VLOOKUP(A:A,[1]TDSheet!$A:$O,15,0)</f>
        <v>150</v>
      </c>
      <c r="O86" s="12"/>
      <c r="P86" s="12"/>
      <c r="Q86" s="12"/>
      <c r="R86" s="12"/>
      <c r="S86" s="12"/>
      <c r="T86" s="12"/>
      <c r="U86" s="12"/>
      <c r="V86" s="12">
        <f t="shared" si="18"/>
        <v>116.67366666666668</v>
      </c>
      <c r="W86" s="14">
        <v>150</v>
      </c>
      <c r="X86" s="15">
        <f t="shared" si="19"/>
        <v>6.0895060582079354</v>
      </c>
      <c r="Y86" s="12">
        <f t="shared" si="20"/>
        <v>1.3755031840946685</v>
      </c>
      <c r="Z86" s="12"/>
      <c r="AA86" s="12"/>
      <c r="AB86" s="12"/>
      <c r="AC86" s="12"/>
      <c r="AD86" s="12">
        <f>VLOOKUP(A:A,[1]TDSheet!$A:$AD,30,0)</f>
        <v>85.197600000000008</v>
      </c>
      <c r="AE86" s="12">
        <f>VLOOKUP(A:A,[1]TDSheet!$A:$AE,31,0)</f>
        <v>98.982399999999998</v>
      </c>
      <c r="AF86" s="12">
        <f>VLOOKUP(A:A,[1]TDSheet!$A:$V,22,0)</f>
        <v>147.91839999999999</v>
      </c>
      <c r="AG86" s="12">
        <f>VLOOKUP(A:A,[3]TDSheet!$A:$D,4,0)</f>
        <v>82.132000000000005</v>
      </c>
      <c r="AH86" s="12" t="e">
        <f>VLOOKUP(A:A,[1]TDSheet!$A:$AG,33,0)</f>
        <v>#N/A</v>
      </c>
      <c r="AI86" s="12">
        <f t="shared" si="21"/>
        <v>150</v>
      </c>
      <c r="AJ86" s="12">
        <f t="shared" si="22"/>
        <v>150</v>
      </c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8</v>
      </c>
      <c r="C87" s="8">
        <v>344.35199999999998</v>
      </c>
      <c r="D87" s="8">
        <v>338.99700000000001</v>
      </c>
      <c r="E87" s="8">
        <v>332.95</v>
      </c>
      <c r="F87" s="8">
        <v>335.67500000000001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339.40499999999997</v>
      </c>
      <c r="K87" s="12">
        <f t="shared" si="17"/>
        <v>-6.4549999999999841</v>
      </c>
      <c r="L87" s="12">
        <f>VLOOKUP(A:A,[1]TDSheet!$A:$M,13,0)</f>
        <v>0</v>
      </c>
      <c r="M87" s="12">
        <f>VLOOKUP(A:A,[1]TDSheet!$A:$N,14,0)</f>
        <v>80</v>
      </c>
      <c r="N87" s="12">
        <f>VLOOKUP(A:A,[1]TDSheet!$A:$O,15,0)</f>
        <v>80</v>
      </c>
      <c r="O87" s="12"/>
      <c r="P87" s="12"/>
      <c r="Q87" s="12"/>
      <c r="R87" s="12"/>
      <c r="S87" s="12"/>
      <c r="T87" s="12"/>
      <c r="U87" s="12"/>
      <c r="V87" s="12">
        <f t="shared" si="18"/>
        <v>110.98333333333333</v>
      </c>
      <c r="W87" s="14">
        <v>180</v>
      </c>
      <c r="X87" s="15">
        <f t="shared" si="19"/>
        <v>6.0880762877308898</v>
      </c>
      <c r="Y87" s="12">
        <f t="shared" si="20"/>
        <v>3.0245532362216552</v>
      </c>
      <c r="Z87" s="12"/>
      <c r="AA87" s="12"/>
      <c r="AB87" s="12"/>
      <c r="AC87" s="12"/>
      <c r="AD87" s="12">
        <f>VLOOKUP(A:A,[1]TDSheet!$A:$AD,30,0)</f>
        <v>72.741399999999999</v>
      </c>
      <c r="AE87" s="12">
        <f>VLOOKUP(A:A,[1]TDSheet!$A:$AE,31,0)</f>
        <v>94.368399999999994</v>
      </c>
      <c r="AF87" s="12">
        <f>VLOOKUP(A:A,[1]TDSheet!$A:$V,22,0)</f>
        <v>107.89499999999998</v>
      </c>
      <c r="AG87" s="12">
        <f>VLOOKUP(A:A,[3]TDSheet!$A:$D,4,0)</f>
        <v>74.454999999999998</v>
      </c>
      <c r="AH87" s="12" t="e">
        <f>VLOOKUP(A:A,[1]TDSheet!$A:$AG,33,0)</f>
        <v>#N/A</v>
      </c>
      <c r="AI87" s="12">
        <f t="shared" si="21"/>
        <v>180</v>
      </c>
      <c r="AJ87" s="12">
        <f t="shared" si="22"/>
        <v>180</v>
      </c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359.54500000000002</v>
      </c>
      <c r="D88" s="8">
        <v>489.58600000000001</v>
      </c>
      <c r="E88" s="8">
        <v>460.34500000000003</v>
      </c>
      <c r="F88" s="8">
        <v>362.06599999999997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467.327</v>
      </c>
      <c r="K88" s="12">
        <f t="shared" si="17"/>
        <v>-6.9819999999999709</v>
      </c>
      <c r="L88" s="12">
        <f>VLOOKUP(A:A,[1]TDSheet!$A:$M,13,0)</f>
        <v>150</v>
      </c>
      <c r="M88" s="12">
        <f>VLOOKUP(A:A,[1]TDSheet!$A:$N,14,0)</f>
        <v>150</v>
      </c>
      <c r="N88" s="12">
        <f>VLOOKUP(A:A,[1]TDSheet!$A:$O,15,0)</f>
        <v>150</v>
      </c>
      <c r="O88" s="12"/>
      <c r="P88" s="12"/>
      <c r="Q88" s="12"/>
      <c r="R88" s="12"/>
      <c r="S88" s="12"/>
      <c r="T88" s="12"/>
      <c r="U88" s="12"/>
      <c r="V88" s="12">
        <f t="shared" si="18"/>
        <v>153.44833333333335</v>
      </c>
      <c r="W88" s="14">
        <v>120</v>
      </c>
      <c r="X88" s="15">
        <f t="shared" si="19"/>
        <v>6.0741357025708975</v>
      </c>
      <c r="Y88" s="12">
        <f t="shared" si="20"/>
        <v>2.3595303522358226</v>
      </c>
      <c r="Z88" s="12"/>
      <c r="AA88" s="12"/>
      <c r="AB88" s="12"/>
      <c r="AC88" s="12"/>
      <c r="AD88" s="12">
        <f>VLOOKUP(A:A,[1]TDSheet!$A:$AD,30,0)</f>
        <v>140.84759999999997</v>
      </c>
      <c r="AE88" s="12">
        <f>VLOOKUP(A:A,[1]TDSheet!$A:$AE,31,0)</f>
        <v>156.66079999999999</v>
      </c>
      <c r="AF88" s="12">
        <f>VLOOKUP(A:A,[1]TDSheet!$A:$V,22,0)</f>
        <v>210.4074</v>
      </c>
      <c r="AG88" s="12">
        <f>VLOOKUP(A:A,[3]TDSheet!$A:$D,4,0)</f>
        <v>113.08499999999999</v>
      </c>
      <c r="AH88" s="12" t="e">
        <f>VLOOKUP(A:A,[1]TDSheet!$A:$AG,33,0)</f>
        <v>#N/A</v>
      </c>
      <c r="AI88" s="12">
        <f t="shared" si="21"/>
        <v>120</v>
      </c>
      <c r="AJ88" s="12">
        <f t="shared" si="22"/>
        <v>120</v>
      </c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343.23</v>
      </c>
      <c r="D89" s="8">
        <v>413.04</v>
      </c>
      <c r="E89" s="8">
        <v>419.24299999999999</v>
      </c>
      <c r="F89" s="8">
        <v>315.01900000000001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426.05500000000001</v>
      </c>
      <c r="K89" s="12">
        <f t="shared" si="17"/>
        <v>-6.8120000000000118</v>
      </c>
      <c r="L89" s="12">
        <f>VLOOKUP(A:A,[1]TDSheet!$A:$M,13,0)</f>
        <v>120</v>
      </c>
      <c r="M89" s="12">
        <f>VLOOKUP(A:A,[1]TDSheet!$A:$N,14,0)</f>
        <v>120</v>
      </c>
      <c r="N89" s="12">
        <f>VLOOKUP(A:A,[1]TDSheet!$A:$O,15,0)</f>
        <v>120</v>
      </c>
      <c r="O89" s="12"/>
      <c r="P89" s="12"/>
      <c r="Q89" s="12"/>
      <c r="R89" s="12"/>
      <c r="S89" s="12"/>
      <c r="T89" s="12"/>
      <c r="U89" s="12"/>
      <c r="V89" s="12">
        <f t="shared" si="18"/>
        <v>139.74766666666667</v>
      </c>
      <c r="W89" s="14">
        <v>180</v>
      </c>
      <c r="X89" s="15">
        <f t="shared" si="19"/>
        <v>6.1183060897856372</v>
      </c>
      <c r="Y89" s="12">
        <f t="shared" si="20"/>
        <v>2.2541986389754869</v>
      </c>
      <c r="Z89" s="12"/>
      <c r="AA89" s="12"/>
      <c r="AB89" s="12"/>
      <c r="AC89" s="12"/>
      <c r="AD89" s="12">
        <f>VLOOKUP(A:A,[1]TDSheet!$A:$AD,30,0)</f>
        <v>109.6422</v>
      </c>
      <c r="AE89" s="12">
        <f>VLOOKUP(A:A,[1]TDSheet!$A:$AE,31,0)</f>
        <v>120.36500000000001</v>
      </c>
      <c r="AF89" s="12">
        <f>VLOOKUP(A:A,[1]TDSheet!$A:$V,22,0)</f>
        <v>161.6728</v>
      </c>
      <c r="AG89" s="12">
        <f>VLOOKUP(A:A,[3]TDSheet!$A:$D,4,0)</f>
        <v>109.96899999999999</v>
      </c>
      <c r="AH89" s="12" t="e">
        <f>VLOOKUP(A:A,[1]TDSheet!$A:$AG,33,0)</f>
        <v>#N/A</v>
      </c>
      <c r="AI89" s="12">
        <f t="shared" si="21"/>
        <v>180</v>
      </c>
      <c r="AJ89" s="12">
        <f t="shared" si="22"/>
        <v>180</v>
      </c>
      <c r="AK89" s="12"/>
      <c r="AL89" s="12"/>
    </row>
    <row r="90" spans="1:38" s="1" customFormat="1" ht="11.1" customHeight="1" outlineLevel="1" x14ac:dyDescent="0.2">
      <c r="A90" s="7" t="s">
        <v>93</v>
      </c>
      <c r="B90" s="7" t="s">
        <v>14</v>
      </c>
      <c r="C90" s="8">
        <v>52</v>
      </c>
      <c r="D90" s="8">
        <v>24</v>
      </c>
      <c r="E90" s="8">
        <v>20</v>
      </c>
      <c r="F90" s="8">
        <v>56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20</v>
      </c>
      <c r="K90" s="12">
        <f t="shared" si="17"/>
        <v>0</v>
      </c>
      <c r="L90" s="12">
        <f>VLOOKUP(A:A,[1]TDSheet!$A:$M,13,0)</f>
        <v>0</v>
      </c>
      <c r="M90" s="12">
        <f>VLOOKUP(A:A,[1]TDSheet!$A:$N,14,0)</f>
        <v>0</v>
      </c>
      <c r="N90" s="12">
        <f>VLOOKUP(A:A,[1]TDSheet!$A:$O,15,0)</f>
        <v>0</v>
      </c>
      <c r="O90" s="12"/>
      <c r="P90" s="12"/>
      <c r="Q90" s="12"/>
      <c r="R90" s="12"/>
      <c r="S90" s="12"/>
      <c r="T90" s="12"/>
      <c r="U90" s="12"/>
      <c r="V90" s="12">
        <f t="shared" si="18"/>
        <v>6.666666666666667</v>
      </c>
      <c r="W90" s="14"/>
      <c r="X90" s="15">
        <f t="shared" si="19"/>
        <v>8.4</v>
      </c>
      <c r="Y90" s="12">
        <f t="shared" si="20"/>
        <v>8.4</v>
      </c>
      <c r="Z90" s="12"/>
      <c r="AA90" s="12"/>
      <c r="AB90" s="12"/>
      <c r="AC90" s="12"/>
      <c r="AD90" s="12">
        <f>VLOOKUP(A:A,[1]TDSheet!$A:$AD,30,0)</f>
        <v>7</v>
      </c>
      <c r="AE90" s="12">
        <f>VLOOKUP(A:A,[1]TDSheet!$A:$AE,31,0)</f>
        <v>7.2</v>
      </c>
      <c r="AF90" s="12">
        <f>VLOOKUP(A:A,[1]TDSheet!$A:$V,22,0)</f>
        <v>6</v>
      </c>
      <c r="AG90" s="12">
        <f>VLOOKUP(A:A,[3]TDSheet!$A:$D,4,0)</f>
        <v>1</v>
      </c>
      <c r="AH90" s="12" t="str">
        <f>VLOOKUP(A:A,[1]TDSheet!$A:$AG,33,0)</f>
        <v>ф</v>
      </c>
      <c r="AI90" s="12">
        <f t="shared" si="21"/>
        <v>0</v>
      </c>
      <c r="AJ90" s="12">
        <f t="shared" si="22"/>
        <v>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33</v>
      </c>
      <c r="D91" s="8"/>
      <c r="E91" s="8">
        <v>19</v>
      </c>
      <c r="F91" s="8">
        <v>13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25</v>
      </c>
      <c r="K91" s="12">
        <f t="shared" si="17"/>
        <v>-6</v>
      </c>
      <c r="L91" s="12">
        <f>VLOOKUP(A:A,[1]TDSheet!$A:$M,13,0)</f>
        <v>0</v>
      </c>
      <c r="M91" s="12">
        <f>VLOOKUP(A:A,[1]TDSheet!$A:$N,14,0)</f>
        <v>0</v>
      </c>
      <c r="N91" s="12">
        <f>VLOOKUP(A:A,[1]TDSheet!$A:$O,15,0)</f>
        <v>20</v>
      </c>
      <c r="O91" s="12"/>
      <c r="P91" s="12"/>
      <c r="Q91" s="12"/>
      <c r="R91" s="12"/>
      <c r="S91" s="12"/>
      <c r="T91" s="12"/>
      <c r="U91" s="12"/>
      <c r="V91" s="12">
        <f t="shared" si="18"/>
        <v>6.333333333333333</v>
      </c>
      <c r="W91" s="14">
        <v>10</v>
      </c>
      <c r="X91" s="15">
        <f t="shared" si="19"/>
        <v>6.7894736842105265</v>
      </c>
      <c r="Y91" s="12">
        <f t="shared" si="20"/>
        <v>2.0526315789473686</v>
      </c>
      <c r="Z91" s="12"/>
      <c r="AA91" s="12"/>
      <c r="AB91" s="12"/>
      <c r="AC91" s="12"/>
      <c r="AD91" s="12">
        <f>VLOOKUP(A:A,[1]TDSheet!$A:$AD,30,0)</f>
        <v>5.2</v>
      </c>
      <c r="AE91" s="12">
        <f>VLOOKUP(A:A,[1]TDSheet!$A:$AE,31,0)</f>
        <v>5.4</v>
      </c>
      <c r="AF91" s="12">
        <f>VLOOKUP(A:A,[1]TDSheet!$A:$V,22,0)</f>
        <v>7.6</v>
      </c>
      <c r="AG91" s="12">
        <f>VLOOKUP(A:A,[3]TDSheet!$A:$D,4,0)</f>
        <v>1</v>
      </c>
      <c r="AH91" s="12" t="str">
        <f>VLOOKUP(A:A,[1]TDSheet!$A:$AG,33,0)</f>
        <v>ф</v>
      </c>
      <c r="AI91" s="12">
        <f t="shared" si="21"/>
        <v>10</v>
      </c>
      <c r="AJ91" s="12">
        <f t="shared" si="22"/>
        <v>6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72</v>
      </c>
      <c r="D92" s="8">
        <v>12</v>
      </c>
      <c r="E92" s="8">
        <v>22</v>
      </c>
      <c r="F92" s="8">
        <v>62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23</v>
      </c>
      <c r="K92" s="12">
        <f t="shared" si="17"/>
        <v>-1</v>
      </c>
      <c r="L92" s="12">
        <f>VLOOKUP(A:A,[1]TDSheet!$A:$M,13,0)</f>
        <v>0</v>
      </c>
      <c r="M92" s="12">
        <f>VLOOKUP(A:A,[1]TDSheet!$A:$N,14,0)</f>
        <v>0</v>
      </c>
      <c r="N92" s="12">
        <f>VLOOKUP(A:A,[1]TDSheet!$A:$O,15,0)</f>
        <v>0</v>
      </c>
      <c r="O92" s="12"/>
      <c r="P92" s="12"/>
      <c r="Q92" s="12"/>
      <c r="R92" s="12"/>
      <c r="S92" s="12"/>
      <c r="T92" s="12"/>
      <c r="U92" s="12"/>
      <c r="V92" s="12">
        <f t="shared" si="18"/>
        <v>7.333333333333333</v>
      </c>
      <c r="W92" s="14"/>
      <c r="X92" s="15">
        <f t="shared" si="19"/>
        <v>8.454545454545455</v>
      </c>
      <c r="Y92" s="12">
        <f t="shared" si="20"/>
        <v>8.454545454545455</v>
      </c>
      <c r="Z92" s="12"/>
      <c r="AA92" s="12"/>
      <c r="AB92" s="12"/>
      <c r="AC92" s="12"/>
      <c r="AD92" s="12">
        <f>VLOOKUP(A:A,[1]TDSheet!$A:$AD,30,0)</f>
        <v>7.2</v>
      </c>
      <c r="AE92" s="12">
        <f>VLOOKUP(A:A,[1]TDSheet!$A:$AE,31,0)</f>
        <v>8.1999999999999993</v>
      </c>
      <c r="AF92" s="12">
        <f>VLOOKUP(A:A,[1]TDSheet!$A:$V,22,0)</f>
        <v>6.8</v>
      </c>
      <c r="AG92" s="12">
        <f>VLOOKUP(A:A,[3]TDSheet!$A:$D,4,0)</f>
        <v>2</v>
      </c>
      <c r="AH92" s="12" t="str">
        <f>VLOOKUP(A:A,[1]TDSheet!$A:$AG,33,0)</f>
        <v>ф</v>
      </c>
      <c r="AI92" s="12">
        <f t="shared" si="21"/>
        <v>0</v>
      </c>
      <c r="AJ92" s="12">
        <f t="shared" si="22"/>
        <v>0</v>
      </c>
      <c r="AK92" s="12"/>
      <c r="AL92" s="12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97.293000000000006</v>
      </c>
      <c r="D93" s="8">
        <v>160.66999999999999</v>
      </c>
      <c r="E93" s="8">
        <v>95.566999999999993</v>
      </c>
      <c r="F93" s="8">
        <v>159.74199999999999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2">
        <f>VLOOKUP(A:A,[2]TDSheet!$A:$F,6,0)</f>
        <v>101.08</v>
      </c>
      <c r="K93" s="12">
        <f t="shared" si="17"/>
        <v>-5.5130000000000052</v>
      </c>
      <c r="L93" s="12">
        <f>VLOOKUP(A:A,[1]TDSheet!$A:$M,13,0)</f>
        <v>30</v>
      </c>
      <c r="M93" s="12">
        <f>VLOOKUP(A:A,[1]TDSheet!$A:$N,14,0)</f>
        <v>30</v>
      </c>
      <c r="N93" s="12">
        <f>VLOOKUP(A:A,[1]TDSheet!$A:$O,15,0)</f>
        <v>30</v>
      </c>
      <c r="O93" s="12"/>
      <c r="P93" s="12"/>
      <c r="Q93" s="12"/>
      <c r="R93" s="12"/>
      <c r="S93" s="12"/>
      <c r="T93" s="12"/>
      <c r="U93" s="12"/>
      <c r="V93" s="12">
        <f t="shared" si="18"/>
        <v>31.855666666666664</v>
      </c>
      <c r="W93" s="14"/>
      <c r="X93" s="15">
        <f t="shared" si="19"/>
        <v>7.8397982567204165</v>
      </c>
      <c r="Y93" s="12">
        <f t="shared" si="20"/>
        <v>5.0145552335011043</v>
      </c>
      <c r="Z93" s="12"/>
      <c r="AA93" s="12"/>
      <c r="AB93" s="12"/>
      <c r="AC93" s="12"/>
      <c r="AD93" s="12">
        <f>VLOOKUP(A:A,[1]TDSheet!$A:$AD,30,0)</f>
        <v>51.748199999999997</v>
      </c>
      <c r="AE93" s="12">
        <f>VLOOKUP(A:A,[1]TDSheet!$A:$AE,31,0)</f>
        <v>49.6036</v>
      </c>
      <c r="AF93" s="12">
        <f>VLOOKUP(A:A,[1]TDSheet!$A:$V,22,0)</f>
        <v>47.940000000000005</v>
      </c>
      <c r="AG93" s="12">
        <f>VLOOKUP(A:A,[3]TDSheet!$A:$D,4,0)</f>
        <v>30.495000000000001</v>
      </c>
      <c r="AH93" s="12" t="e">
        <f>VLOOKUP(A:A,[1]TDSheet!$A:$AG,33,0)</f>
        <v>#N/A</v>
      </c>
      <c r="AI93" s="12">
        <f t="shared" si="21"/>
        <v>0</v>
      </c>
      <c r="AJ93" s="12">
        <f t="shared" si="22"/>
        <v>0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-58</v>
      </c>
      <c r="D94" s="8">
        <v>96</v>
      </c>
      <c r="E94" s="8">
        <v>12</v>
      </c>
      <c r="F94" s="8">
        <v>11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2">
        <f>VLOOKUP(A:A,[2]TDSheet!$A:$F,6,0)</f>
        <v>55</v>
      </c>
      <c r="K94" s="12">
        <f t="shared" si="17"/>
        <v>-43</v>
      </c>
      <c r="L94" s="12">
        <f>VLOOKUP(A:A,[1]TDSheet!$A:$M,13,0)</f>
        <v>0</v>
      </c>
      <c r="M94" s="12">
        <f>VLOOKUP(A:A,[1]TDSheet!$A:$N,14,0)</f>
        <v>0</v>
      </c>
      <c r="N94" s="12">
        <f>VLOOKUP(A:A,[1]TDSheet!$A:$O,15,0)</f>
        <v>0</v>
      </c>
      <c r="O94" s="12"/>
      <c r="P94" s="12"/>
      <c r="Q94" s="12"/>
      <c r="R94" s="12"/>
      <c r="S94" s="12"/>
      <c r="T94" s="12"/>
      <c r="U94" s="12"/>
      <c r="V94" s="12">
        <f t="shared" si="18"/>
        <v>4</v>
      </c>
      <c r="W94" s="14"/>
      <c r="X94" s="15">
        <f t="shared" si="19"/>
        <v>2.75</v>
      </c>
      <c r="Y94" s="12">
        <f t="shared" si="20"/>
        <v>2.75</v>
      </c>
      <c r="Z94" s="12"/>
      <c r="AA94" s="12"/>
      <c r="AB94" s="12"/>
      <c r="AC94" s="12"/>
      <c r="AD94" s="12">
        <f>VLOOKUP(A:A,[1]TDSheet!$A:$AD,30,0)</f>
        <v>59.4</v>
      </c>
      <c r="AE94" s="12">
        <f>VLOOKUP(A:A,[1]TDSheet!$A:$AE,31,0)</f>
        <v>49.4</v>
      </c>
      <c r="AF94" s="12">
        <f>VLOOKUP(A:A,[1]TDSheet!$A:$V,22,0)</f>
        <v>39.4</v>
      </c>
      <c r="AG94" s="12">
        <v>0</v>
      </c>
      <c r="AH94" s="12" t="str">
        <f>VLOOKUP(A:A,[1]TDSheet!$A:$AG,33,0)</f>
        <v>увел</v>
      </c>
      <c r="AI94" s="12">
        <f t="shared" si="21"/>
        <v>0</v>
      </c>
      <c r="AJ94" s="12">
        <f t="shared" si="22"/>
        <v>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8</v>
      </c>
      <c r="C95" s="8">
        <v>25.059000000000001</v>
      </c>
      <c r="D95" s="8">
        <v>126.31399999999999</v>
      </c>
      <c r="E95" s="8">
        <v>9.7140000000000004</v>
      </c>
      <c r="F95" s="8">
        <v>46.999000000000002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2">
        <f>VLOOKUP(A:A,[2]TDSheet!$A:$F,6,0)</f>
        <v>9.25</v>
      </c>
      <c r="K95" s="12">
        <f t="shared" si="17"/>
        <v>0.46400000000000041</v>
      </c>
      <c r="L95" s="12">
        <f>VLOOKUP(A:A,[1]TDSheet!$A:$M,13,0)</f>
        <v>0</v>
      </c>
      <c r="M95" s="12">
        <f>VLOOKUP(A:A,[1]TDSheet!$A:$N,14,0)</f>
        <v>0</v>
      </c>
      <c r="N95" s="12">
        <f>VLOOKUP(A:A,[1]TDSheet!$A:$O,15,0)</f>
        <v>20</v>
      </c>
      <c r="O95" s="12"/>
      <c r="P95" s="12"/>
      <c r="Q95" s="12"/>
      <c r="R95" s="12"/>
      <c r="S95" s="12"/>
      <c r="T95" s="12"/>
      <c r="U95" s="12"/>
      <c r="V95" s="12">
        <f t="shared" si="18"/>
        <v>3.238</v>
      </c>
      <c r="W95" s="14"/>
      <c r="X95" s="15">
        <f t="shared" si="19"/>
        <v>20.69147621988882</v>
      </c>
      <c r="Y95" s="12">
        <f t="shared" si="20"/>
        <v>14.514823965410748</v>
      </c>
      <c r="Z95" s="12"/>
      <c r="AA95" s="12"/>
      <c r="AB95" s="12"/>
      <c r="AC95" s="12"/>
      <c r="AD95" s="12">
        <f>VLOOKUP(A:A,[1]TDSheet!$A:$AD,30,0)</f>
        <v>9.1934000000000005</v>
      </c>
      <c r="AE95" s="12">
        <f>VLOOKUP(A:A,[1]TDSheet!$A:$AE,31,0)</f>
        <v>8.0980000000000008</v>
      </c>
      <c r="AF95" s="12">
        <f>VLOOKUP(A:A,[1]TDSheet!$A:$V,22,0)</f>
        <v>10.2028</v>
      </c>
      <c r="AG95" s="12">
        <v>0</v>
      </c>
      <c r="AH95" s="19" t="s">
        <v>141</v>
      </c>
      <c r="AI95" s="12">
        <f t="shared" si="21"/>
        <v>0</v>
      </c>
      <c r="AJ95" s="12">
        <f t="shared" si="22"/>
        <v>0</v>
      </c>
      <c r="AK95" s="12"/>
      <c r="AL95" s="12"/>
    </row>
    <row r="96" spans="1:38" s="1" customFormat="1" ht="11.1" customHeight="1" outlineLevel="1" x14ac:dyDescent="0.2">
      <c r="A96" s="7" t="s">
        <v>99</v>
      </c>
      <c r="B96" s="7" t="s">
        <v>8</v>
      </c>
      <c r="C96" s="8">
        <v>83.251000000000005</v>
      </c>
      <c r="D96" s="8">
        <v>444.24400000000003</v>
      </c>
      <c r="E96" s="8">
        <v>96.602999999999994</v>
      </c>
      <c r="F96" s="8">
        <v>105.739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2">
        <f>VLOOKUP(A:A,[2]TDSheet!$A:$F,6,0)</f>
        <v>96.900999999999996</v>
      </c>
      <c r="K96" s="12">
        <f t="shared" si="17"/>
        <v>-0.29800000000000182</v>
      </c>
      <c r="L96" s="12">
        <f>VLOOKUP(A:A,[1]TDSheet!$A:$M,13,0)</f>
        <v>30</v>
      </c>
      <c r="M96" s="12">
        <f>VLOOKUP(A:A,[1]TDSheet!$A:$N,14,0)</f>
        <v>50</v>
      </c>
      <c r="N96" s="12">
        <f>VLOOKUP(A:A,[1]TDSheet!$A:$O,15,0)</f>
        <v>40</v>
      </c>
      <c r="O96" s="12"/>
      <c r="P96" s="12"/>
      <c r="Q96" s="12"/>
      <c r="R96" s="12"/>
      <c r="S96" s="12"/>
      <c r="T96" s="12"/>
      <c r="U96" s="12"/>
      <c r="V96" s="12">
        <f t="shared" si="18"/>
        <v>32.201000000000001</v>
      </c>
      <c r="W96" s="14"/>
      <c r="X96" s="15">
        <f t="shared" si="19"/>
        <v>7.0103102388124592</v>
      </c>
      <c r="Y96" s="12">
        <f t="shared" si="20"/>
        <v>3.2837178969597218</v>
      </c>
      <c r="Z96" s="12"/>
      <c r="AA96" s="12"/>
      <c r="AB96" s="12"/>
      <c r="AC96" s="12"/>
      <c r="AD96" s="12">
        <f>VLOOKUP(A:A,[1]TDSheet!$A:$AD,30,0)</f>
        <v>30.357400000000002</v>
      </c>
      <c r="AE96" s="12">
        <f>VLOOKUP(A:A,[1]TDSheet!$A:$AE,31,0)</f>
        <v>34.731400000000001</v>
      </c>
      <c r="AF96" s="12">
        <f>VLOOKUP(A:A,[1]TDSheet!$A:$V,22,0)</f>
        <v>48.072199999999995</v>
      </c>
      <c r="AG96" s="12">
        <f>VLOOKUP(A:A,[3]TDSheet!$A:$D,4,0)</f>
        <v>22.788</v>
      </c>
      <c r="AH96" s="12" t="str">
        <f>VLOOKUP(A:A,[1]TDSheet!$A:$AG,33,0)</f>
        <v>у</v>
      </c>
      <c r="AI96" s="12">
        <f t="shared" si="21"/>
        <v>0</v>
      </c>
      <c r="AJ96" s="12">
        <f t="shared" si="22"/>
        <v>0</v>
      </c>
      <c r="AK96" s="12"/>
      <c r="AL96" s="12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157</v>
      </c>
      <c r="D97" s="8">
        <v>63</v>
      </c>
      <c r="E97" s="8">
        <v>122</v>
      </c>
      <c r="F97" s="8">
        <v>95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2">
        <f>VLOOKUP(A:A,[2]TDSheet!$A:$F,6,0)</f>
        <v>125</v>
      </c>
      <c r="K97" s="12">
        <f t="shared" si="17"/>
        <v>-3</v>
      </c>
      <c r="L97" s="12">
        <f>VLOOKUP(A:A,[1]TDSheet!$A:$M,13,0)</f>
        <v>40</v>
      </c>
      <c r="M97" s="12">
        <f>VLOOKUP(A:A,[1]TDSheet!$A:$N,14,0)</f>
        <v>50</v>
      </c>
      <c r="N97" s="12">
        <f>VLOOKUP(A:A,[1]TDSheet!$A:$O,15,0)</f>
        <v>50</v>
      </c>
      <c r="O97" s="12"/>
      <c r="P97" s="12"/>
      <c r="Q97" s="12"/>
      <c r="R97" s="12"/>
      <c r="S97" s="12"/>
      <c r="T97" s="12"/>
      <c r="U97" s="12"/>
      <c r="V97" s="12">
        <f t="shared" si="18"/>
        <v>40.666666666666664</v>
      </c>
      <c r="W97" s="14">
        <v>50</v>
      </c>
      <c r="X97" s="15">
        <f t="shared" si="19"/>
        <v>7.0081967213114762</v>
      </c>
      <c r="Y97" s="12">
        <f t="shared" si="20"/>
        <v>2.3360655737704921</v>
      </c>
      <c r="Z97" s="12"/>
      <c r="AA97" s="12"/>
      <c r="AB97" s="12"/>
      <c r="AC97" s="12"/>
      <c r="AD97" s="12">
        <f>VLOOKUP(A:A,[1]TDSheet!$A:$AD,30,0)</f>
        <v>36.6</v>
      </c>
      <c r="AE97" s="12">
        <f>VLOOKUP(A:A,[1]TDSheet!$A:$AE,31,0)</f>
        <v>40</v>
      </c>
      <c r="AF97" s="12">
        <f>VLOOKUP(A:A,[1]TDSheet!$A:$V,22,0)</f>
        <v>51</v>
      </c>
      <c r="AG97" s="12">
        <f>VLOOKUP(A:A,[3]TDSheet!$A:$D,4,0)</f>
        <v>29</v>
      </c>
      <c r="AH97" s="12" t="str">
        <f>VLOOKUP(A:A,[1]TDSheet!$A:$AG,33,0)</f>
        <v>ф</v>
      </c>
      <c r="AI97" s="12">
        <f t="shared" si="21"/>
        <v>50</v>
      </c>
      <c r="AJ97" s="12">
        <f t="shared" si="22"/>
        <v>30</v>
      </c>
      <c r="AK97" s="12"/>
      <c r="AL97" s="12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208</v>
      </c>
      <c r="D98" s="8">
        <v>151</v>
      </c>
      <c r="E98" s="8">
        <v>121</v>
      </c>
      <c r="F98" s="8">
        <v>149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2">
        <f>VLOOKUP(A:A,[2]TDSheet!$A:$F,6,0)</f>
        <v>123</v>
      </c>
      <c r="K98" s="12">
        <f t="shared" si="17"/>
        <v>-2</v>
      </c>
      <c r="L98" s="12">
        <f>VLOOKUP(A:A,[1]TDSheet!$A:$M,13,0)</f>
        <v>0</v>
      </c>
      <c r="M98" s="12">
        <f>VLOOKUP(A:A,[1]TDSheet!$A:$N,14,0)</f>
        <v>40</v>
      </c>
      <c r="N98" s="12">
        <f>VLOOKUP(A:A,[1]TDSheet!$A:$O,15,0)</f>
        <v>40</v>
      </c>
      <c r="O98" s="12"/>
      <c r="P98" s="12"/>
      <c r="Q98" s="12"/>
      <c r="R98" s="12"/>
      <c r="S98" s="12"/>
      <c r="T98" s="12"/>
      <c r="U98" s="12"/>
      <c r="V98" s="12">
        <f t="shared" si="18"/>
        <v>40.333333333333336</v>
      </c>
      <c r="W98" s="14">
        <v>50</v>
      </c>
      <c r="X98" s="15">
        <f t="shared" si="19"/>
        <v>6.9173553719008263</v>
      </c>
      <c r="Y98" s="12">
        <f t="shared" si="20"/>
        <v>3.6942148760330578</v>
      </c>
      <c r="Z98" s="12"/>
      <c r="AA98" s="12"/>
      <c r="AB98" s="12"/>
      <c r="AC98" s="12"/>
      <c r="AD98" s="12">
        <f>VLOOKUP(A:A,[1]TDSheet!$A:$AD,30,0)</f>
        <v>41</v>
      </c>
      <c r="AE98" s="12">
        <f>VLOOKUP(A:A,[1]TDSheet!$A:$AE,31,0)</f>
        <v>45.6</v>
      </c>
      <c r="AF98" s="12">
        <f>VLOOKUP(A:A,[1]TDSheet!$A:$V,22,0)</f>
        <v>53</v>
      </c>
      <c r="AG98" s="12">
        <f>VLOOKUP(A:A,[3]TDSheet!$A:$D,4,0)</f>
        <v>27</v>
      </c>
      <c r="AH98" s="12" t="str">
        <f>VLOOKUP(A:A,[1]TDSheet!$A:$AG,33,0)</f>
        <v>ф</v>
      </c>
      <c r="AI98" s="12">
        <f t="shared" si="21"/>
        <v>50</v>
      </c>
      <c r="AJ98" s="12">
        <f t="shared" si="22"/>
        <v>30</v>
      </c>
      <c r="AK98" s="12"/>
      <c r="AL98" s="12"/>
    </row>
    <row r="99" spans="1:38" s="1" customFormat="1" ht="21.95" customHeight="1" outlineLevel="1" x14ac:dyDescent="0.2">
      <c r="A99" s="7" t="s">
        <v>102</v>
      </c>
      <c r="B99" s="7" t="s">
        <v>14</v>
      </c>
      <c r="C99" s="8">
        <v>200</v>
      </c>
      <c r="D99" s="8">
        <v>75</v>
      </c>
      <c r="E99" s="8">
        <v>197</v>
      </c>
      <c r="F99" s="8">
        <v>52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2">
        <f>VLOOKUP(A:A,[2]TDSheet!$A:$F,6,0)</f>
        <v>251</v>
      </c>
      <c r="K99" s="12">
        <f t="shared" si="17"/>
        <v>-54</v>
      </c>
      <c r="L99" s="12">
        <f>VLOOKUP(A:A,[1]TDSheet!$A:$M,13,0)</f>
        <v>0</v>
      </c>
      <c r="M99" s="12">
        <f>VLOOKUP(A:A,[1]TDSheet!$A:$N,14,0)</f>
        <v>0</v>
      </c>
      <c r="N99" s="12">
        <f>VLOOKUP(A:A,[1]TDSheet!$A:$O,15,0)</f>
        <v>0</v>
      </c>
      <c r="O99" s="12"/>
      <c r="P99" s="12"/>
      <c r="Q99" s="12"/>
      <c r="R99" s="12"/>
      <c r="S99" s="12"/>
      <c r="T99" s="12"/>
      <c r="U99" s="12"/>
      <c r="V99" s="12">
        <f t="shared" si="18"/>
        <v>65.666666666666671</v>
      </c>
      <c r="W99" s="14"/>
      <c r="X99" s="15">
        <f t="shared" si="19"/>
        <v>0.79187817258883242</v>
      </c>
      <c r="Y99" s="12">
        <f t="shared" si="20"/>
        <v>0.79187817258883242</v>
      </c>
      <c r="Z99" s="12"/>
      <c r="AA99" s="12"/>
      <c r="AB99" s="12"/>
      <c r="AC99" s="12"/>
      <c r="AD99" s="12">
        <f>VLOOKUP(A:A,[1]TDSheet!$A:$AD,30,0)</f>
        <v>55.8</v>
      </c>
      <c r="AE99" s="12">
        <f>VLOOKUP(A:A,[1]TDSheet!$A:$AE,31,0)</f>
        <v>60.4</v>
      </c>
      <c r="AF99" s="12">
        <f>VLOOKUP(A:A,[1]TDSheet!$A:$V,22,0)</f>
        <v>88</v>
      </c>
      <c r="AG99" s="12">
        <f>VLOOKUP(A:A,[3]TDSheet!$A:$D,4,0)</f>
        <v>33</v>
      </c>
      <c r="AH99" s="12" t="str">
        <f>VLOOKUP(A:A,[1]TDSheet!$A:$AG,33,0)</f>
        <v>паша</v>
      </c>
      <c r="AI99" s="12">
        <f t="shared" si="21"/>
        <v>0</v>
      </c>
      <c r="AJ99" s="12">
        <f t="shared" si="22"/>
        <v>0</v>
      </c>
      <c r="AK99" s="12"/>
      <c r="AL99" s="12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688</v>
      </c>
      <c r="D100" s="8">
        <v>1435</v>
      </c>
      <c r="E100" s="8">
        <v>888</v>
      </c>
      <c r="F100" s="8">
        <v>1168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2">
        <f>VLOOKUP(A:A,[2]TDSheet!$A:$F,6,0)</f>
        <v>932</v>
      </c>
      <c r="K100" s="12">
        <f t="shared" si="17"/>
        <v>-44</v>
      </c>
      <c r="L100" s="12">
        <f>VLOOKUP(A:A,[1]TDSheet!$A:$M,13,0)</f>
        <v>0</v>
      </c>
      <c r="M100" s="12">
        <f>VLOOKUP(A:A,[1]TDSheet!$A:$N,14,0)</f>
        <v>300</v>
      </c>
      <c r="N100" s="12">
        <f>VLOOKUP(A:A,[1]TDSheet!$A:$O,15,0)</f>
        <v>300</v>
      </c>
      <c r="O100" s="12"/>
      <c r="P100" s="12"/>
      <c r="Q100" s="12"/>
      <c r="R100" s="12"/>
      <c r="S100" s="12"/>
      <c r="T100" s="12"/>
      <c r="U100" s="12"/>
      <c r="V100" s="12">
        <f t="shared" si="18"/>
        <v>296</v>
      </c>
      <c r="W100" s="14">
        <v>200</v>
      </c>
      <c r="X100" s="15">
        <f t="shared" si="19"/>
        <v>6.6486486486486482</v>
      </c>
      <c r="Y100" s="12">
        <f t="shared" si="20"/>
        <v>3.9459459459459461</v>
      </c>
      <c r="Z100" s="12"/>
      <c r="AA100" s="12"/>
      <c r="AB100" s="12"/>
      <c r="AC100" s="12"/>
      <c r="AD100" s="12">
        <f>VLOOKUP(A:A,[1]TDSheet!$A:$AD,30,0)</f>
        <v>366</v>
      </c>
      <c r="AE100" s="12">
        <f>VLOOKUP(A:A,[1]TDSheet!$A:$AE,31,0)</f>
        <v>384.2</v>
      </c>
      <c r="AF100" s="12">
        <f>VLOOKUP(A:A,[1]TDSheet!$A:$V,22,0)</f>
        <v>395.4</v>
      </c>
      <c r="AG100" s="12">
        <f>VLOOKUP(A:A,[3]TDSheet!$A:$D,4,0)</f>
        <v>164</v>
      </c>
      <c r="AH100" s="12" t="e">
        <f>VLOOKUP(A:A,[1]TDSheet!$A:$AG,33,0)</f>
        <v>#N/A</v>
      </c>
      <c r="AI100" s="12">
        <f t="shared" si="21"/>
        <v>200</v>
      </c>
      <c r="AJ100" s="12">
        <f t="shared" si="22"/>
        <v>56.000000000000007</v>
      </c>
      <c r="AK100" s="12"/>
      <c r="AL100" s="12"/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297</v>
      </c>
      <c r="D101" s="8">
        <v>296</v>
      </c>
      <c r="E101" s="8">
        <v>168</v>
      </c>
      <c r="F101" s="8">
        <v>421</v>
      </c>
      <c r="G101" s="1">
        <f>VLOOKUP(A:A,[1]TDSheet!$A:$G,7,0)</f>
        <v>0</v>
      </c>
      <c r="H101" s="1">
        <f>VLOOKUP(A:A,[1]TDSheet!$A:$H,8,0)</f>
        <v>0.33</v>
      </c>
      <c r="I101" s="1">
        <f>VLOOKUP(A:A,[1]TDSheet!$A:$I,9,0)</f>
        <v>60</v>
      </c>
      <c r="J101" s="12">
        <f>VLOOKUP(A:A,[2]TDSheet!$A:$F,6,0)</f>
        <v>172</v>
      </c>
      <c r="K101" s="12">
        <f t="shared" si="17"/>
        <v>-4</v>
      </c>
      <c r="L101" s="12">
        <f>VLOOKUP(A:A,[1]TDSheet!$A:$M,13,0)</f>
        <v>0</v>
      </c>
      <c r="M101" s="12">
        <f>VLOOKUP(A:A,[1]TDSheet!$A:$N,14,0)</f>
        <v>50</v>
      </c>
      <c r="N101" s="12">
        <f>VLOOKUP(A:A,[1]TDSheet!$A:$O,15,0)</f>
        <v>50</v>
      </c>
      <c r="O101" s="12"/>
      <c r="P101" s="12"/>
      <c r="Q101" s="12"/>
      <c r="R101" s="12"/>
      <c r="S101" s="12"/>
      <c r="T101" s="12"/>
      <c r="U101" s="12"/>
      <c r="V101" s="12">
        <f t="shared" si="18"/>
        <v>56</v>
      </c>
      <c r="W101" s="14"/>
      <c r="X101" s="15">
        <f t="shared" si="19"/>
        <v>9.3035714285714288</v>
      </c>
      <c r="Y101" s="12">
        <f t="shared" si="20"/>
        <v>7.5178571428571432</v>
      </c>
      <c r="Z101" s="12"/>
      <c r="AA101" s="12"/>
      <c r="AB101" s="12"/>
      <c r="AC101" s="12"/>
      <c r="AD101" s="12">
        <f>VLOOKUP(A:A,[1]TDSheet!$A:$AD,30,0)</f>
        <v>111.6</v>
      </c>
      <c r="AE101" s="12">
        <f>VLOOKUP(A:A,[1]TDSheet!$A:$AE,31,0)</f>
        <v>107</v>
      </c>
      <c r="AF101" s="12">
        <f>VLOOKUP(A:A,[1]TDSheet!$A:$V,22,0)</f>
        <v>87.4</v>
      </c>
      <c r="AG101" s="12">
        <f>VLOOKUP(A:A,[3]TDSheet!$A:$D,4,0)</f>
        <v>41</v>
      </c>
      <c r="AH101" s="12" t="e">
        <f>VLOOKUP(A:A,[1]TDSheet!$A:$AG,33,0)</f>
        <v>#N/A</v>
      </c>
      <c r="AI101" s="12">
        <f t="shared" si="21"/>
        <v>0</v>
      </c>
      <c r="AJ101" s="12">
        <f t="shared" si="22"/>
        <v>0</v>
      </c>
      <c r="AK101" s="12"/>
      <c r="AL101" s="12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225</v>
      </c>
      <c r="D102" s="8">
        <v>126</v>
      </c>
      <c r="E102" s="8">
        <v>150</v>
      </c>
      <c r="F102" s="8">
        <v>194</v>
      </c>
      <c r="G102" s="1">
        <f>VLOOKUP(A:A,[1]TDSheet!$A:$G,7,0)</f>
        <v>0</v>
      </c>
      <c r="H102" s="1">
        <f>VLOOKUP(A:A,[1]TDSheet!$A:$H,8,0)</f>
        <v>0.35</v>
      </c>
      <c r="I102" s="1" t="e">
        <f>VLOOKUP(A:A,[1]TDSheet!$A:$I,9,0)</f>
        <v>#N/A</v>
      </c>
      <c r="J102" s="12">
        <f>VLOOKUP(A:A,[2]TDSheet!$A:$F,6,0)</f>
        <v>155</v>
      </c>
      <c r="K102" s="12">
        <f t="shared" si="17"/>
        <v>-5</v>
      </c>
      <c r="L102" s="12">
        <f>VLOOKUP(A:A,[1]TDSheet!$A:$M,13,0)</f>
        <v>50</v>
      </c>
      <c r="M102" s="12">
        <f>VLOOKUP(A:A,[1]TDSheet!$A:$N,14,0)</f>
        <v>60</v>
      </c>
      <c r="N102" s="12">
        <f>VLOOKUP(A:A,[1]TDSheet!$A:$O,15,0)</f>
        <v>80</v>
      </c>
      <c r="O102" s="12"/>
      <c r="P102" s="12"/>
      <c r="Q102" s="12"/>
      <c r="R102" s="12"/>
      <c r="S102" s="12"/>
      <c r="T102" s="12"/>
      <c r="U102" s="12"/>
      <c r="V102" s="12">
        <f t="shared" si="18"/>
        <v>50</v>
      </c>
      <c r="W102" s="14"/>
      <c r="X102" s="15">
        <f t="shared" si="19"/>
        <v>7.68</v>
      </c>
      <c r="Y102" s="12">
        <f t="shared" si="20"/>
        <v>3.88</v>
      </c>
      <c r="Z102" s="12"/>
      <c r="AA102" s="12"/>
      <c r="AB102" s="12"/>
      <c r="AC102" s="12"/>
      <c r="AD102" s="12">
        <f>VLOOKUP(A:A,[1]TDSheet!$A:$AD,30,0)</f>
        <v>55.4</v>
      </c>
      <c r="AE102" s="12">
        <f>VLOOKUP(A:A,[1]TDSheet!$A:$AE,31,0)</f>
        <v>58.2</v>
      </c>
      <c r="AF102" s="12">
        <f>VLOOKUP(A:A,[1]TDSheet!$A:$V,22,0)</f>
        <v>67</v>
      </c>
      <c r="AG102" s="12">
        <f>VLOOKUP(A:A,[3]TDSheet!$A:$D,4,0)</f>
        <v>35</v>
      </c>
      <c r="AH102" s="12" t="e">
        <f>VLOOKUP(A:A,[1]TDSheet!$A:$AG,33,0)</f>
        <v>#N/A</v>
      </c>
      <c r="AI102" s="12">
        <f t="shared" si="21"/>
        <v>0</v>
      </c>
      <c r="AJ102" s="12">
        <f t="shared" si="22"/>
        <v>0</v>
      </c>
      <c r="AK102" s="12"/>
      <c r="AL102" s="12"/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1491</v>
      </c>
      <c r="D103" s="8">
        <v>1726</v>
      </c>
      <c r="E103" s="8">
        <v>1483</v>
      </c>
      <c r="F103" s="8">
        <v>1680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40</v>
      </c>
      <c r="J103" s="12">
        <f>VLOOKUP(A:A,[2]TDSheet!$A:$F,6,0)</f>
        <v>1504</v>
      </c>
      <c r="K103" s="12">
        <f t="shared" si="17"/>
        <v>-21</v>
      </c>
      <c r="L103" s="12">
        <f>VLOOKUP(A:A,[1]TDSheet!$A:$M,13,0)</f>
        <v>300</v>
      </c>
      <c r="M103" s="12">
        <f>VLOOKUP(A:A,[1]TDSheet!$A:$N,14,0)</f>
        <v>500</v>
      </c>
      <c r="N103" s="12">
        <f>VLOOKUP(A:A,[1]TDSheet!$A:$O,15,0)</f>
        <v>600</v>
      </c>
      <c r="O103" s="12"/>
      <c r="P103" s="12"/>
      <c r="Q103" s="12"/>
      <c r="R103" s="12"/>
      <c r="S103" s="12"/>
      <c r="T103" s="12"/>
      <c r="U103" s="12"/>
      <c r="V103" s="12">
        <f t="shared" si="18"/>
        <v>494.33333333333331</v>
      </c>
      <c r="W103" s="14">
        <v>400</v>
      </c>
      <c r="X103" s="15">
        <f t="shared" si="19"/>
        <v>7.0397842211732975</v>
      </c>
      <c r="Y103" s="12">
        <f t="shared" si="20"/>
        <v>3.3985165205664196</v>
      </c>
      <c r="Z103" s="12"/>
      <c r="AA103" s="12"/>
      <c r="AB103" s="12"/>
      <c r="AC103" s="12"/>
      <c r="AD103" s="12">
        <f>VLOOKUP(A:A,[1]TDSheet!$A:$AD,30,0)</f>
        <v>659.6</v>
      </c>
      <c r="AE103" s="12">
        <f>VLOOKUP(A:A,[1]TDSheet!$A:$AE,31,0)</f>
        <v>640.4</v>
      </c>
      <c r="AF103" s="12">
        <f>VLOOKUP(A:A,[1]TDSheet!$A:$V,22,0)</f>
        <v>611</v>
      </c>
      <c r="AG103" s="12">
        <f>VLOOKUP(A:A,[3]TDSheet!$A:$D,4,0)</f>
        <v>354</v>
      </c>
      <c r="AH103" s="12" t="e">
        <f>VLOOKUP(A:A,[1]TDSheet!$A:$AG,33,0)</f>
        <v>#N/A</v>
      </c>
      <c r="AI103" s="12">
        <f t="shared" si="21"/>
        <v>400</v>
      </c>
      <c r="AJ103" s="12">
        <f t="shared" si="22"/>
        <v>140</v>
      </c>
      <c r="AK103" s="12"/>
      <c r="AL103" s="12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2278</v>
      </c>
      <c r="D104" s="8">
        <v>7964</v>
      </c>
      <c r="E104" s="8">
        <v>2612</v>
      </c>
      <c r="F104" s="8">
        <v>2365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45</v>
      </c>
      <c r="J104" s="12">
        <f>VLOOKUP(A:A,[2]TDSheet!$A:$F,6,0)</f>
        <v>2661</v>
      </c>
      <c r="K104" s="12">
        <f t="shared" si="17"/>
        <v>-49</v>
      </c>
      <c r="L104" s="12">
        <f>VLOOKUP(A:A,[1]TDSheet!$A:$M,13,0)</f>
        <v>700</v>
      </c>
      <c r="M104" s="12">
        <f>VLOOKUP(A:A,[1]TDSheet!$A:$N,14,0)</f>
        <v>1200</v>
      </c>
      <c r="N104" s="12">
        <f>VLOOKUP(A:A,[1]TDSheet!$A:$O,15,0)</f>
        <v>1200</v>
      </c>
      <c r="O104" s="12"/>
      <c r="P104" s="12"/>
      <c r="Q104" s="12"/>
      <c r="R104" s="12"/>
      <c r="S104" s="12"/>
      <c r="T104" s="12"/>
      <c r="U104" s="12"/>
      <c r="V104" s="12">
        <f t="shared" si="18"/>
        <v>870.66666666666663</v>
      </c>
      <c r="W104" s="14">
        <v>700</v>
      </c>
      <c r="X104" s="15">
        <f t="shared" si="19"/>
        <v>7.0807810107197549</v>
      </c>
      <c r="Y104" s="12">
        <f t="shared" si="20"/>
        <v>2.7163093415007658</v>
      </c>
      <c r="Z104" s="12"/>
      <c r="AA104" s="12"/>
      <c r="AB104" s="12"/>
      <c r="AC104" s="12"/>
      <c r="AD104" s="12">
        <f>VLOOKUP(A:A,[1]TDSheet!$A:$AD,30,0)</f>
        <v>998.6</v>
      </c>
      <c r="AE104" s="12">
        <f>VLOOKUP(A:A,[1]TDSheet!$A:$AE,31,0)</f>
        <v>1046.5999999999999</v>
      </c>
      <c r="AF104" s="12">
        <f>VLOOKUP(A:A,[1]TDSheet!$A:$V,22,0)</f>
        <v>1049.4000000000001</v>
      </c>
      <c r="AG104" s="12">
        <f>VLOOKUP(A:A,[3]TDSheet!$A:$D,4,0)</f>
        <v>645</v>
      </c>
      <c r="AH104" s="12" t="e">
        <f>VLOOKUP(A:A,[1]TDSheet!$A:$AG,33,0)</f>
        <v>#N/A</v>
      </c>
      <c r="AI104" s="12">
        <f t="shared" si="21"/>
        <v>700</v>
      </c>
      <c r="AJ104" s="12">
        <f t="shared" si="22"/>
        <v>244.99999999999997</v>
      </c>
      <c r="AK104" s="12"/>
      <c r="AL104" s="12"/>
    </row>
    <row r="105" spans="1:38" s="1" customFormat="1" ht="11.1" customHeight="1" outlineLevel="1" x14ac:dyDescent="0.2">
      <c r="A105" s="7" t="s">
        <v>112</v>
      </c>
      <c r="B105" s="7" t="s">
        <v>14</v>
      </c>
      <c r="C105" s="8">
        <v>120</v>
      </c>
      <c r="D105" s="8">
        <v>2</v>
      </c>
      <c r="E105" s="8">
        <v>10</v>
      </c>
      <c r="F105" s="8">
        <v>106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14</v>
      </c>
      <c r="K105" s="12">
        <f t="shared" si="17"/>
        <v>-4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VLOOKUP(A:A,[1]TDSheet!$A:$O,15,0)</f>
        <v>0</v>
      </c>
      <c r="O105" s="12"/>
      <c r="P105" s="12"/>
      <c r="Q105" s="12"/>
      <c r="R105" s="12"/>
      <c r="S105" s="12"/>
      <c r="T105" s="12"/>
      <c r="U105" s="12"/>
      <c r="V105" s="12">
        <f t="shared" si="18"/>
        <v>3.3333333333333335</v>
      </c>
      <c r="W105" s="14"/>
      <c r="X105" s="15">
        <f t="shared" si="19"/>
        <v>31.799999999999997</v>
      </c>
      <c r="Y105" s="12">
        <f t="shared" si="20"/>
        <v>31.799999999999997</v>
      </c>
      <c r="Z105" s="12"/>
      <c r="AA105" s="12"/>
      <c r="AB105" s="12"/>
      <c r="AC105" s="12"/>
      <c r="AD105" s="12">
        <f>VLOOKUP(A:A,[1]TDSheet!$A:$AD,30,0)</f>
        <v>0</v>
      </c>
      <c r="AE105" s="12">
        <f>VLOOKUP(A:A,[1]TDSheet!$A:$AE,31,0)</f>
        <v>0</v>
      </c>
      <c r="AF105" s="12">
        <f>VLOOKUP(A:A,[1]TDSheet!$A:$V,22,0)</f>
        <v>0.6</v>
      </c>
      <c r="AG105" s="12">
        <f>VLOOKUP(A:A,[3]TDSheet!$A:$D,4,0)</f>
        <v>4</v>
      </c>
      <c r="AH105" s="12" t="e">
        <f>VLOOKUP(A:A,[1]TDSheet!$A:$AG,33,0)</f>
        <v>#N/A</v>
      </c>
      <c r="AI105" s="12">
        <f t="shared" si="21"/>
        <v>0</v>
      </c>
      <c r="AJ105" s="12">
        <f t="shared" si="22"/>
        <v>0</v>
      </c>
      <c r="AK105" s="12"/>
      <c r="AL105" s="12"/>
    </row>
    <row r="106" spans="1:38" s="1" customFormat="1" ht="11.1" customHeight="1" outlineLevel="1" x14ac:dyDescent="0.2">
      <c r="A106" s="7" t="s">
        <v>113</v>
      </c>
      <c r="B106" s="7" t="s">
        <v>14</v>
      </c>
      <c r="C106" s="8">
        <v>324</v>
      </c>
      <c r="D106" s="8">
        <v>8</v>
      </c>
      <c r="E106" s="8">
        <v>123</v>
      </c>
      <c r="F106" s="8">
        <v>148</v>
      </c>
      <c r="G106" s="1">
        <f>VLOOKUP(A:A,[1]TDSheet!$A:$G,7,0)</f>
        <v>0</v>
      </c>
      <c r="H106" s="1">
        <f>VLOOKUP(A:A,[1]TDSheet!$A:$H,8,0)</f>
        <v>0</v>
      </c>
      <c r="I106" s="1" t="e">
        <f>VLOOKUP(A:A,[1]TDSheet!$A:$I,9,0)</f>
        <v>#N/A</v>
      </c>
      <c r="J106" s="12">
        <f>VLOOKUP(A:A,[2]TDSheet!$A:$F,6,0)</f>
        <v>142</v>
      </c>
      <c r="K106" s="12">
        <f t="shared" si="17"/>
        <v>-19</v>
      </c>
      <c r="L106" s="12">
        <f>VLOOKUP(A:A,[1]TDSheet!$A:$M,13,0)</f>
        <v>0</v>
      </c>
      <c r="M106" s="12">
        <f>VLOOKUP(A:A,[1]TDSheet!$A:$N,14,0)</f>
        <v>0</v>
      </c>
      <c r="N106" s="12">
        <f>VLOOKUP(A:A,[1]TDSheet!$A:$O,15,0)</f>
        <v>0</v>
      </c>
      <c r="O106" s="12"/>
      <c r="P106" s="12"/>
      <c r="Q106" s="12"/>
      <c r="R106" s="12"/>
      <c r="S106" s="12"/>
      <c r="T106" s="12"/>
      <c r="U106" s="12"/>
      <c r="V106" s="12">
        <f t="shared" si="18"/>
        <v>41</v>
      </c>
      <c r="W106" s="14">
        <v>200</v>
      </c>
      <c r="X106" s="15">
        <f t="shared" si="19"/>
        <v>8.4878048780487809</v>
      </c>
      <c r="Y106" s="12">
        <f t="shared" si="20"/>
        <v>3.6097560975609757</v>
      </c>
      <c r="Z106" s="12"/>
      <c r="AA106" s="12"/>
      <c r="AB106" s="12"/>
      <c r="AC106" s="12"/>
      <c r="AD106" s="12">
        <f>VLOOKUP(A:A,[1]TDSheet!$A:$AD,30,0)</f>
        <v>0</v>
      </c>
      <c r="AE106" s="12">
        <f>VLOOKUP(A:A,[1]TDSheet!$A:$AE,31,0)</f>
        <v>0</v>
      </c>
      <c r="AF106" s="12">
        <f>VLOOKUP(A:A,[1]TDSheet!$A:$V,22,0)</f>
        <v>8.8000000000000007</v>
      </c>
      <c r="AG106" s="12">
        <f>VLOOKUP(A:A,[3]TDSheet!$A:$D,4,0)</f>
        <v>38</v>
      </c>
      <c r="AH106" s="12" t="e">
        <f>VLOOKUP(A:A,[1]TDSheet!$A:$AG,33,0)</f>
        <v>#N/A</v>
      </c>
      <c r="AI106" s="12">
        <f t="shared" si="21"/>
        <v>200</v>
      </c>
      <c r="AJ106" s="12">
        <f t="shared" si="22"/>
        <v>0</v>
      </c>
      <c r="AK106" s="12"/>
      <c r="AL106" s="12"/>
    </row>
    <row r="107" spans="1:38" s="1" customFormat="1" ht="11.1" customHeight="1" outlineLevel="1" x14ac:dyDescent="0.2">
      <c r="A107" s="7" t="s">
        <v>108</v>
      </c>
      <c r="B107" s="7" t="s">
        <v>14</v>
      </c>
      <c r="C107" s="8">
        <v>-591</v>
      </c>
      <c r="D107" s="8">
        <v>958</v>
      </c>
      <c r="E107" s="16">
        <v>449</v>
      </c>
      <c r="F107" s="17">
        <v>-93</v>
      </c>
      <c r="G107" s="1" t="str">
        <f>VLOOKUP(A:A,[1]TDSheet!$A:$G,7,0)</f>
        <v>ак</v>
      </c>
      <c r="H107" s="1">
        <f>VLOOKUP(A:A,[1]TDSheet!$A:$H,8,0)</f>
        <v>0</v>
      </c>
      <c r="I107" s="1">
        <f>VLOOKUP(A:A,[1]TDSheet!$A:$I,9,0)</f>
        <v>0</v>
      </c>
      <c r="J107" s="12">
        <f>VLOOKUP(A:A,[2]TDSheet!$A:$F,6,0)</f>
        <v>461</v>
      </c>
      <c r="K107" s="12">
        <f t="shared" si="17"/>
        <v>-12</v>
      </c>
      <c r="L107" s="12">
        <f>VLOOKUP(A:A,[1]TDSheet!$A:$M,13,0)</f>
        <v>0</v>
      </c>
      <c r="M107" s="12">
        <f>VLOOKUP(A:A,[1]TDSheet!$A:$N,14,0)</f>
        <v>0</v>
      </c>
      <c r="N107" s="12">
        <f>VLOOKUP(A:A,[1]TDSheet!$A:$O,15,0)</f>
        <v>0</v>
      </c>
      <c r="O107" s="12"/>
      <c r="P107" s="12"/>
      <c r="Q107" s="12"/>
      <c r="R107" s="12"/>
      <c r="S107" s="12"/>
      <c r="T107" s="12"/>
      <c r="U107" s="12"/>
      <c r="V107" s="12">
        <f t="shared" si="18"/>
        <v>149.66666666666666</v>
      </c>
      <c r="W107" s="14"/>
      <c r="X107" s="15">
        <f t="shared" si="19"/>
        <v>-0.6213808463251671</v>
      </c>
      <c r="Y107" s="12">
        <f t="shared" si="20"/>
        <v>-0.6213808463251671</v>
      </c>
      <c r="Z107" s="12"/>
      <c r="AA107" s="12"/>
      <c r="AB107" s="12"/>
      <c r="AC107" s="12"/>
      <c r="AD107" s="12">
        <f>VLOOKUP(A:A,[1]TDSheet!$A:$AD,30,0)</f>
        <v>219.6</v>
      </c>
      <c r="AE107" s="12">
        <f>VLOOKUP(A:A,[1]TDSheet!$A:$AE,31,0)</f>
        <v>210</v>
      </c>
      <c r="AF107" s="12">
        <f>VLOOKUP(A:A,[1]TDSheet!$A:$V,22,0)</f>
        <v>222.4</v>
      </c>
      <c r="AG107" s="12">
        <f>VLOOKUP(A:A,[3]TDSheet!$A:$D,4,0)</f>
        <v>99</v>
      </c>
      <c r="AH107" s="12" t="e">
        <f>VLOOKUP(A:A,[1]TDSheet!$A:$AG,33,0)</f>
        <v>#N/A</v>
      </c>
      <c r="AI107" s="12">
        <f t="shared" si="21"/>
        <v>0</v>
      </c>
      <c r="AJ107" s="12">
        <f t="shared" si="22"/>
        <v>0</v>
      </c>
      <c r="AK107" s="12"/>
      <c r="AL107" s="12"/>
    </row>
    <row r="108" spans="1:38" s="1" customFormat="1" ht="11.1" customHeight="1" outlineLevel="1" x14ac:dyDescent="0.2">
      <c r="A108" s="7" t="s">
        <v>109</v>
      </c>
      <c r="B108" s="7" t="s">
        <v>8</v>
      </c>
      <c r="C108" s="8">
        <v>-285.58699999999999</v>
      </c>
      <c r="D108" s="8">
        <v>500.51299999999998</v>
      </c>
      <c r="E108" s="16">
        <v>245.46799999999999</v>
      </c>
      <c r="F108" s="17">
        <v>-44.908000000000001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2">
        <f>VLOOKUP(A:A,[2]TDSheet!$A:$F,6,0)</f>
        <v>243.75899999999999</v>
      </c>
      <c r="K108" s="12">
        <f t="shared" si="17"/>
        <v>1.7090000000000032</v>
      </c>
      <c r="L108" s="12">
        <f>VLOOKUP(A:A,[1]TDSheet!$A:$M,13,0)</f>
        <v>0</v>
      </c>
      <c r="M108" s="12">
        <f>VLOOKUP(A:A,[1]TDSheet!$A:$N,14,0)</f>
        <v>0</v>
      </c>
      <c r="N108" s="12">
        <f>VLOOKUP(A:A,[1]TDSheet!$A:$O,15,0)</f>
        <v>0</v>
      </c>
      <c r="O108" s="12"/>
      <c r="P108" s="12"/>
      <c r="Q108" s="12"/>
      <c r="R108" s="12"/>
      <c r="S108" s="12"/>
      <c r="T108" s="12"/>
      <c r="U108" s="12"/>
      <c r="V108" s="12">
        <f t="shared" si="18"/>
        <v>81.822666666666663</v>
      </c>
      <c r="W108" s="14"/>
      <c r="X108" s="15">
        <f t="shared" si="19"/>
        <v>-0.54884547069271761</v>
      </c>
      <c r="Y108" s="12">
        <f t="shared" si="20"/>
        <v>-0.54884547069271761</v>
      </c>
      <c r="Z108" s="12"/>
      <c r="AA108" s="12"/>
      <c r="AB108" s="12"/>
      <c r="AC108" s="12"/>
      <c r="AD108" s="12">
        <f>VLOOKUP(A:A,[1]TDSheet!$A:$AD,30,0)</f>
        <v>73.536599999999993</v>
      </c>
      <c r="AE108" s="12">
        <f>VLOOKUP(A:A,[1]TDSheet!$A:$AE,31,0)</f>
        <v>77.441600000000008</v>
      </c>
      <c r="AF108" s="12">
        <f>VLOOKUP(A:A,[1]TDSheet!$A:$V,22,0)</f>
        <v>81.027799999999999</v>
      </c>
      <c r="AG108" s="12">
        <f>VLOOKUP(A:A,[3]TDSheet!$A:$D,4,0)</f>
        <v>49.198</v>
      </c>
      <c r="AH108" s="12" t="e">
        <f>VLOOKUP(A:A,[1]TDSheet!$A:$AG,33,0)</f>
        <v>#N/A</v>
      </c>
      <c r="AI108" s="12">
        <f t="shared" si="21"/>
        <v>0</v>
      </c>
      <c r="AJ108" s="12">
        <f t="shared" si="22"/>
        <v>0</v>
      </c>
      <c r="AK108" s="12"/>
      <c r="AL108" s="12"/>
    </row>
    <row r="109" spans="1:38" s="1" customFormat="1" ht="21.95" customHeight="1" outlineLevel="1" x14ac:dyDescent="0.2">
      <c r="A109" s="7" t="s">
        <v>110</v>
      </c>
      <c r="B109" s="7" t="s">
        <v>8</v>
      </c>
      <c r="C109" s="8">
        <v>-278.33199999999999</v>
      </c>
      <c r="D109" s="8">
        <v>428.339</v>
      </c>
      <c r="E109" s="16">
        <v>168.83</v>
      </c>
      <c r="F109" s="17">
        <v>-25.518000000000001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175.09399999999999</v>
      </c>
      <c r="K109" s="12">
        <f t="shared" si="17"/>
        <v>-6.2639999999999816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VLOOKUP(A:A,[1]TDSheet!$A:$O,15,0)</f>
        <v>0</v>
      </c>
      <c r="O109" s="12"/>
      <c r="P109" s="12"/>
      <c r="Q109" s="12"/>
      <c r="R109" s="12"/>
      <c r="S109" s="12"/>
      <c r="T109" s="12"/>
      <c r="U109" s="12"/>
      <c r="V109" s="12">
        <f t="shared" si="18"/>
        <v>56.276666666666671</v>
      </c>
      <c r="W109" s="14"/>
      <c r="X109" s="15">
        <f t="shared" si="19"/>
        <v>-0.45343836995794584</v>
      </c>
      <c r="Y109" s="12">
        <f t="shared" si="20"/>
        <v>-0.45343836995794584</v>
      </c>
      <c r="Z109" s="12"/>
      <c r="AA109" s="12"/>
      <c r="AB109" s="12"/>
      <c r="AC109" s="12"/>
      <c r="AD109" s="12">
        <f>VLOOKUP(A:A,[1]TDSheet!$A:$AD,30,0)</f>
        <v>49.922600000000003</v>
      </c>
      <c r="AE109" s="12">
        <f>VLOOKUP(A:A,[1]TDSheet!$A:$AE,31,0)</f>
        <v>47.347999999999999</v>
      </c>
      <c r="AF109" s="12">
        <f>VLOOKUP(A:A,[1]TDSheet!$A:$V,22,0)</f>
        <v>86.917600000000007</v>
      </c>
      <c r="AG109" s="12">
        <f>VLOOKUP(A:A,[3]TDSheet!$A:$D,4,0)</f>
        <v>32.213000000000001</v>
      </c>
      <c r="AH109" s="12" t="e">
        <f>VLOOKUP(A:A,[1]TDSheet!$A:$AG,33,0)</f>
        <v>#N/A</v>
      </c>
      <c r="AI109" s="12">
        <f t="shared" si="21"/>
        <v>0</v>
      </c>
      <c r="AJ109" s="12">
        <f t="shared" si="22"/>
        <v>0</v>
      </c>
      <c r="AK109" s="12"/>
      <c r="AL109" s="12"/>
    </row>
    <row r="110" spans="1:38" s="1" customFormat="1" ht="11.1" customHeight="1" outlineLevel="1" x14ac:dyDescent="0.2">
      <c r="A110" s="7" t="s">
        <v>114</v>
      </c>
      <c r="B110" s="7" t="s">
        <v>14</v>
      </c>
      <c r="C110" s="8">
        <v>-357</v>
      </c>
      <c r="D110" s="8">
        <v>589</v>
      </c>
      <c r="E110" s="16">
        <v>278</v>
      </c>
      <c r="F110" s="17">
        <v>-48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280</v>
      </c>
      <c r="K110" s="12">
        <f t="shared" si="17"/>
        <v>-2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VLOOKUP(A:A,[1]TDSheet!$A:$O,15,0)</f>
        <v>0</v>
      </c>
      <c r="O110" s="12"/>
      <c r="P110" s="12"/>
      <c r="Q110" s="12"/>
      <c r="R110" s="12"/>
      <c r="S110" s="12"/>
      <c r="T110" s="12"/>
      <c r="U110" s="12"/>
      <c r="V110" s="12">
        <f t="shared" si="18"/>
        <v>92.666666666666671</v>
      </c>
      <c r="W110" s="14"/>
      <c r="X110" s="15">
        <f t="shared" si="19"/>
        <v>-0.51798561151079137</v>
      </c>
      <c r="Y110" s="12">
        <f t="shared" si="20"/>
        <v>-0.51798561151079137</v>
      </c>
      <c r="Z110" s="12"/>
      <c r="AA110" s="12"/>
      <c r="AB110" s="12"/>
      <c r="AC110" s="12"/>
      <c r="AD110" s="12">
        <f>VLOOKUP(A:A,[1]TDSheet!$A:$AD,30,0)</f>
        <v>64.599999999999994</v>
      </c>
      <c r="AE110" s="12">
        <f>VLOOKUP(A:A,[1]TDSheet!$A:$AE,31,0)</f>
        <v>84.8</v>
      </c>
      <c r="AF110" s="12">
        <f>VLOOKUP(A:A,[1]TDSheet!$A:$V,22,0)</f>
        <v>117.8</v>
      </c>
      <c r="AG110" s="12">
        <f>VLOOKUP(A:A,[3]TDSheet!$A:$D,4,0)</f>
        <v>48</v>
      </c>
      <c r="AH110" s="12" t="e">
        <f>VLOOKUP(A:A,[1]TDSheet!$A:$AG,33,0)</f>
        <v>#N/A</v>
      </c>
      <c r="AI110" s="12">
        <f t="shared" si="21"/>
        <v>0</v>
      </c>
      <c r="AJ110" s="12">
        <f t="shared" si="22"/>
        <v>0</v>
      </c>
      <c r="AK110" s="12"/>
      <c r="AL110" s="12"/>
    </row>
    <row r="111" spans="1:38" s="1" customFormat="1" ht="11.1" customHeight="1" outlineLevel="1" x14ac:dyDescent="0.2">
      <c r="A111" s="7" t="s">
        <v>111</v>
      </c>
      <c r="B111" s="7" t="s">
        <v>14</v>
      </c>
      <c r="C111" s="8">
        <v>-390</v>
      </c>
      <c r="D111" s="8">
        <v>643</v>
      </c>
      <c r="E111" s="16">
        <v>308</v>
      </c>
      <c r="F111" s="17">
        <v>-61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318</v>
      </c>
      <c r="K111" s="12">
        <f t="shared" si="17"/>
        <v>-10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VLOOKUP(A:A,[1]TDSheet!$A:$O,15,0)</f>
        <v>0</v>
      </c>
      <c r="O111" s="12"/>
      <c r="P111" s="12"/>
      <c r="Q111" s="12"/>
      <c r="R111" s="12"/>
      <c r="S111" s="12"/>
      <c r="T111" s="12"/>
      <c r="U111" s="12"/>
      <c r="V111" s="12">
        <f t="shared" si="18"/>
        <v>102.66666666666667</v>
      </c>
      <c r="W111" s="14"/>
      <c r="X111" s="15">
        <f t="shared" si="19"/>
        <v>-0.5941558441558441</v>
      </c>
      <c r="Y111" s="12">
        <f t="shared" si="20"/>
        <v>-0.5941558441558441</v>
      </c>
      <c r="Z111" s="12"/>
      <c r="AA111" s="12"/>
      <c r="AB111" s="12"/>
      <c r="AC111" s="12"/>
      <c r="AD111" s="12">
        <f>VLOOKUP(A:A,[1]TDSheet!$A:$AD,30,0)</f>
        <v>65.599999999999994</v>
      </c>
      <c r="AE111" s="12">
        <f>VLOOKUP(A:A,[1]TDSheet!$A:$AE,31,0)</f>
        <v>88.8</v>
      </c>
      <c r="AF111" s="12">
        <f>VLOOKUP(A:A,[1]TDSheet!$A:$V,22,0)</f>
        <v>131.6</v>
      </c>
      <c r="AG111" s="12">
        <f>VLOOKUP(A:A,[3]TDSheet!$A:$D,4,0)</f>
        <v>65</v>
      </c>
      <c r="AH111" s="12" t="e">
        <f>VLOOKUP(A:A,[1]TDSheet!$A:$AG,33,0)</f>
        <v>#N/A</v>
      </c>
      <c r="AI111" s="12">
        <f t="shared" si="21"/>
        <v>0</v>
      </c>
      <c r="AJ111" s="12">
        <f t="shared" si="22"/>
        <v>0</v>
      </c>
      <c r="AK111" s="12"/>
      <c r="AL111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2024-01-03T09:49:03Z</dcterms:modified>
</cp:coreProperties>
</file>