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7" i="1"/>
  <c r="AI23" i="1"/>
  <c r="AI27" i="1"/>
  <c r="AI39" i="1"/>
  <c r="AI51" i="1"/>
  <c r="AI71" i="1"/>
  <c r="AI87" i="1"/>
  <c r="AI103" i="1"/>
  <c r="AI107" i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H24" i="1"/>
  <c r="AI24" i="1" s="1"/>
  <c r="AH25" i="1"/>
  <c r="AI25" i="1" s="1"/>
  <c r="AH26" i="1"/>
  <c r="AI26" i="1" s="1"/>
  <c r="AH27" i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H104" i="1"/>
  <c r="AI104" i="1" s="1"/>
  <c r="AH105" i="1"/>
  <c r="AI105" i="1" s="1"/>
  <c r="AH106" i="1"/>
  <c r="AI106" i="1" s="1"/>
  <c r="AH107" i="1"/>
  <c r="AH108" i="1"/>
  <c r="AI108" i="1" s="1"/>
  <c r="AH109" i="1"/>
  <c r="AI109" i="1" s="1"/>
  <c r="AH110" i="1"/>
  <c r="AI110" i="1" s="1"/>
  <c r="AH111" i="1"/>
  <c r="AI111" i="1" s="1"/>
  <c r="AH112" i="1"/>
  <c r="AI112" i="1" s="1"/>
  <c r="AH7" i="1"/>
  <c r="AI7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100" i="1"/>
  <c r="AF101" i="1"/>
  <c r="AF102" i="1"/>
  <c r="AF103" i="1"/>
  <c r="AF104" i="1"/>
  <c r="AF105" i="1"/>
  <c r="AF108" i="1"/>
  <c r="AF109" i="1"/>
  <c r="AF110" i="1"/>
  <c r="AF111" i="1"/>
  <c r="AF11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0" i="1"/>
  <c r="AE101" i="1"/>
  <c r="AE102" i="1"/>
  <c r="AE103" i="1"/>
  <c r="AE104" i="1"/>
  <c r="AE105" i="1"/>
  <c r="AE108" i="1"/>
  <c r="AE109" i="1"/>
  <c r="AE110" i="1"/>
  <c r="AE111" i="1"/>
  <c r="AE11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0" i="1"/>
  <c r="AD101" i="1"/>
  <c r="AD102" i="1"/>
  <c r="AD103" i="1"/>
  <c r="AD104" i="1"/>
  <c r="AD105" i="1"/>
  <c r="AD108" i="1"/>
  <c r="AD109" i="1"/>
  <c r="AD110" i="1"/>
  <c r="AD111" i="1"/>
  <c r="AD112" i="1"/>
  <c r="AD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7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X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X55" i="1" s="1"/>
  <c r="V56" i="1"/>
  <c r="X56" i="1" s="1"/>
  <c r="V57" i="1"/>
  <c r="V58" i="1"/>
  <c r="X58" i="1" s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7" i="1"/>
  <c r="AC13" i="1"/>
  <c r="AC14" i="1"/>
  <c r="AC15" i="1"/>
  <c r="AC27" i="1"/>
  <c r="AC28" i="1"/>
  <c r="AC74" i="1"/>
  <c r="AC75" i="1"/>
  <c r="AB8" i="1"/>
  <c r="AB9" i="1"/>
  <c r="AB10" i="1"/>
  <c r="AB11" i="1"/>
  <c r="AB12" i="1"/>
  <c r="AB13" i="1"/>
  <c r="AB14" i="1"/>
  <c r="AB15" i="1"/>
  <c r="AB16" i="1"/>
  <c r="AB18" i="1"/>
  <c r="AB20" i="1"/>
  <c r="AB21" i="1"/>
  <c r="AB23" i="1"/>
  <c r="AB24" i="1"/>
  <c r="AB25" i="1"/>
  <c r="AB26" i="1"/>
  <c r="AB28" i="1"/>
  <c r="AB29" i="1"/>
  <c r="AB30" i="1"/>
  <c r="AB31" i="1"/>
  <c r="AB32" i="1"/>
  <c r="AB33" i="1"/>
  <c r="AB35" i="1"/>
  <c r="AB36" i="1"/>
  <c r="AB38" i="1"/>
  <c r="AB39" i="1"/>
  <c r="AB40" i="1"/>
  <c r="AB41" i="1"/>
  <c r="AB42" i="1"/>
  <c r="AB44" i="1"/>
  <c r="AB45" i="1"/>
  <c r="AB46" i="1"/>
  <c r="AB48" i="1"/>
  <c r="AB50" i="1"/>
  <c r="AB51" i="1"/>
  <c r="AB52" i="1"/>
  <c r="AB53" i="1"/>
  <c r="AB54" i="1"/>
  <c r="AB55" i="1"/>
  <c r="AB56" i="1"/>
  <c r="AB57" i="1"/>
  <c r="AB59" i="1"/>
  <c r="AB60" i="1"/>
  <c r="AB62" i="1"/>
  <c r="AB63" i="1"/>
  <c r="AB66" i="1"/>
  <c r="AB67" i="1"/>
  <c r="AB68" i="1"/>
  <c r="AB69" i="1"/>
  <c r="AB70" i="1"/>
  <c r="AB71" i="1"/>
  <c r="AB73" i="1"/>
  <c r="AB74" i="1"/>
  <c r="AB75" i="1"/>
  <c r="AB76" i="1"/>
  <c r="AB78" i="1"/>
  <c r="AB79" i="1"/>
  <c r="AB80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8" i="1"/>
  <c r="AB99" i="1"/>
  <c r="AB101" i="1"/>
  <c r="AB104" i="1"/>
  <c r="AB105" i="1"/>
  <c r="AB7" i="1"/>
  <c r="Z8" i="1"/>
  <c r="Z10" i="1"/>
  <c r="Z48" i="1"/>
  <c r="Z52" i="1"/>
  <c r="Z6" i="1" s="1"/>
  <c r="Z53" i="1"/>
  <c r="Z57" i="1"/>
  <c r="Z70" i="1"/>
  <c r="Z73" i="1"/>
  <c r="Z75" i="1"/>
  <c r="Z86" i="1"/>
  <c r="Z88" i="1"/>
  <c r="Z89" i="1"/>
  <c r="AL10" i="1"/>
  <c r="AL14" i="1"/>
  <c r="AL18" i="1"/>
  <c r="AL22" i="1"/>
  <c r="AL26" i="1"/>
  <c r="AL30" i="1"/>
  <c r="AL34" i="1"/>
  <c r="AL38" i="1"/>
  <c r="AL42" i="1"/>
  <c r="AL46" i="1"/>
  <c r="AL50" i="1"/>
  <c r="AL54" i="1"/>
  <c r="AL58" i="1"/>
  <c r="AL62" i="1"/>
  <c r="AL66" i="1"/>
  <c r="AL70" i="1"/>
  <c r="AL74" i="1"/>
  <c r="AL78" i="1"/>
  <c r="AL82" i="1"/>
  <c r="AL86" i="1"/>
  <c r="AL90" i="1"/>
  <c r="AL94" i="1"/>
  <c r="AL98" i="1"/>
  <c r="AL99" i="1"/>
  <c r="AL102" i="1"/>
  <c r="AL106" i="1"/>
  <c r="AL107" i="1"/>
  <c r="O8" i="1"/>
  <c r="AL8" i="1" s="1"/>
  <c r="O9" i="1"/>
  <c r="AL9" i="1" s="1"/>
  <c r="O10" i="1"/>
  <c r="O11" i="1"/>
  <c r="AL11" i="1" s="1"/>
  <c r="O12" i="1"/>
  <c r="AL12" i="1" s="1"/>
  <c r="O13" i="1"/>
  <c r="AL13" i="1" s="1"/>
  <c r="O14" i="1"/>
  <c r="O15" i="1"/>
  <c r="AL15" i="1" s="1"/>
  <c r="O16" i="1"/>
  <c r="AL16" i="1" s="1"/>
  <c r="O17" i="1"/>
  <c r="AL17" i="1" s="1"/>
  <c r="O18" i="1"/>
  <c r="O19" i="1"/>
  <c r="AL19" i="1" s="1"/>
  <c r="O20" i="1"/>
  <c r="AL20" i="1" s="1"/>
  <c r="O21" i="1"/>
  <c r="AL21" i="1" s="1"/>
  <c r="O22" i="1"/>
  <c r="O23" i="1"/>
  <c r="AL23" i="1" s="1"/>
  <c r="O24" i="1"/>
  <c r="AL24" i="1" s="1"/>
  <c r="O25" i="1"/>
  <c r="AL25" i="1" s="1"/>
  <c r="O26" i="1"/>
  <c r="O27" i="1"/>
  <c r="AL27" i="1" s="1"/>
  <c r="O28" i="1"/>
  <c r="AL28" i="1" s="1"/>
  <c r="O29" i="1"/>
  <c r="AL29" i="1" s="1"/>
  <c r="O30" i="1"/>
  <c r="O31" i="1"/>
  <c r="AL31" i="1" s="1"/>
  <c r="O32" i="1"/>
  <c r="AL32" i="1" s="1"/>
  <c r="O33" i="1"/>
  <c r="AL33" i="1" s="1"/>
  <c r="O34" i="1"/>
  <c r="O35" i="1"/>
  <c r="AL35" i="1" s="1"/>
  <c r="O36" i="1"/>
  <c r="AL36" i="1" s="1"/>
  <c r="O37" i="1"/>
  <c r="AL37" i="1" s="1"/>
  <c r="O38" i="1"/>
  <c r="O39" i="1"/>
  <c r="AL39" i="1" s="1"/>
  <c r="O40" i="1"/>
  <c r="AL40" i="1" s="1"/>
  <c r="O41" i="1"/>
  <c r="AL41" i="1" s="1"/>
  <c r="O42" i="1"/>
  <c r="O43" i="1"/>
  <c r="AL43" i="1" s="1"/>
  <c r="O44" i="1"/>
  <c r="AL44" i="1" s="1"/>
  <c r="O45" i="1"/>
  <c r="AL45" i="1" s="1"/>
  <c r="O46" i="1"/>
  <c r="O47" i="1"/>
  <c r="AL47" i="1" s="1"/>
  <c r="O48" i="1"/>
  <c r="AL48" i="1" s="1"/>
  <c r="O49" i="1"/>
  <c r="AL49" i="1" s="1"/>
  <c r="O50" i="1"/>
  <c r="O51" i="1"/>
  <c r="AL51" i="1" s="1"/>
  <c r="O52" i="1"/>
  <c r="AL52" i="1" s="1"/>
  <c r="O53" i="1"/>
  <c r="AL53" i="1" s="1"/>
  <c r="O54" i="1"/>
  <c r="O55" i="1"/>
  <c r="AL55" i="1" s="1"/>
  <c r="O56" i="1"/>
  <c r="AL56" i="1" s="1"/>
  <c r="O57" i="1"/>
  <c r="AL57" i="1" s="1"/>
  <c r="O58" i="1"/>
  <c r="O59" i="1"/>
  <c r="AL59" i="1" s="1"/>
  <c r="O60" i="1"/>
  <c r="AL60" i="1" s="1"/>
  <c r="O61" i="1"/>
  <c r="AL61" i="1" s="1"/>
  <c r="O62" i="1"/>
  <c r="O63" i="1"/>
  <c r="AL63" i="1" s="1"/>
  <c r="O64" i="1"/>
  <c r="AL64" i="1" s="1"/>
  <c r="O65" i="1"/>
  <c r="AL65" i="1" s="1"/>
  <c r="O66" i="1"/>
  <c r="O67" i="1"/>
  <c r="AL67" i="1" s="1"/>
  <c r="O68" i="1"/>
  <c r="AL68" i="1" s="1"/>
  <c r="O69" i="1"/>
  <c r="AL69" i="1" s="1"/>
  <c r="O70" i="1"/>
  <c r="O71" i="1"/>
  <c r="AL71" i="1" s="1"/>
  <c r="O72" i="1"/>
  <c r="AL72" i="1" s="1"/>
  <c r="O73" i="1"/>
  <c r="AL73" i="1" s="1"/>
  <c r="O74" i="1"/>
  <c r="O75" i="1"/>
  <c r="AL75" i="1" s="1"/>
  <c r="O76" i="1"/>
  <c r="AL76" i="1" s="1"/>
  <c r="O77" i="1"/>
  <c r="AL77" i="1" s="1"/>
  <c r="O78" i="1"/>
  <c r="O79" i="1"/>
  <c r="AL79" i="1" s="1"/>
  <c r="O80" i="1"/>
  <c r="AL80" i="1" s="1"/>
  <c r="O81" i="1"/>
  <c r="AL81" i="1" s="1"/>
  <c r="O82" i="1"/>
  <c r="O83" i="1"/>
  <c r="AL83" i="1" s="1"/>
  <c r="O84" i="1"/>
  <c r="AL84" i="1" s="1"/>
  <c r="O85" i="1"/>
  <c r="AL85" i="1" s="1"/>
  <c r="O86" i="1"/>
  <c r="O87" i="1"/>
  <c r="AL87" i="1" s="1"/>
  <c r="O88" i="1"/>
  <c r="AL88" i="1" s="1"/>
  <c r="O89" i="1"/>
  <c r="AL89" i="1" s="1"/>
  <c r="O90" i="1"/>
  <c r="O91" i="1"/>
  <c r="AL91" i="1" s="1"/>
  <c r="O92" i="1"/>
  <c r="AL92" i="1" s="1"/>
  <c r="O93" i="1"/>
  <c r="AL93" i="1" s="1"/>
  <c r="O94" i="1"/>
  <c r="O95" i="1"/>
  <c r="AL95" i="1" s="1"/>
  <c r="O96" i="1"/>
  <c r="AL96" i="1" s="1"/>
  <c r="O97" i="1"/>
  <c r="AL97" i="1" s="1"/>
  <c r="O98" i="1"/>
  <c r="O100" i="1"/>
  <c r="AL100" i="1" s="1"/>
  <c r="O101" i="1"/>
  <c r="AL101" i="1" s="1"/>
  <c r="O102" i="1"/>
  <c r="O7" i="1"/>
  <c r="AL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0" i="1"/>
  <c r="N101" i="1"/>
  <c r="N102" i="1"/>
  <c r="N103" i="1"/>
  <c r="N104" i="1"/>
  <c r="N105" i="1"/>
  <c r="N108" i="1"/>
  <c r="N109" i="1"/>
  <c r="N110" i="1"/>
  <c r="N111" i="1"/>
  <c r="N11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0" i="1"/>
  <c r="M101" i="1"/>
  <c r="M102" i="1"/>
  <c r="M103" i="1"/>
  <c r="M104" i="1"/>
  <c r="M105" i="1"/>
  <c r="M108" i="1"/>
  <c r="M109" i="1"/>
  <c r="M110" i="1"/>
  <c r="M111" i="1"/>
  <c r="M112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0" i="1"/>
  <c r="L101" i="1"/>
  <c r="L102" i="1"/>
  <c r="L103" i="1"/>
  <c r="L104" i="1"/>
  <c r="L105" i="1"/>
  <c r="L108" i="1"/>
  <c r="L109" i="1"/>
  <c r="L110" i="1"/>
  <c r="L111" i="1"/>
  <c r="L112" i="1"/>
  <c r="L7" i="1"/>
  <c r="K8" i="1"/>
  <c r="K11" i="1"/>
  <c r="K12" i="1"/>
  <c r="K15" i="1"/>
  <c r="K16" i="1"/>
  <c r="K19" i="1"/>
  <c r="K20" i="1"/>
  <c r="K23" i="1"/>
  <c r="K24" i="1"/>
  <c r="K27" i="1"/>
  <c r="K28" i="1"/>
  <c r="K31" i="1"/>
  <c r="K32" i="1"/>
  <c r="K35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6" i="1"/>
  <c r="K107" i="1"/>
  <c r="J8" i="1"/>
  <c r="J9" i="1"/>
  <c r="K9" i="1" s="1"/>
  <c r="J10" i="1"/>
  <c r="K10" i="1" s="1"/>
  <c r="J11" i="1"/>
  <c r="J12" i="1"/>
  <c r="J13" i="1"/>
  <c r="K13" i="1" s="1"/>
  <c r="J14" i="1"/>
  <c r="K14" i="1" s="1"/>
  <c r="J15" i="1"/>
  <c r="J16" i="1"/>
  <c r="J17" i="1"/>
  <c r="K17" i="1" s="1"/>
  <c r="J18" i="1"/>
  <c r="K18" i="1" s="1"/>
  <c r="J19" i="1"/>
  <c r="J20" i="1"/>
  <c r="J21" i="1"/>
  <c r="K21" i="1" s="1"/>
  <c r="J22" i="1"/>
  <c r="K22" i="1" s="1"/>
  <c r="J23" i="1"/>
  <c r="J24" i="1"/>
  <c r="J25" i="1"/>
  <c r="K25" i="1" s="1"/>
  <c r="J26" i="1"/>
  <c r="K26" i="1" s="1"/>
  <c r="J27" i="1"/>
  <c r="J28" i="1"/>
  <c r="J29" i="1"/>
  <c r="K29" i="1" s="1"/>
  <c r="J30" i="1"/>
  <c r="K30" i="1" s="1"/>
  <c r="J31" i="1"/>
  <c r="J32" i="1"/>
  <c r="J33" i="1"/>
  <c r="K33" i="1" s="1"/>
  <c r="J34" i="1"/>
  <c r="K34" i="1" s="1"/>
  <c r="J35" i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K51" i="1" s="1"/>
  <c r="J52" i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J81" i="1"/>
  <c r="K81" i="1" s="1"/>
  <c r="J82" i="1"/>
  <c r="K82" i="1" s="1"/>
  <c r="J83" i="1"/>
  <c r="K83" i="1" s="1"/>
  <c r="J84" i="1"/>
  <c r="J85" i="1"/>
  <c r="K85" i="1" s="1"/>
  <c r="J86" i="1"/>
  <c r="K86" i="1" s="1"/>
  <c r="J87" i="1"/>
  <c r="K87" i="1" s="1"/>
  <c r="J88" i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J97" i="1"/>
  <c r="K97" i="1" s="1"/>
  <c r="J98" i="1"/>
  <c r="K98" i="1" s="1"/>
  <c r="J99" i="1"/>
  <c r="K99" i="1" s="1"/>
  <c r="J100" i="1"/>
  <c r="J101" i="1"/>
  <c r="K101" i="1" s="1"/>
  <c r="J102" i="1"/>
  <c r="K102" i="1" s="1"/>
  <c r="J103" i="1"/>
  <c r="K103" i="1" s="1"/>
  <c r="J104" i="1"/>
  <c r="J105" i="1"/>
  <c r="K105" i="1" s="1"/>
  <c r="J108" i="1"/>
  <c r="K108" i="1" s="1"/>
  <c r="J109" i="1"/>
  <c r="K109" i="1" s="1"/>
  <c r="J110" i="1"/>
  <c r="K110" i="1" s="1"/>
  <c r="J111" i="1"/>
  <c r="K111" i="1" s="1"/>
  <c r="J112" i="1"/>
  <c r="K112" i="1" s="1"/>
  <c r="J7" i="1"/>
  <c r="K7" i="1" s="1"/>
  <c r="AA6" i="1"/>
  <c r="AC6" i="1"/>
  <c r="AF6" i="1"/>
  <c r="AK6" i="1"/>
  <c r="P6" i="1"/>
  <c r="Q6" i="1"/>
  <c r="R6" i="1"/>
  <c r="S6" i="1"/>
  <c r="T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AL103" i="1" s="1"/>
  <c r="H104" i="1"/>
  <c r="AL104" i="1" s="1"/>
  <c r="H105" i="1"/>
  <c r="AL105" i="1" s="1"/>
  <c r="H108" i="1"/>
  <c r="AL108" i="1" s="1"/>
  <c r="H109" i="1"/>
  <c r="AL109" i="1" s="1"/>
  <c r="H110" i="1"/>
  <c r="AL110" i="1" s="1"/>
  <c r="H111" i="1"/>
  <c r="AL111" i="1" s="1"/>
  <c r="H112" i="1"/>
  <c r="AL112" i="1" s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0" i="1"/>
  <c r="G111" i="1"/>
  <c r="G112" i="1"/>
  <c r="G7" i="1"/>
  <c r="E6" i="1"/>
  <c r="F6" i="1"/>
  <c r="AJ6" i="1" l="1"/>
  <c r="V6" i="1"/>
  <c r="AI6" i="1"/>
  <c r="AH6" i="1"/>
  <c r="AE6" i="1"/>
  <c r="N6" i="1"/>
  <c r="AB6" i="1"/>
  <c r="AL6" i="1"/>
  <c r="O6" i="1"/>
  <c r="M6" i="1"/>
  <c r="K6" i="1"/>
  <c r="J6" i="1"/>
</calcChain>
</file>

<file path=xl/sharedStrings.xml><?xml version="1.0" encoding="utf-8"?>
<sst xmlns="http://schemas.openxmlformats.org/spreadsheetml/2006/main" count="268" uniqueCount="143">
  <si>
    <t>Период: 20.12.2023 - 27.12.2023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</si>
  <si>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</si>
  <si>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</si>
  <si>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</si>
  <si>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</si>
  <si>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</si>
  <si>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</si>
  <si>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</si>
  <si>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</si>
  <si>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</si>
  <si>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</si>
  <si>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</si>
  <si>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</si>
  <si>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</si>
  <si>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</si>
  <si>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</si>
  <si>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</si>
  <si>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</si>
  <si>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</si>
  <si>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</si>
  <si>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</si>
  <si>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</si>
  <si>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</si>
  <si>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</si>
  <si>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</si>
  <si>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</si>
  <si>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</si>
  <si>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</si>
  <si>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</si>
  <si>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</si>
  <si>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</si>
  <si>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</si>
  <si>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</si>
  <si>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</si>
  <si>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</si>
  <si>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</si>
  <si>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</si>
  <si>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</si>
  <si>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</si>
  <si>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</si>
  <si>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</si>
  <si>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</si>
  <si>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</si>
  <si>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</si>
  <si>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</si>
  <si>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</si>
  <si>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</si>
  <si>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</si>
  <si>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</si>
  <si>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</si>
  <si>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</si>
  <si>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</si>
  <si>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</si>
  <si>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</si>
  <si>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</si>
  <si>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</si>
  <si>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</si>
  <si>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</si>
  <si>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</si>
  <si>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</si>
  <si>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</si>
  <si>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</si>
  <si>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</si>
  <si>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</si>
  <si>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</si>
  <si>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</si>
  <si>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</si>
  <si>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</si>
  <si>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</si>
  <si>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</si>
  <si>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</si>
  <si>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</si>
  <si>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</si>
  <si>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</si>
  <si>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</si>
  <si>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</si>
  <si>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</si>
  <si>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</si>
  <si>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</si>
  <si>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</si>
  <si>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</si>
  <si>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</si>
  <si>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</si>
  <si>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</si>
  <si>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</si>
  <si>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</si>
  <si>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</si>
  <si>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</si>
  <si>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</si>
  <si>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</si>
  <si>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</si>
  <si>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</si>
  <si>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</si>
  <si>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</si>
  <si>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</si>
  <si>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</si>
  <si>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</si>
  <si>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</si>
  <si>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</si>
  <si>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</si>
  <si>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</si>
  <si>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</si>
  <si>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</si>
  <si>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</si>
  <si>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</si>
  <si>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</si>
  <si>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</si>
  <si>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</si>
  <si>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</si>
  <si>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</si>
  <si>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</si>
  <si>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</si>
  <si>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378  Колбаса Докторская Дугушка 0,6кг НЕГОСТ ТМ Стародворье  ПОКОМ 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</si>
  <si>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</si>
  <si>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</si>
  <si>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</si>
  <si>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</si>
  <si>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</si>
  <si>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</si>
  <si>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</si>
  <si>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</si>
  <si>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</si>
  <si>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</si>
  <si>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</si>
  <si>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</si>
  <si>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</si>
  <si>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</si>
  <si>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</si>
  <si>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</si>
  <si>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</si>
  <si>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</si>
  <si>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</si>
  <si>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ат</t>
  </si>
  <si>
    <t>27,12,</t>
  </si>
  <si>
    <t>28,12,</t>
  </si>
  <si>
    <t>29,12,</t>
  </si>
  <si>
    <t>05,а</t>
  </si>
  <si>
    <t>03,01,</t>
  </si>
  <si>
    <t>04,01,</t>
  </si>
  <si>
    <t>05,01,</t>
  </si>
  <si>
    <t>сум</t>
  </si>
  <si>
    <t>15,12,</t>
  </si>
  <si>
    <t>22,12,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</si>
</sst>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0" fontId="6" fillId="0" borderId="0" xfId="0" applyFont="1" applyAlignment="1"/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0-27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27,12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27,12,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7,12,23&#1082;&#1086;&#1083;-&#1074;&#1086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6;%2027,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7,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15.12.2023 - 22.12.2023</v>
          </cell>
        </row>
        <row r="3">
          <cell r="T3" t="str">
            <v>7д</v>
          </cell>
          <cell r="U3" t="str">
            <v>8,5д</v>
          </cell>
          <cell r="W3" t="str">
            <v>9д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21,12,</v>
          </cell>
          <cell r="M5" t="str">
            <v>22,12,</v>
          </cell>
          <cell r="N5" t="str">
            <v>25,12,</v>
          </cell>
          <cell r="O5" t="str">
            <v>26,12м</v>
          </cell>
          <cell r="P5" t="str">
            <v>26,12,</v>
          </cell>
          <cell r="T5" t="str">
            <v>27,12,</v>
          </cell>
          <cell r="U5" t="str">
            <v>28,12,</v>
          </cell>
          <cell r="W5" t="str">
            <v>29,12,</v>
          </cell>
          <cell r="AD5" t="str">
            <v>08,12,</v>
          </cell>
          <cell r="AE5" t="str">
            <v>15,12,</v>
          </cell>
          <cell r="AF5" t="str">
            <v>22,12,</v>
          </cell>
        </row>
        <row r="6">
          <cell r="E6">
            <v>126319.31299999999</v>
          </cell>
          <cell r="F6">
            <v>26061.615000000002</v>
          </cell>
          <cell r="J6">
            <v>129106.07799999998</v>
          </cell>
          <cell r="K6">
            <v>-2786.7650000000008</v>
          </cell>
          <cell r="L6">
            <v>23880</v>
          </cell>
          <cell r="M6">
            <v>28330</v>
          </cell>
          <cell r="N6">
            <v>18030</v>
          </cell>
          <cell r="O6">
            <v>22090</v>
          </cell>
          <cell r="P6">
            <v>25920</v>
          </cell>
          <cell r="Q6">
            <v>0</v>
          </cell>
          <cell r="R6">
            <v>0</v>
          </cell>
          <cell r="S6">
            <v>0</v>
          </cell>
          <cell r="T6">
            <v>16740</v>
          </cell>
          <cell r="U6">
            <v>25090</v>
          </cell>
          <cell r="V6">
            <v>23055.862600000011</v>
          </cell>
          <cell r="W6">
            <v>24825</v>
          </cell>
          <cell r="Z6">
            <v>0</v>
          </cell>
          <cell r="AA6">
            <v>0</v>
          </cell>
          <cell r="AB6">
            <v>0</v>
          </cell>
          <cell r="AC6">
            <v>11040</v>
          </cell>
          <cell r="AD6">
            <v>21736.945400000011</v>
          </cell>
          <cell r="AE6">
            <v>21643.845399999987</v>
          </cell>
          <cell r="AF6">
            <v>22749.839000000004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41.06</v>
          </cell>
          <cell r="D7">
            <v>141.89099999999999</v>
          </cell>
          <cell r="E7">
            <v>59.073999999999998</v>
          </cell>
          <cell r="F7">
            <v>53.933</v>
          </cell>
          <cell r="G7" t="str">
            <v>н</v>
          </cell>
          <cell r="H7">
            <v>1</v>
          </cell>
          <cell r="I7">
            <v>45</v>
          </cell>
          <cell r="J7">
            <v>60.401000000000003</v>
          </cell>
          <cell r="K7">
            <v>-1.3270000000000053</v>
          </cell>
          <cell r="L7">
            <v>0</v>
          </cell>
          <cell r="M7">
            <v>30</v>
          </cell>
          <cell r="N7">
            <v>0</v>
          </cell>
          <cell r="O7">
            <v>20</v>
          </cell>
          <cell r="P7">
            <v>0</v>
          </cell>
          <cell r="V7">
            <v>11.8148</v>
          </cell>
          <cell r="W7">
            <v>10</v>
          </cell>
          <cell r="X7">
            <v>9.6432440667637191</v>
          </cell>
          <cell r="Y7">
            <v>4.5648677929376715</v>
          </cell>
          <cell r="AC7">
            <v>0</v>
          </cell>
          <cell r="AD7">
            <v>16.404999999999994</v>
          </cell>
          <cell r="AE7">
            <v>14.218799999999998</v>
          </cell>
          <cell r="AF7">
            <v>9.8219999999999992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39.146000000000001</v>
          </cell>
          <cell r="D8">
            <v>5851.0060000000003</v>
          </cell>
          <cell r="E8">
            <v>1544.952</v>
          </cell>
          <cell r="F8">
            <v>32.497999999999998</v>
          </cell>
          <cell r="G8" t="str">
            <v>н</v>
          </cell>
          <cell r="H8">
            <v>1</v>
          </cell>
          <cell r="I8">
            <v>45</v>
          </cell>
          <cell r="J8">
            <v>1969.21</v>
          </cell>
          <cell r="K8">
            <v>-424.25800000000004</v>
          </cell>
          <cell r="L8">
            <v>500</v>
          </cell>
          <cell r="M8">
            <v>500</v>
          </cell>
          <cell r="N8">
            <v>600</v>
          </cell>
          <cell r="O8">
            <v>400</v>
          </cell>
          <cell r="P8">
            <v>200</v>
          </cell>
          <cell r="T8">
            <v>200</v>
          </cell>
          <cell r="U8">
            <v>500</v>
          </cell>
          <cell r="V8">
            <v>308.99040000000002</v>
          </cell>
          <cell r="W8">
            <v>500</v>
          </cell>
          <cell r="X8">
            <v>11.108752893293772</v>
          </cell>
          <cell r="Y8">
            <v>0.10517478860184651</v>
          </cell>
          <cell r="AC8">
            <v>0</v>
          </cell>
          <cell r="AD8">
            <v>127.4974</v>
          </cell>
          <cell r="AE8">
            <v>159.09180000000001</v>
          </cell>
          <cell r="AF8">
            <v>503.92500000000001</v>
          </cell>
          <cell r="AG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189.58199999999999</v>
          </cell>
          <cell r="D9">
            <v>1404.481</v>
          </cell>
          <cell r="E9">
            <v>486.06299999999999</v>
          </cell>
          <cell r="F9">
            <v>52.780999999999999</v>
          </cell>
          <cell r="G9" t="str">
            <v>н</v>
          </cell>
          <cell r="H9">
            <v>1</v>
          </cell>
          <cell r="I9">
            <v>45</v>
          </cell>
          <cell r="J9">
            <v>458.86900000000003</v>
          </cell>
          <cell r="K9">
            <v>27.19399999999996</v>
          </cell>
          <cell r="L9">
            <v>100</v>
          </cell>
          <cell r="M9">
            <v>50</v>
          </cell>
          <cell r="N9">
            <v>140</v>
          </cell>
          <cell r="O9">
            <v>100</v>
          </cell>
          <cell r="P9">
            <v>100</v>
          </cell>
          <cell r="T9">
            <v>50</v>
          </cell>
          <cell r="U9">
            <v>200</v>
          </cell>
          <cell r="V9">
            <v>97.212599999999995</v>
          </cell>
          <cell r="W9">
            <v>80</v>
          </cell>
          <cell r="X9">
            <v>8.9780645718764855</v>
          </cell>
          <cell r="Y9">
            <v>0.54294402165974376</v>
          </cell>
          <cell r="AC9">
            <v>0</v>
          </cell>
          <cell r="AD9">
            <v>105.13879999999999</v>
          </cell>
          <cell r="AE9">
            <v>85.628599999999992</v>
          </cell>
          <cell r="AF9">
            <v>99.757000000000005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367.14400000000001</v>
          </cell>
          <cell r="D10">
            <v>8709.0310000000009</v>
          </cell>
          <cell r="E10">
            <v>1546.5239999999999</v>
          </cell>
          <cell r="F10">
            <v>310.04700000000003</v>
          </cell>
          <cell r="G10" t="str">
            <v>н</v>
          </cell>
          <cell r="H10">
            <v>1</v>
          </cell>
          <cell r="I10">
            <v>45</v>
          </cell>
          <cell r="J10">
            <v>1586.242</v>
          </cell>
          <cell r="K10">
            <v>-39.718000000000075</v>
          </cell>
          <cell r="L10">
            <v>400</v>
          </cell>
          <cell r="M10">
            <v>400</v>
          </cell>
          <cell r="N10">
            <v>260</v>
          </cell>
          <cell r="O10">
            <v>100</v>
          </cell>
          <cell r="P10">
            <v>200</v>
          </cell>
          <cell r="T10">
            <v>200</v>
          </cell>
          <cell r="U10">
            <v>600</v>
          </cell>
          <cell r="V10">
            <v>309.3048</v>
          </cell>
          <cell r="W10">
            <v>300</v>
          </cell>
          <cell r="X10">
            <v>8.9557194068763248</v>
          </cell>
          <cell r="Y10">
            <v>1.0023995747883643</v>
          </cell>
          <cell r="AC10">
            <v>0</v>
          </cell>
          <cell r="AD10">
            <v>267.56579999999997</v>
          </cell>
          <cell r="AE10">
            <v>318.51059999999995</v>
          </cell>
          <cell r="AF10">
            <v>338.27499999999998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47.137</v>
          </cell>
          <cell r="D11">
            <v>137.92099999999999</v>
          </cell>
          <cell r="E11">
            <v>127.38500000000001</v>
          </cell>
          <cell r="F11">
            <v>53.573999999999998</v>
          </cell>
          <cell r="G11">
            <v>0</v>
          </cell>
          <cell r="H11">
            <v>1</v>
          </cell>
          <cell r="I11">
            <v>40</v>
          </cell>
          <cell r="J11">
            <v>128.30199999999999</v>
          </cell>
          <cell r="K11">
            <v>-0.91699999999998738</v>
          </cell>
          <cell r="L11">
            <v>30</v>
          </cell>
          <cell r="M11">
            <v>30</v>
          </cell>
          <cell r="N11">
            <v>0</v>
          </cell>
          <cell r="O11">
            <v>20</v>
          </cell>
          <cell r="P11">
            <v>0</v>
          </cell>
          <cell r="T11">
            <v>30</v>
          </cell>
          <cell r="U11">
            <v>30</v>
          </cell>
          <cell r="V11">
            <v>25.477</v>
          </cell>
          <cell r="W11">
            <v>30</v>
          </cell>
          <cell r="X11">
            <v>8.775523020763826</v>
          </cell>
          <cell r="Y11">
            <v>2.1028378537504415</v>
          </cell>
          <cell r="AC11">
            <v>0</v>
          </cell>
          <cell r="AD11">
            <v>28.741800000000005</v>
          </cell>
          <cell r="AE11">
            <v>25.061599999999999</v>
          </cell>
          <cell r="AF11">
            <v>29.669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34</v>
          </cell>
          <cell r="D12">
            <v>235</v>
          </cell>
          <cell r="E12">
            <v>176</v>
          </cell>
          <cell r="F12">
            <v>91</v>
          </cell>
          <cell r="G12">
            <v>0</v>
          </cell>
          <cell r="H12">
            <v>0.5</v>
          </cell>
          <cell r="I12">
            <v>45</v>
          </cell>
          <cell r="J12">
            <v>181</v>
          </cell>
          <cell r="K12">
            <v>-5</v>
          </cell>
          <cell r="L12">
            <v>30</v>
          </cell>
          <cell r="M12">
            <v>50</v>
          </cell>
          <cell r="N12">
            <v>0</v>
          </cell>
          <cell r="O12">
            <v>60</v>
          </cell>
          <cell r="P12">
            <v>0</v>
          </cell>
          <cell r="T12">
            <v>30</v>
          </cell>
          <cell r="U12">
            <v>20</v>
          </cell>
          <cell r="V12">
            <v>35.200000000000003</v>
          </cell>
          <cell r="W12">
            <v>30</v>
          </cell>
          <cell r="X12">
            <v>8.8352272727272716</v>
          </cell>
          <cell r="Y12">
            <v>2.5852272727272725</v>
          </cell>
          <cell r="AC12">
            <v>0</v>
          </cell>
          <cell r="AD12">
            <v>40.200000000000003</v>
          </cell>
          <cell r="AE12">
            <v>39.200000000000003</v>
          </cell>
          <cell r="AF12">
            <v>35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331</v>
          </cell>
          <cell r="D13">
            <v>3142</v>
          </cell>
          <cell r="E13">
            <v>3099</v>
          </cell>
          <cell r="F13">
            <v>309</v>
          </cell>
          <cell r="G13" t="str">
            <v>н</v>
          </cell>
          <cell r="H13">
            <v>0.4</v>
          </cell>
          <cell r="I13">
            <v>45</v>
          </cell>
          <cell r="J13">
            <v>3376</v>
          </cell>
          <cell r="K13">
            <v>-277</v>
          </cell>
          <cell r="L13">
            <v>300</v>
          </cell>
          <cell r="M13">
            <v>300</v>
          </cell>
          <cell r="N13">
            <v>200</v>
          </cell>
          <cell r="O13">
            <v>500</v>
          </cell>
          <cell r="P13">
            <v>500</v>
          </cell>
          <cell r="V13">
            <v>219.8</v>
          </cell>
          <cell r="W13">
            <v>200</v>
          </cell>
          <cell r="X13">
            <v>10.505004549590536</v>
          </cell>
          <cell r="Y13">
            <v>1.4058234758871702</v>
          </cell>
          <cell r="AC13">
            <v>2000</v>
          </cell>
          <cell r="AD13">
            <v>245.6</v>
          </cell>
          <cell r="AE13">
            <v>220.6</v>
          </cell>
          <cell r="AF13">
            <v>101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490</v>
          </cell>
          <cell r="D14">
            <v>3747</v>
          </cell>
          <cell r="E14">
            <v>3784</v>
          </cell>
          <cell r="F14">
            <v>407</v>
          </cell>
          <cell r="G14">
            <v>0</v>
          </cell>
          <cell r="H14">
            <v>0.45</v>
          </cell>
          <cell r="I14">
            <v>45</v>
          </cell>
          <cell r="J14">
            <v>3908</v>
          </cell>
          <cell r="K14">
            <v>-124</v>
          </cell>
          <cell r="L14">
            <v>700</v>
          </cell>
          <cell r="M14">
            <v>800</v>
          </cell>
          <cell r="N14">
            <v>800</v>
          </cell>
          <cell r="O14">
            <v>400</v>
          </cell>
          <cell r="P14">
            <v>300</v>
          </cell>
          <cell r="T14">
            <v>400</v>
          </cell>
          <cell r="U14">
            <v>500</v>
          </cell>
          <cell r="V14">
            <v>576.79999999999995</v>
          </cell>
          <cell r="W14">
            <v>800</v>
          </cell>
          <cell r="X14">
            <v>8.8540221914008335</v>
          </cell>
          <cell r="Y14">
            <v>0.70561719833564496</v>
          </cell>
          <cell r="AC14">
            <v>900</v>
          </cell>
          <cell r="AD14">
            <v>521</v>
          </cell>
          <cell r="AE14">
            <v>545.79999999999995</v>
          </cell>
          <cell r="AF14">
            <v>611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340</v>
          </cell>
          <cell r="D15">
            <v>5764</v>
          </cell>
          <cell r="E15">
            <v>5478</v>
          </cell>
          <cell r="F15">
            <v>564</v>
          </cell>
          <cell r="G15">
            <v>0</v>
          </cell>
          <cell r="H15">
            <v>0.45</v>
          </cell>
          <cell r="I15">
            <v>45</v>
          </cell>
          <cell r="J15">
            <v>5542</v>
          </cell>
          <cell r="K15">
            <v>-64</v>
          </cell>
          <cell r="L15">
            <v>1000</v>
          </cell>
          <cell r="M15">
            <v>1000</v>
          </cell>
          <cell r="N15">
            <v>800</v>
          </cell>
          <cell r="O15">
            <v>500</v>
          </cell>
          <cell r="P15">
            <v>400</v>
          </cell>
          <cell r="T15">
            <v>300</v>
          </cell>
          <cell r="U15">
            <v>1000</v>
          </cell>
          <cell r="V15">
            <v>735.6</v>
          </cell>
          <cell r="W15">
            <v>800</v>
          </cell>
          <cell r="X15">
            <v>8.6514410005437732</v>
          </cell>
          <cell r="Y15">
            <v>0.76672104404567698</v>
          </cell>
          <cell r="AC15">
            <v>1800</v>
          </cell>
          <cell r="AD15">
            <v>715.8</v>
          </cell>
          <cell r="AE15">
            <v>723.8</v>
          </cell>
          <cell r="AF15">
            <v>750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88</v>
          </cell>
          <cell r="D16">
            <v>166</v>
          </cell>
          <cell r="E16">
            <v>189</v>
          </cell>
          <cell r="F16">
            <v>63</v>
          </cell>
          <cell r="G16">
            <v>0</v>
          </cell>
          <cell r="H16">
            <v>0.5</v>
          </cell>
          <cell r="I16">
            <v>40</v>
          </cell>
          <cell r="J16">
            <v>195</v>
          </cell>
          <cell r="K16">
            <v>-6</v>
          </cell>
          <cell r="L16">
            <v>0</v>
          </cell>
          <cell r="M16">
            <v>40</v>
          </cell>
          <cell r="N16">
            <v>40</v>
          </cell>
          <cell r="O16">
            <v>50</v>
          </cell>
          <cell r="P16">
            <v>0</v>
          </cell>
          <cell r="T16">
            <v>50</v>
          </cell>
          <cell r="U16">
            <v>40</v>
          </cell>
          <cell r="V16">
            <v>37.799999999999997</v>
          </cell>
          <cell r="W16">
            <v>50</v>
          </cell>
          <cell r="X16">
            <v>8.8095238095238102</v>
          </cell>
          <cell r="Y16">
            <v>1.6666666666666667</v>
          </cell>
          <cell r="AC16">
            <v>0</v>
          </cell>
          <cell r="AD16">
            <v>44.8</v>
          </cell>
          <cell r="AE16">
            <v>34</v>
          </cell>
          <cell r="AF16">
            <v>34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56</v>
          </cell>
          <cell r="D17">
            <v>117</v>
          </cell>
          <cell r="E17">
            <v>138</v>
          </cell>
          <cell r="F17">
            <v>28</v>
          </cell>
          <cell r="G17">
            <v>0</v>
          </cell>
          <cell r="H17">
            <v>0.4</v>
          </cell>
          <cell r="I17">
            <v>50</v>
          </cell>
          <cell r="J17">
            <v>157</v>
          </cell>
          <cell r="K17">
            <v>-19</v>
          </cell>
          <cell r="L17">
            <v>50</v>
          </cell>
          <cell r="M17">
            <v>0</v>
          </cell>
          <cell r="N17">
            <v>50</v>
          </cell>
          <cell r="O17">
            <v>100</v>
          </cell>
          <cell r="P17">
            <v>0</v>
          </cell>
          <cell r="U17">
            <v>50</v>
          </cell>
          <cell r="V17">
            <v>27.6</v>
          </cell>
          <cell r="X17">
            <v>10.072463768115941</v>
          </cell>
          <cell r="Y17">
            <v>1.0144927536231882</v>
          </cell>
          <cell r="AC17">
            <v>0</v>
          </cell>
          <cell r="AD17">
            <v>29.8</v>
          </cell>
          <cell r="AE17">
            <v>23.4</v>
          </cell>
          <cell r="AF17">
            <v>18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160</v>
          </cell>
          <cell r="D18">
            <v>216</v>
          </cell>
          <cell r="E18">
            <v>209</v>
          </cell>
          <cell r="F18">
            <v>161</v>
          </cell>
          <cell r="G18">
            <v>0</v>
          </cell>
          <cell r="H18">
            <v>0.17</v>
          </cell>
          <cell r="I18">
            <v>180</v>
          </cell>
          <cell r="J18">
            <v>223</v>
          </cell>
          <cell r="K18">
            <v>-14</v>
          </cell>
          <cell r="L18">
            <v>500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V18">
            <v>41.8</v>
          </cell>
          <cell r="X18">
            <v>15.813397129186605</v>
          </cell>
          <cell r="Y18">
            <v>3.8516746411483256</v>
          </cell>
          <cell r="AC18">
            <v>0</v>
          </cell>
          <cell r="AD18">
            <v>39.6</v>
          </cell>
          <cell r="AE18">
            <v>45.2</v>
          </cell>
          <cell r="AF18">
            <v>56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166</v>
          </cell>
          <cell r="D19">
            <v>3541</v>
          </cell>
          <cell r="E19">
            <v>362</v>
          </cell>
          <cell r="F19">
            <v>64</v>
          </cell>
          <cell r="G19">
            <v>0</v>
          </cell>
          <cell r="H19">
            <v>0.45</v>
          </cell>
          <cell r="I19">
            <v>45</v>
          </cell>
          <cell r="J19">
            <v>388</v>
          </cell>
          <cell r="K19">
            <v>-26</v>
          </cell>
          <cell r="L19">
            <v>0</v>
          </cell>
          <cell r="M19">
            <v>0</v>
          </cell>
          <cell r="N19">
            <v>240</v>
          </cell>
          <cell r="O19">
            <v>250</v>
          </cell>
          <cell r="P19">
            <v>0</v>
          </cell>
          <cell r="T19">
            <v>100</v>
          </cell>
          <cell r="U19">
            <v>100</v>
          </cell>
          <cell r="V19">
            <v>72.400000000000006</v>
          </cell>
          <cell r="W19">
            <v>50</v>
          </cell>
          <cell r="X19">
            <v>11.104972375690608</v>
          </cell>
          <cell r="Y19">
            <v>0.88397790055248615</v>
          </cell>
          <cell r="AC19">
            <v>0</v>
          </cell>
          <cell r="AD19">
            <v>67.8</v>
          </cell>
          <cell r="AE19">
            <v>42.8</v>
          </cell>
          <cell r="AF19">
            <v>92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644</v>
          </cell>
          <cell r="D20">
            <v>1093</v>
          </cell>
          <cell r="E20">
            <v>745</v>
          </cell>
          <cell r="F20">
            <v>139</v>
          </cell>
          <cell r="G20">
            <v>0</v>
          </cell>
          <cell r="H20">
            <v>0.5</v>
          </cell>
          <cell r="I20">
            <v>60</v>
          </cell>
          <cell r="J20">
            <v>329</v>
          </cell>
          <cell r="K20">
            <v>416</v>
          </cell>
          <cell r="L20">
            <v>150</v>
          </cell>
          <cell r="M20">
            <v>100</v>
          </cell>
          <cell r="N20">
            <v>100</v>
          </cell>
          <cell r="O20">
            <v>300</v>
          </cell>
          <cell r="P20">
            <v>400</v>
          </cell>
          <cell r="T20">
            <v>200</v>
          </cell>
          <cell r="U20">
            <v>150</v>
          </cell>
          <cell r="V20">
            <v>149</v>
          </cell>
          <cell r="W20">
            <v>100</v>
          </cell>
          <cell r="X20">
            <v>11</v>
          </cell>
          <cell r="Y20">
            <v>0.93288590604026844</v>
          </cell>
          <cell r="AC20">
            <v>0</v>
          </cell>
          <cell r="AD20">
            <v>132.6</v>
          </cell>
          <cell r="AE20">
            <v>124.6</v>
          </cell>
          <cell r="AF20">
            <v>60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104</v>
          </cell>
          <cell r="D21">
            <v>1331</v>
          </cell>
          <cell r="E21">
            <v>267</v>
          </cell>
          <cell r="F21">
            <v>19</v>
          </cell>
          <cell r="G21">
            <v>0</v>
          </cell>
          <cell r="H21">
            <v>0.3</v>
          </cell>
          <cell r="I21">
            <v>40</v>
          </cell>
          <cell r="J21">
            <v>295</v>
          </cell>
          <cell r="K21">
            <v>-28</v>
          </cell>
          <cell r="L21">
            <v>80</v>
          </cell>
          <cell r="M21">
            <v>70</v>
          </cell>
          <cell r="N21">
            <v>80</v>
          </cell>
          <cell r="O21">
            <v>100</v>
          </cell>
          <cell r="P21">
            <v>100</v>
          </cell>
          <cell r="V21">
            <v>53.4</v>
          </cell>
          <cell r="W21">
            <v>30</v>
          </cell>
          <cell r="X21">
            <v>8.9700374531835205</v>
          </cell>
          <cell r="Y21">
            <v>0.35580524344569292</v>
          </cell>
          <cell r="AC21">
            <v>0</v>
          </cell>
          <cell r="AD21">
            <v>66.2</v>
          </cell>
          <cell r="AE21">
            <v>56.2</v>
          </cell>
          <cell r="AF21">
            <v>25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49</v>
          </cell>
          <cell r="D22">
            <v>97</v>
          </cell>
          <cell r="E22">
            <v>113</v>
          </cell>
          <cell r="F22">
            <v>26</v>
          </cell>
          <cell r="G22">
            <v>0</v>
          </cell>
          <cell r="H22">
            <v>0.5</v>
          </cell>
          <cell r="I22">
            <v>60</v>
          </cell>
          <cell r="J22">
            <v>126</v>
          </cell>
          <cell r="K22">
            <v>-13</v>
          </cell>
          <cell r="L22">
            <v>0</v>
          </cell>
          <cell r="M22">
            <v>50</v>
          </cell>
          <cell r="N22">
            <v>30</v>
          </cell>
          <cell r="O22">
            <v>100</v>
          </cell>
          <cell r="P22">
            <v>0</v>
          </cell>
          <cell r="U22">
            <v>50</v>
          </cell>
          <cell r="V22">
            <v>22.6</v>
          </cell>
          <cell r="X22">
            <v>11.327433628318584</v>
          </cell>
          <cell r="Y22">
            <v>1.1504424778761062</v>
          </cell>
          <cell r="AC22">
            <v>0</v>
          </cell>
          <cell r="AD22">
            <v>24.8</v>
          </cell>
          <cell r="AE22">
            <v>19</v>
          </cell>
          <cell r="AF22">
            <v>10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12</v>
          </cell>
          <cell r="D23">
            <v>279</v>
          </cell>
          <cell r="E23">
            <v>58</v>
          </cell>
          <cell r="F23">
            <v>24</v>
          </cell>
          <cell r="G23">
            <v>0</v>
          </cell>
          <cell r="H23">
            <v>0.35</v>
          </cell>
          <cell r="I23">
            <v>35</v>
          </cell>
          <cell r="J23">
            <v>106</v>
          </cell>
          <cell r="K23">
            <v>-48</v>
          </cell>
          <cell r="L23">
            <v>0</v>
          </cell>
          <cell r="M23">
            <v>20</v>
          </cell>
          <cell r="N23">
            <v>0</v>
          </cell>
          <cell r="O23">
            <v>20</v>
          </cell>
          <cell r="P23">
            <v>0</v>
          </cell>
          <cell r="T23">
            <v>30</v>
          </cell>
          <cell r="V23">
            <v>11.6</v>
          </cell>
          <cell r="X23">
            <v>8.1034482758620694</v>
          </cell>
          <cell r="Y23">
            <v>2.0689655172413794</v>
          </cell>
          <cell r="AC23">
            <v>0</v>
          </cell>
          <cell r="AD23">
            <v>11.4</v>
          </cell>
          <cell r="AE23">
            <v>11.2</v>
          </cell>
          <cell r="AF23">
            <v>11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1305</v>
          </cell>
          <cell r="D24">
            <v>1055</v>
          </cell>
          <cell r="E24">
            <v>1682</v>
          </cell>
          <cell r="F24">
            <v>637</v>
          </cell>
          <cell r="G24">
            <v>0</v>
          </cell>
          <cell r="H24">
            <v>0.17</v>
          </cell>
          <cell r="I24">
            <v>180</v>
          </cell>
          <cell r="J24">
            <v>1728</v>
          </cell>
          <cell r="K24">
            <v>-46</v>
          </cell>
          <cell r="L24">
            <v>1500</v>
          </cell>
          <cell r="M24">
            <v>2000</v>
          </cell>
          <cell r="N24">
            <v>0</v>
          </cell>
          <cell r="O24">
            <v>500</v>
          </cell>
          <cell r="P24">
            <v>500</v>
          </cell>
          <cell r="V24">
            <v>336.4</v>
          </cell>
          <cell r="X24">
            <v>15.270511296076101</v>
          </cell>
          <cell r="Y24">
            <v>1.8935790725326993</v>
          </cell>
          <cell r="AC24">
            <v>0</v>
          </cell>
          <cell r="AD24">
            <v>302.2</v>
          </cell>
          <cell r="AE24">
            <v>312</v>
          </cell>
          <cell r="AF24">
            <v>343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117</v>
          </cell>
          <cell r="D25">
            <v>223</v>
          </cell>
          <cell r="E25">
            <v>257</v>
          </cell>
          <cell r="F25">
            <v>72</v>
          </cell>
          <cell r="G25">
            <v>0</v>
          </cell>
          <cell r="H25">
            <v>0.38</v>
          </cell>
          <cell r="I25">
            <v>40</v>
          </cell>
          <cell r="J25">
            <v>261</v>
          </cell>
          <cell r="K25">
            <v>-4</v>
          </cell>
          <cell r="L25">
            <v>0</v>
          </cell>
          <cell r="M25">
            <v>60</v>
          </cell>
          <cell r="N25">
            <v>60</v>
          </cell>
          <cell r="O25">
            <v>40</v>
          </cell>
          <cell r="P25">
            <v>0</v>
          </cell>
          <cell r="T25">
            <v>100</v>
          </cell>
          <cell r="U25">
            <v>50</v>
          </cell>
          <cell r="V25">
            <v>51.4</v>
          </cell>
          <cell r="W25">
            <v>50</v>
          </cell>
          <cell r="X25">
            <v>8.4046692607003894</v>
          </cell>
          <cell r="Y25">
            <v>1.4007782101167316</v>
          </cell>
          <cell r="AC25">
            <v>0</v>
          </cell>
          <cell r="AD25">
            <v>58.2</v>
          </cell>
          <cell r="AE25">
            <v>43.6</v>
          </cell>
          <cell r="AF25">
            <v>61</v>
          </cell>
          <cell r="AG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468</v>
          </cell>
          <cell r="D26">
            <v>982</v>
          </cell>
          <cell r="E26">
            <v>1107</v>
          </cell>
          <cell r="F26">
            <v>291</v>
          </cell>
          <cell r="G26">
            <v>0</v>
          </cell>
          <cell r="H26">
            <v>0.35</v>
          </cell>
          <cell r="I26">
            <v>45</v>
          </cell>
          <cell r="J26">
            <v>1431</v>
          </cell>
          <cell r="K26">
            <v>-324</v>
          </cell>
          <cell r="L26">
            <v>250</v>
          </cell>
          <cell r="M26">
            <v>200</v>
          </cell>
          <cell r="N26">
            <v>500</v>
          </cell>
          <cell r="O26">
            <v>400</v>
          </cell>
          <cell r="P26">
            <v>400</v>
          </cell>
          <cell r="T26">
            <v>200</v>
          </cell>
          <cell r="U26">
            <v>300</v>
          </cell>
          <cell r="V26">
            <v>221.4</v>
          </cell>
          <cell r="W26">
            <v>250</v>
          </cell>
          <cell r="X26">
            <v>12.606142728093948</v>
          </cell>
          <cell r="Y26">
            <v>1.3143631436314362</v>
          </cell>
          <cell r="AC26">
            <v>0</v>
          </cell>
          <cell r="AD26">
            <v>258.39999999999998</v>
          </cell>
          <cell r="AE26">
            <v>217.4</v>
          </cell>
          <cell r="AF26">
            <v>88</v>
          </cell>
          <cell r="AG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130</v>
          </cell>
          <cell r="D27">
            <v>467</v>
          </cell>
          <cell r="E27">
            <v>435</v>
          </cell>
          <cell r="F27">
            <v>150</v>
          </cell>
          <cell r="G27">
            <v>0</v>
          </cell>
          <cell r="H27">
            <v>0.35</v>
          </cell>
          <cell r="I27">
            <v>45</v>
          </cell>
          <cell r="J27">
            <v>783</v>
          </cell>
          <cell r="K27">
            <v>-348</v>
          </cell>
          <cell r="L27">
            <v>0</v>
          </cell>
          <cell r="M27">
            <v>0</v>
          </cell>
          <cell r="N27">
            <v>100</v>
          </cell>
          <cell r="O27">
            <v>150</v>
          </cell>
          <cell r="P27">
            <v>150</v>
          </cell>
          <cell r="T27">
            <v>50</v>
          </cell>
          <cell r="U27">
            <v>100</v>
          </cell>
          <cell r="V27">
            <v>39</v>
          </cell>
          <cell r="W27">
            <v>100</v>
          </cell>
          <cell r="X27">
            <v>20.512820512820515</v>
          </cell>
          <cell r="Y27">
            <v>3.8461538461538463</v>
          </cell>
          <cell r="AC27">
            <v>240</v>
          </cell>
          <cell r="AD27">
            <v>45.4</v>
          </cell>
          <cell r="AE27">
            <v>39</v>
          </cell>
          <cell r="AF27">
            <v>1</v>
          </cell>
          <cell r="AG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179</v>
          </cell>
          <cell r="D28">
            <v>1584</v>
          </cell>
          <cell r="E28">
            <v>1618</v>
          </cell>
          <cell r="F28">
            <v>103</v>
          </cell>
          <cell r="G28">
            <v>0</v>
          </cell>
          <cell r="H28">
            <v>0.35</v>
          </cell>
          <cell r="I28">
            <v>45</v>
          </cell>
          <cell r="J28">
            <v>1712</v>
          </cell>
          <cell r="K28">
            <v>-94</v>
          </cell>
          <cell r="L28">
            <v>200</v>
          </cell>
          <cell r="M28">
            <v>120</v>
          </cell>
          <cell r="N28">
            <v>150</v>
          </cell>
          <cell r="O28">
            <v>300</v>
          </cell>
          <cell r="P28">
            <v>200</v>
          </cell>
          <cell r="T28">
            <v>100</v>
          </cell>
          <cell r="U28">
            <v>200</v>
          </cell>
          <cell r="V28">
            <v>143.6</v>
          </cell>
          <cell r="W28">
            <v>150</v>
          </cell>
          <cell r="X28">
            <v>10.605849582172702</v>
          </cell>
          <cell r="Y28">
            <v>0.71727019498607247</v>
          </cell>
          <cell r="AC28">
            <v>900</v>
          </cell>
          <cell r="AD28">
            <v>143.4</v>
          </cell>
          <cell r="AE28">
            <v>131.6</v>
          </cell>
          <cell r="AF28">
            <v>118</v>
          </cell>
          <cell r="AG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409</v>
          </cell>
          <cell r="D29">
            <v>896</v>
          </cell>
          <cell r="E29">
            <v>883</v>
          </cell>
          <cell r="F29">
            <v>394</v>
          </cell>
          <cell r="G29">
            <v>0</v>
          </cell>
          <cell r="H29">
            <v>0.35</v>
          </cell>
          <cell r="I29">
            <v>45</v>
          </cell>
          <cell r="J29">
            <v>1289</v>
          </cell>
          <cell r="K29">
            <v>-406</v>
          </cell>
          <cell r="L29">
            <v>200</v>
          </cell>
          <cell r="M29">
            <v>200</v>
          </cell>
          <cell r="N29">
            <v>100</v>
          </cell>
          <cell r="O29">
            <v>400</v>
          </cell>
          <cell r="P29">
            <v>300</v>
          </cell>
          <cell r="T29">
            <v>200</v>
          </cell>
          <cell r="U29">
            <v>300</v>
          </cell>
          <cell r="V29">
            <v>176.6</v>
          </cell>
          <cell r="W29">
            <v>250</v>
          </cell>
          <cell r="X29">
            <v>13.272933182332956</v>
          </cell>
          <cell r="Y29">
            <v>2.2310305775764441</v>
          </cell>
          <cell r="AC29">
            <v>0</v>
          </cell>
          <cell r="AD29">
            <v>221</v>
          </cell>
          <cell r="AE29">
            <v>188.6</v>
          </cell>
          <cell r="AF29">
            <v>84</v>
          </cell>
          <cell r="AG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123.634</v>
          </cell>
          <cell r="D30">
            <v>568.875</v>
          </cell>
          <cell r="E30">
            <v>545.06799999999998</v>
          </cell>
          <cell r="F30">
            <v>119.32299999999999</v>
          </cell>
          <cell r="G30">
            <v>0</v>
          </cell>
          <cell r="H30">
            <v>1</v>
          </cell>
          <cell r="I30">
            <v>50</v>
          </cell>
          <cell r="J30">
            <v>533.64099999999996</v>
          </cell>
          <cell r="K30">
            <v>11.427000000000021</v>
          </cell>
          <cell r="L30">
            <v>150</v>
          </cell>
          <cell r="M30">
            <v>100</v>
          </cell>
          <cell r="N30">
            <v>0</v>
          </cell>
          <cell r="O30">
            <v>150</v>
          </cell>
          <cell r="P30">
            <v>150</v>
          </cell>
          <cell r="T30">
            <v>100</v>
          </cell>
          <cell r="U30">
            <v>100</v>
          </cell>
          <cell r="V30">
            <v>109.0136</v>
          </cell>
          <cell r="W30">
            <v>120</v>
          </cell>
          <cell r="X30">
            <v>9.0752254764543139</v>
          </cell>
          <cell r="Y30">
            <v>1.0945698518350004</v>
          </cell>
          <cell r="AC30">
            <v>0</v>
          </cell>
          <cell r="AD30">
            <v>104.65100000000002</v>
          </cell>
          <cell r="AE30">
            <v>100.09740000000001</v>
          </cell>
          <cell r="AF30">
            <v>141.64099999999999</v>
          </cell>
          <cell r="AG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925.05499999999995</v>
          </cell>
          <cell r="D31">
            <v>7522.4709999999995</v>
          </cell>
          <cell r="E31">
            <v>6511.6419999999998</v>
          </cell>
          <cell r="F31">
            <v>1745.3109999999999</v>
          </cell>
          <cell r="G31">
            <v>0</v>
          </cell>
          <cell r="H31">
            <v>1</v>
          </cell>
          <cell r="I31">
            <v>50</v>
          </cell>
          <cell r="J31">
            <v>6607.2879999999996</v>
          </cell>
          <cell r="K31">
            <v>-95.645999999999731</v>
          </cell>
          <cell r="L31">
            <v>1000</v>
          </cell>
          <cell r="M31">
            <v>1500</v>
          </cell>
          <cell r="N31">
            <v>500</v>
          </cell>
          <cell r="O31">
            <v>1500</v>
          </cell>
          <cell r="P31">
            <v>1900</v>
          </cell>
          <cell r="T31">
            <v>900</v>
          </cell>
          <cell r="U31">
            <v>1500</v>
          </cell>
          <cell r="V31">
            <v>1302.3283999999999</v>
          </cell>
          <cell r="W31">
            <v>1800</v>
          </cell>
          <cell r="X31">
            <v>9.479414715981008</v>
          </cell>
          <cell r="Y31">
            <v>1.3401466173969638</v>
          </cell>
          <cell r="AC31">
            <v>0</v>
          </cell>
          <cell r="AD31">
            <v>1098.4608000000001</v>
          </cell>
          <cell r="AE31">
            <v>1136.8528000000001</v>
          </cell>
          <cell r="AF31">
            <v>1768.9549999999999</v>
          </cell>
          <cell r="AG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106.006</v>
          </cell>
          <cell r="D32">
            <v>262.21800000000002</v>
          </cell>
          <cell r="E32">
            <v>289.14999999999998</v>
          </cell>
          <cell r="F32">
            <v>77.274000000000001</v>
          </cell>
          <cell r="G32">
            <v>0</v>
          </cell>
          <cell r="H32">
            <v>1</v>
          </cell>
          <cell r="I32">
            <v>50</v>
          </cell>
          <cell r="J32">
            <v>354.96499999999997</v>
          </cell>
          <cell r="K32">
            <v>-65.814999999999998</v>
          </cell>
          <cell r="L32">
            <v>50</v>
          </cell>
          <cell r="M32">
            <v>100</v>
          </cell>
          <cell r="N32">
            <v>100</v>
          </cell>
          <cell r="O32">
            <v>100</v>
          </cell>
          <cell r="P32">
            <v>100</v>
          </cell>
          <cell r="V32">
            <v>57.83</v>
          </cell>
          <cell r="W32">
            <v>100</v>
          </cell>
          <cell r="X32">
            <v>10.846861490575826</v>
          </cell>
          <cell r="Y32">
            <v>1.3362268718658137</v>
          </cell>
          <cell r="AC32">
            <v>0</v>
          </cell>
          <cell r="AD32">
            <v>60.449799999999996</v>
          </cell>
          <cell r="AE32">
            <v>53.249400000000001</v>
          </cell>
          <cell r="AF32">
            <v>2.91</v>
          </cell>
          <cell r="AG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273.39</v>
          </cell>
          <cell r="D33">
            <v>603.33799999999997</v>
          </cell>
          <cell r="E33">
            <v>795.26</v>
          </cell>
          <cell r="F33">
            <v>71.736999999999995</v>
          </cell>
          <cell r="G33">
            <v>0</v>
          </cell>
          <cell r="H33">
            <v>1</v>
          </cell>
          <cell r="I33">
            <v>50</v>
          </cell>
          <cell r="J33">
            <v>760.58799999999997</v>
          </cell>
          <cell r="K33">
            <v>34.672000000000025</v>
          </cell>
          <cell r="L33">
            <v>100</v>
          </cell>
          <cell r="M33">
            <v>200</v>
          </cell>
          <cell r="N33">
            <v>100</v>
          </cell>
          <cell r="O33">
            <v>200</v>
          </cell>
          <cell r="P33">
            <v>200</v>
          </cell>
          <cell r="T33">
            <v>200</v>
          </cell>
          <cell r="U33">
            <v>200</v>
          </cell>
          <cell r="V33">
            <v>159.05199999999999</v>
          </cell>
          <cell r="W33">
            <v>200</v>
          </cell>
          <cell r="X33">
            <v>9.2531813494957635</v>
          </cell>
          <cell r="Y33">
            <v>0.45102859442195004</v>
          </cell>
          <cell r="AC33">
            <v>0</v>
          </cell>
          <cell r="AD33">
            <v>164.67439999999993</v>
          </cell>
          <cell r="AE33">
            <v>132.36320000000001</v>
          </cell>
          <cell r="AF33">
            <v>234.74299999999999</v>
          </cell>
          <cell r="AG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89.444999999999993</v>
          </cell>
          <cell r="D34">
            <v>265.72899999999998</v>
          </cell>
          <cell r="E34">
            <v>201.98099999999999</v>
          </cell>
          <cell r="F34">
            <v>144.315</v>
          </cell>
          <cell r="G34">
            <v>0</v>
          </cell>
          <cell r="H34">
            <v>1</v>
          </cell>
          <cell r="I34">
            <v>60</v>
          </cell>
          <cell r="J34">
            <v>215.97</v>
          </cell>
          <cell r="K34">
            <v>-13.989000000000004</v>
          </cell>
          <cell r="L34">
            <v>50</v>
          </cell>
          <cell r="M34">
            <v>70</v>
          </cell>
          <cell r="N34">
            <v>0</v>
          </cell>
          <cell r="O34">
            <v>50</v>
          </cell>
          <cell r="P34">
            <v>0</v>
          </cell>
          <cell r="U34">
            <v>50</v>
          </cell>
          <cell r="V34">
            <v>40.3962</v>
          </cell>
          <cell r="W34">
            <v>50</v>
          </cell>
          <cell r="X34">
            <v>10.256286482391909</v>
          </cell>
          <cell r="Y34">
            <v>3.5724894915858423</v>
          </cell>
          <cell r="AC34">
            <v>0</v>
          </cell>
          <cell r="AD34">
            <v>51.112599999999972</v>
          </cell>
          <cell r="AE34">
            <v>45.460599999999985</v>
          </cell>
          <cell r="AF34">
            <v>45.106999999999999</v>
          </cell>
          <cell r="AG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692.83100000000002</v>
          </cell>
          <cell r="D35">
            <v>16092.938</v>
          </cell>
          <cell r="E35">
            <v>13455.597</v>
          </cell>
          <cell r="F35">
            <v>3037.3980000000001</v>
          </cell>
          <cell r="G35">
            <v>0</v>
          </cell>
          <cell r="H35">
            <v>1</v>
          </cell>
          <cell r="I35">
            <v>60</v>
          </cell>
          <cell r="J35">
            <v>13073.817999999999</v>
          </cell>
          <cell r="K35">
            <v>381.77900000000045</v>
          </cell>
          <cell r="L35">
            <v>1300</v>
          </cell>
          <cell r="M35">
            <v>3400</v>
          </cell>
          <cell r="N35">
            <v>2250</v>
          </cell>
          <cell r="O35">
            <v>3300</v>
          </cell>
          <cell r="P35">
            <v>3200</v>
          </cell>
          <cell r="T35">
            <v>1300</v>
          </cell>
          <cell r="U35">
            <v>3700</v>
          </cell>
          <cell r="V35">
            <v>2691.1194</v>
          </cell>
          <cell r="W35">
            <v>3500</v>
          </cell>
          <cell r="X35">
            <v>9.285131681634045</v>
          </cell>
          <cell r="Y35">
            <v>1.1286745582525992</v>
          </cell>
          <cell r="AC35">
            <v>0</v>
          </cell>
          <cell r="AD35">
            <v>2076.5221999999999</v>
          </cell>
          <cell r="AE35">
            <v>2257.4394000000002</v>
          </cell>
          <cell r="AF35">
            <v>3100.1289999999999</v>
          </cell>
          <cell r="AG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134.471</v>
          </cell>
          <cell r="D36">
            <v>162.65700000000001</v>
          </cell>
          <cell r="E36">
            <v>177.90600000000001</v>
          </cell>
          <cell r="F36">
            <v>119.22199999999999</v>
          </cell>
          <cell r="G36" t="str">
            <v>н</v>
          </cell>
          <cell r="H36">
            <v>1</v>
          </cell>
          <cell r="I36">
            <v>55</v>
          </cell>
          <cell r="J36">
            <v>171.059</v>
          </cell>
          <cell r="K36">
            <v>6.8470000000000084</v>
          </cell>
          <cell r="L36">
            <v>0</v>
          </cell>
          <cell r="M36">
            <v>0</v>
          </cell>
          <cell r="N36">
            <v>0</v>
          </cell>
          <cell r="O36">
            <v>50</v>
          </cell>
          <cell r="P36">
            <v>0</v>
          </cell>
          <cell r="T36">
            <v>60</v>
          </cell>
          <cell r="U36">
            <v>50</v>
          </cell>
          <cell r="V36">
            <v>35.581200000000003</v>
          </cell>
          <cell r="W36">
            <v>50</v>
          </cell>
          <cell r="X36">
            <v>9.2526952435555838</v>
          </cell>
          <cell r="Y36">
            <v>3.3507020561420071</v>
          </cell>
          <cell r="AC36">
            <v>0</v>
          </cell>
          <cell r="AD36">
            <v>42.572000000000003</v>
          </cell>
          <cell r="AE36">
            <v>29.1572</v>
          </cell>
          <cell r="AF36">
            <v>60.265000000000001</v>
          </cell>
          <cell r="AG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29.614999999999998</v>
          </cell>
          <cell r="D37">
            <v>91.995000000000005</v>
          </cell>
          <cell r="E37">
            <v>87.887</v>
          </cell>
          <cell r="F37">
            <v>31.061</v>
          </cell>
          <cell r="G37">
            <v>0</v>
          </cell>
          <cell r="H37">
            <v>1</v>
          </cell>
          <cell r="I37">
            <v>50</v>
          </cell>
          <cell r="J37">
            <v>90.558000000000007</v>
          </cell>
          <cell r="K37">
            <v>-2.6710000000000065</v>
          </cell>
          <cell r="L37">
            <v>0</v>
          </cell>
          <cell r="M37">
            <v>20</v>
          </cell>
          <cell r="N37">
            <v>40</v>
          </cell>
          <cell r="O37">
            <v>20</v>
          </cell>
          <cell r="P37">
            <v>0</v>
          </cell>
          <cell r="T37">
            <v>20</v>
          </cell>
          <cell r="U37">
            <v>20</v>
          </cell>
          <cell r="V37">
            <v>17.577400000000001</v>
          </cell>
          <cell r="W37">
            <v>20</v>
          </cell>
          <cell r="X37">
            <v>9.7318716078600929</v>
          </cell>
          <cell r="Y37">
            <v>1.7670986607803201</v>
          </cell>
          <cell r="AC37">
            <v>0</v>
          </cell>
          <cell r="AD37">
            <v>16.756</v>
          </cell>
          <cell r="AE37">
            <v>13.095400000000001</v>
          </cell>
          <cell r="AF37">
            <v>7.9340000000000002</v>
          </cell>
          <cell r="AG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161.01499999999999</v>
          </cell>
          <cell r="D38">
            <v>509.37700000000001</v>
          </cell>
          <cell r="E38">
            <v>606.23</v>
          </cell>
          <cell r="F38">
            <v>55.319000000000003</v>
          </cell>
          <cell r="G38">
            <v>0</v>
          </cell>
          <cell r="H38">
            <v>1</v>
          </cell>
          <cell r="I38">
            <v>50</v>
          </cell>
          <cell r="J38">
            <v>596.96699999999998</v>
          </cell>
          <cell r="K38">
            <v>9.2630000000000337</v>
          </cell>
          <cell r="L38">
            <v>150</v>
          </cell>
          <cell r="M38">
            <v>150</v>
          </cell>
          <cell r="N38">
            <v>100</v>
          </cell>
          <cell r="O38">
            <v>250</v>
          </cell>
          <cell r="P38">
            <v>0</v>
          </cell>
          <cell r="T38">
            <v>120</v>
          </cell>
          <cell r="U38">
            <v>150</v>
          </cell>
          <cell r="V38">
            <v>121.24600000000001</v>
          </cell>
          <cell r="W38">
            <v>200</v>
          </cell>
          <cell r="X38">
            <v>9.6936723685729831</v>
          </cell>
          <cell r="Y38">
            <v>0.45625422694356926</v>
          </cell>
          <cell r="AC38">
            <v>0</v>
          </cell>
          <cell r="AD38">
            <v>115.75719999999998</v>
          </cell>
          <cell r="AE38">
            <v>107.87139999999999</v>
          </cell>
          <cell r="AF38">
            <v>136.43299999999999</v>
          </cell>
          <cell r="AG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780.53200000000004</v>
          </cell>
          <cell r="D39">
            <v>4428.8599999999997</v>
          </cell>
          <cell r="E39">
            <v>3889.7559999999999</v>
          </cell>
          <cell r="F39">
            <v>1267.8030000000001</v>
          </cell>
          <cell r="G39">
            <v>0</v>
          </cell>
          <cell r="H39">
            <v>1</v>
          </cell>
          <cell r="I39">
            <v>60</v>
          </cell>
          <cell r="J39">
            <v>3866.3409999999999</v>
          </cell>
          <cell r="K39">
            <v>23.414999999999964</v>
          </cell>
          <cell r="L39">
            <v>1000</v>
          </cell>
          <cell r="M39">
            <v>500</v>
          </cell>
          <cell r="N39">
            <v>300</v>
          </cell>
          <cell r="O39">
            <v>1400</v>
          </cell>
          <cell r="P39">
            <v>1400</v>
          </cell>
          <cell r="U39">
            <v>1200</v>
          </cell>
          <cell r="V39">
            <v>777.95119999999997</v>
          </cell>
          <cell r="W39">
            <v>1200</v>
          </cell>
          <cell r="X39">
            <v>10.627662763422693</v>
          </cell>
          <cell r="Y39">
            <v>1.6296690589332599</v>
          </cell>
          <cell r="AC39">
            <v>0</v>
          </cell>
          <cell r="AD39">
            <v>747.53880000000004</v>
          </cell>
          <cell r="AE39">
            <v>699.81560000000013</v>
          </cell>
          <cell r="AF39">
            <v>868.11099999999999</v>
          </cell>
          <cell r="AG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817.70500000000004</v>
          </cell>
          <cell r="D40">
            <v>5715.7049999999999</v>
          </cell>
          <cell r="E40">
            <v>4561.7740000000003</v>
          </cell>
          <cell r="F40">
            <v>1871.519</v>
          </cell>
          <cell r="G40">
            <v>0</v>
          </cell>
          <cell r="H40">
            <v>1</v>
          </cell>
          <cell r="I40">
            <v>60</v>
          </cell>
          <cell r="J40">
            <v>4493.2790000000005</v>
          </cell>
          <cell r="K40">
            <v>68.494999999999891</v>
          </cell>
          <cell r="L40">
            <v>500</v>
          </cell>
          <cell r="M40">
            <v>1100</v>
          </cell>
          <cell r="N40">
            <v>500</v>
          </cell>
          <cell r="O40">
            <v>1100</v>
          </cell>
          <cell r="P40">
            <v>1200</v>
          </cell>
          <cell r="U40">
            <v>1000</v>
          </cell>
          <cell r="V40">
            <v>912.35480000000007</v>
          </cell>
          <cell r="W40">
            <v>1400</v>
          </cell>
          <cell r="X40">
            <v>9.5045469153009332</v>
          </cell>
          <cell r="Y40">
            <v>2.0513061366038738</v>
          </cell>
          <cell r="AC40">
            <v>0</v>
          </cell>
          <cell r="AD40">
            <v>979.82559999999978</v>
          </cell>
          <cell r="AE40">
            <v>916.65879999999993</v>
          </cell>
          <cell r="AF40">
            <v>869.44899999999996</v>
          </cell>
          <cell r="AG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126.59099999999999</v>
          </cell>
          <cell r="D41">
            <v>262.51299999999998</v>
          </cell>
          <cell r="E41">
            <v>302.43700000000001</v>
          </cell>
          <cell r="F41">
            <v>79.63</v>
          </cell>
          <cell r="G41">
            <v>0</v>
          </cell>
          <cell r="H41">
            <v>1</v>
          </cell>
          <cell r="I41">
            <v>60</v>
          </cell>
          <cell r="J41">
            <v>286.73500000000001</v>
          </cell>
          <cell r="K41">
            <v>15.701999999999998</v>
          </cell>
          <cell r="L41">
            <v>100</v>
          </cell>
          <cell r="M41">
            <v>80</v>
          </cell>
          <cell r="N41">
            <v>50</v>
          </cell>
          <cell r="O41">
            <v>70</v>
          </cell>
          <cell r="P41">
            <v>60</v>
          </cell>
          <cell r="T41">
            <v>80</v>
          </cell>
          <cell r="U41">
            <v>100</v>
          </cell>
          <cell r="V41">
            <v>60.487400000000001</v>
          </cell>
          <cell r="W41">
            <v>80</v>
          </cell>
          <cell r="X41">
            <v>11.56654113088015</v>
          </cell>
          <cell r="Y41">
            <v>1.3164725215499424</v>
          </cell>
          <cell r="AC41">
            <v>0</v>
          </cell>
          <cell r="AD41">
            <v>65.334199999999981</v>
          </cell>
          <cell r="AE41">
            <v>54.974600000000009</v>
          </cell>
          <cell r="AF41">
            <v>44.841999999999999</v>
          </cell>
          <cell r="AG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119.327</v>
          </cell>
          <cell r="D42">
            <v>309.44400000000002</v>
          </cell>
          <cell r="E42">
            <v>324.59800000000001</v>
          </cell>
          <cell r="F42">
            <v>96.281999999999996</v>
          </cell>
          <cell r="G42">
            <v>0</v>
          </cell>
          <cell r="H42">
            <v>1</v>
          </cell>
          <cell r="I42">
            <v>60</v>
          </cell>
          <cell r="J42">
            <v>345.86700000000002</v>
          </cell>
          <cell r="K42">
            <v>-21.269000000000005</v>
          </cell>
          <cell r="L42">
            <v>100</v>
          </cell>
          <cell r="M42">
            <v>100</v>
          </cell>
          <cell r="N42">
            <v>60</v>
          </cell>
          <cell r="O42">
            <v>50</v>
          </cell>
          <cell r="P42">
            <v>60</v>
          </cell>
          <cell r="T42">
            <v>80</v>
          </cell>
          <cell r="U42">
            <v>100</v>
          </cell>
          <cell r="V42">
            <v>64.919600000000003</v>
          </cell>
          <cell r="W42">
            <v>80</v>
          </cell>
          <cell r="X42">
            <v>11.187407192897059</v>
          </cell>
          <cell r="Y42">
            <v>1.4830960141467291</v>
          </cell>
          <cell r="AC42">
            <v>0</v>
          </cell>
          <cell r="AD42">
            <v>65.243800000000007</v>
          </cell>
          <cell r="AE42">
            <v>60.482800000000019</v>
          </cell>
          <cell r="AF42">
            <v>50.125</v>
          </cell>
          <cell r="AG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16.492999999999999</v>
          </cell>
          <cell r="D43">
            <v>104.044</v>
          </cell>
          <cell r="E43">
            <v>96.757999999999996</v>
          </cell>
          <cell r="F43">
            <v>20.548999999999999</v>
          </cell>
          <cell r="G43">
            <v>0</v>
          </cell>
          <cell r="H43">
            <v>1</v>
          </cell>
          <cell r="I43">
            <v>180</v>
          </cell>
          <cell r="J43">
            <v>100.553</v>
          </cell>
          <cell r="K43">
            <v>-3.7950000000000017</v>
          </cell>
          <cell r="L43">
            <v>0</v>
          </cell>
          <cell r="M43">
            <v>0</v>
          </cell>
          <cell r="N43">
            <v>100</v>
          </cell>
          <cell r="O43">
            <v>80</v>
          </cell>
          <cell r="P43">
            <v>0</v>
          </cell>
          <cell r="V43">
            <v>19.351599999999998</v>
          </cell>
          <cell r="W43">
            <v>30</v>
          </cell>
          <cell r="X43">
            <v>11.913691891109782</v>
          </cell>
          <cell r="Y43">
            <v>1.0618760205874451</v>
          </cell>
          <cell r="AC43">
            <v>0</v>
          </cell>
          <cell r="AD43">
            <v>11.280800000000001</v>
          </cell>
          <cell r="AE43">
            <v>12.548399999999999</v>
          </cell>
          <cell r="AF43">
            <v>13.042999999999999</v>
          </cell>
          <cell r="AG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208.523</v>
          </cell>
          <cell r="D44">
            <v>525.67600000000004</v>
          </cell>
          <cell r="E44">
            <v>496.95499999999998</v>
          </cell>
          <cell r="F44">
            <v>215.31899999999999</v>
          </cell>
          <cell r="G44">
            <v>0</v>
          </cell>
          <cell r="H44">
            <v>1</v>
          </cell>
          <cell r="I44">
            <v>60</v>
          </cell>
          <cell r="J44">
            <v>484.15600000000001</v>
          </cell>
          <cell r="K44">
            <v>12.798999999999978</v>
          </cell>
          <cell r="L44">
            <v>100</v>
          </cell>
          <cell r="M44">
            <v>150</v>
          </cell>
          <cell r="N44">
            <v>100</v>
          </cell>
          <cell r="O44">
            <v>70</v>
          </cell>
          <cell r="P44">
            <v>100</v>
          </cell>
          <cell r="T44">
            <v>100</v>
          </cell>
          <cell r="U44">
            <v>150</v>
          </cell>
          <cell r="V44">
            <v>99.390999999999991</v>
          </cell>
          <cell r="W44">
            <v>120</v>
          </cell>
          <cell r="X44">
            <v>11.120916380758821</v>
          </cell>
          <cell r="Y44">
            <v>2.1663832741395095</v>
          </cell>
          <cell r="AC44">
            <v>0</v>
          </cell>
          <cell r="AD44">
            <v>122.88939999999999</v>
          </cell>
          <cell r="AE44">
            <v>106.91960000000002</v>
          </cell>
          <cell r="AF44">
            <v>94.061000000000007</v>
          </cell>
          <cell r="AG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16.504999999999999</v>
          </cell>
          <cell r="D45">
            <v>72.159000000000006</v>
          </cell>
          <cell r="E45">
            <v>90.444999999999993</v>
          </cell>
          <cell r="F45">
            <v>-1.7809999999999999</v>
          </cell>
          <cell r="G45" t="str">
            <v>н</v>
          </cell>
          <cell r="H45">
            <v>1</v>
          </cell>
          <cell r="I45">
            <v>35</v>
          </cell>
          <cell r="J45">
            <v>92.528000000000006</v>
          </cell>
          <cell r="K45">
            <v>-2.0830000000000126</v>
          </cell>
          <cell r="L45">
            <v>20</v>
          </cell>
          <cell r="M45">
            <v>10</v>
          </cell>
          <cell r="N45">
            <v>40</v>
          </cell>
          <cell r="O45">
            <v>30</v>
          </cell>
          <cell r="P45">
            <v>0</v>
          </cell>
          <cell r="T45">
            <v>20</v>
          </cell>
          <cell r="U45">
            <v>30</v>
          </cell>
          <cell r="V45">
            <v>18.088999999999999</v>
          </cell>
          <cell r="W45">
            <v>10</v>
          </cell>
          <cell r="X45">
            <v>8.7466968876112556</v>
          </cell>
          <cell r="Y45">
            <v>-9.8457626181657362E-2</v>
          </cell>
          <cell r="AC45">
            <v>0</v>
          </cell>
          <cell r="AD45">
            <v>14.484199999999992</v>
          </cell>
          <cell r="AE45">
            <v>11.981200000000001</v>
          </cell>
          <cell r="AF45">
            <v>20.302</v>
          </cell>
          <cell r="AG45" t="str">
            <v>???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47.353999999999999</v>
          </cell>
          <cell r="D46">
            <v>105.599</v>
          </cell>
          <cell r="E46">
            <v>123.369</v>
          </cell>
          <cell r="F46">
            <v>23.234999999999999</v>
          </cell>
          <cell r="G46">
            <v>0</v>
          </cell>
          <cell r="H46">
            <v>1</v>
          </cell>
          <cell r="I46">
            <v>30</v>
          </cell>
          <cell r="J46">
            <v>125.253</v>
          </cell>
          <cell r="K46">
            <v>-1.8840000000000003</v>
          </cell>
          <cell r="L46">
            <v>30</v>
          </cell>
          <cell r="M46">
            <v>30</v>
          </cell>
          <cell r="N46">
            <v>0</v>
          </cell>
          <cell r="O46">
            <v>0</v>
          </cell>
          <cell r="P46">
            <v>30</v>
          </cell>
          <cell r="T46">
            <v>20</v>
          </cell>
          <cell r="U46">
            <v>30</v>
          </cell>
          <cell r="V46">
            <v>24.6738</v>
          </cell>
          <cell r="W46">
            <v>30</v>
          </cell>
          <cell r="X46">
            <v>7.8315865411894405</v>
          </cell>
          <cell r="Y46">
            <v>0.94168713372078883</v>
          </cell>
          <cell r="AC46">
            <v>0</v>
          </cell>
          <cell r="AD46">
            <v>29.815199999999994</v>
          </cell>
          <cell r="AE46">
            <v>24.360600000000002</v>
          </cell>
          <cell r="AF46">
            <v>17.041</v>
          </cell>
          <cell r="AG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97.17</v>
          </cell>
          <cell r="D47">
            <v>125.33199999999999</v>
          </cell>
          <cell r="E47">
            <v>163.95400000000001</v>
          </cell>
          <cell r="F47">
            <v>49.197000000000003</v>
          </cell>
          <cell r="G47" t="str">
            <v>н</v>
          </cell>
          <cell r="H47">
            <v>1</v>
          </cell>
          <cell r="I47">
            <v>30</v>
          </cell>
          <cell r="J47">
            <v>166.65899999999999</v>
          </cell>
          <cell r="K47">
            <v>-2.7049999999999841</v>
          </cell>
          <cell r="L47">
            <v>20</v>
          </cell>
          <cell r="M47">
            <v>30</v>
          </cell>
          <cell r="N47">
            <v>0</v>
          </cell>
          <cell r="O47">
            <v>0</v>
          </cell>
          <cell r="P47">
            <v>30</v>
          </cell>
          <cell r="T47">
            <v>50</v>
          </cell>
          <cell r="U47">
            <v>40</v>
          </cell>
          <cell r="V47">
            <v>32.790800000000004</v>
          </cell>
          <cell r="W47">
            <v>40</v>
          </cell>
          <cell r="X47">
            <v>7.9045646949754191</v>
          </cell>
          <cell r="Y47">
            <v>1.5003293606743353</v>
          </cell>
          <cell r="AC47">
            <v>0</v>
          </cell>
          <cell r="AD47">
            <v>40.6434</v>
          </cell>
          <cell r="AE47">
            <v>30.433200000000006</v>
          </cell>
          <cell r="AF47">
            <v>39.548999999999999</v>
          </cell>
          <cell r="AG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262.18</v>
          </cell>
          <cell r="D48">
            <v>1068.269</v>
          </cell>
          <cell r="E48">
            <v>1012.901</v>
          </cell>
          <cell r="F48">
            <v>293.09899999999999</v>
          </cell>
          <cell r="G48">
            <v>0</v>
          </cell>
          <cell r="H48">
            <v>1</v>
          </cell>
          <cell r="I48">
            <v>30</v>
          </cell>
          <cell r="J48">
            <v>989.88599999999997</v>
          </cell>
          <cell r="K48">
            <v>23.014999999999986</v>
          </cell>
          <cell r="L48">
            <v>300</v>
          </cell>
          <cell r="M48">
            <v>250</v>
          </cell>
          <cell r="N48">
            <v>0</v>
          </cell>
          <cell r="O48">
            <v>0</v>
          </cell>
          <cell r="P48">
            <v>0</v>
          </cell>
          <cell r="T48">
            <v>250</v>
          </cell>
          <cell r="U48">
            <v>250</v>
          </cell>
          <cell r="V48">
            <v>202.58019999999999</v>
          </cell>
          <cell r="W48">
            <v>300</v>
          </cell>
          <cell r="X48">
            <v>8.1108568359592894</v>
          </cell>
          <cell r="Y48">
            <v>1.4468294532239578</v>
          </cell>
          <cell r="AC48">
            <v>0</v>
          </cell>
          <cell r="AD48">
            <v>240.05239999999998</v>
          </cell>
          <cell r="AE48">
            <v>216.54859999999999</v>
          </cell>
          <cell r="AF48">
            <v>239.58</v>
          </cell>
          <cell r="AG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25.542000000000002</v>
          </cell>
          <cell r="D49">
            <v>74.646000000000001</v>
          </cell>
          <cell r="E49">
            <v>63.898000000000003</v>
          </cell>
          <cell r="F49">
            <v>34.960999999999999</v>
          </cell>
          <cell r="G49">
            <v>0</v>
          </cell>
          <cell r="H49">
            <v>1</v>
          </cell>
          <cell r="I49">
            <v>40</v>
          </cell>
          <cell r="J49">
            <v>63.8</v>
          </cell>
          <cell r="K49">
            <v>9.8000000000006082E-2</v>
          </cell>
          <cell r="L49">
            <v>0</v>
          </cell>
          <cell r="M49">
            <v>30</v>
          </cell>
          <cell r="N49">
            <v>0</v>
          </cell>
          <cell r="O49">
            <v>0</v>
          </cell>
          <cell r="P49">
            <v>0</v>
          </cell>
          <cell r="T49">
            <v>20</v>
          </cell>
          <cell r="U49">
            <v>20</v>
          </cell>
          <cell r="V49">
            <v>12.7796</v>
          </cell>
          <cell r="W49">
            <v>20</v>
          </cell>
          <cell r="X49">
            <v>9.7781620708003381</v>
          </cell>
          <cell r="Y49">
            <v>2.7356881279539262</v>
          </cell>
          <cell r="AC49">
            <v>0</v>
          </cell>
          <cell r="AD49">
            <v>13.706200000000001</v>
          </cell>
          <cell r="AE49">
            <v>11.974399999999999</v>
          </cell>
          <cell r="AF49">
            <v>14.816000000000001</v>
          </cell>
          <cell r="AG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100.589</v>
          </cell>
          <cell r="D50">
            <v>110.529</v>
          </cell>
          <cell r="E50">
            <v>202.7</v>
          </cell>
          <cell r="F50">
            <v>5.726</v>
          </cell>
          <cell r="G50" t="str">
            <v>н</v>
          </cell>
          <cell r="H50">
            <v>1</v>
          </cell>
          <cell r="I50">
            <v>35</v>
          </cell>
          <cell r="J50">
            <v>263.80700000000002</v>
          </cell>
          <cell r="K50">
            <v>-61.107000000000028</v>
          </cell>
          <cell r="L50">
            <v>0</v>
          </cell>
          <cell r="M50">
            <v>40</v>
          </cell>
          <cell r="N50">
            <v>120</v>
          </cell>
          <cell r="O50">
            <v>0</v>
          </cell>
          <cell r="P50">
            <v>80</v>
          </cell>
          <cell r="T50">
            <v>30</v>
          </cell>
          <cell r="U50">
            <v>50</v>
          </cell>
          <cell r="V50">
            <v>40.54</v>
          </cell>
          <cell r="W50">
            <v>40</v>
          </cell>
          <cell r="X50">
            <v>9.0213616181549092</v>
          </cell>
          <cell r="Y50">
            <v>0.14124321657622102</v>
          </cell>
          <cell r="AC50">
            <v>0</v>
          </cell>
          <cell r="AD50">
            <v>37.217200000000005</v>
          </cell>
          <cell r="AE50">
            <v>24.697600000000001</v>
          </cell>
          <cell r="AF50">
            <v>0</v>
          </cell>
          <cell r="AG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74.66</v>
          </cell>
          <cell r="D51">
            <v>125.06</v>
          </cell>
          <cell r="E51">
            <v>146.73500000000001</v>
          </cell>
          <cell r="F51">
            <v>50.463000000000001</v>
          </cell>
          <cell r="G51">
            <v>0</v>
          </cell>
          <cell r="H51">
            <v>1</v>
          </cell>
          <cell r="I51">
            <v>30</v>
          </cell>
          <cell r="J51">
            <v>150.744</v>
          </cell>
          <cell r="K51">
            <v>-4.0089999999999861</v>
          </cell>
          <cell r="L51">
            <v>20</v>
          </cell>
          <cell r="M51">
            <v>30</v>
          </cell>
          <cell r="N51">
            <v>0</v>
          </cell>
          <cell r="O51">
            <v>0</v>
          </cell>
          <cell r="P51">
            <v>0</v>
          </cell>
          <cell r="T51">
            <v>50</v>
          </cell>
          <cell r="U51">
            <v>30</v>
          </cell>
          <cell r="V51">
            <v>29.347000000000001</v>
          </cell>
          <cell r="W51">
            <v>40</v>
          </cell>
          <cell r="X51">
            <v>7.5122840494769481</v>
          </cell>
          <cell r="Y51">
            <v>1.7195284015401915</v>
          </cell>
          <cell r="AC51">
            <v>0</v>
          </cell>
          <cell r="AD51">
            <v>32.612400000000001</v>
          </cell>
          <cell r="AE51">
            <v>27.761000000000003</v>
          </cell>
          <cell r="AF51">
            <v>32.978999999999999</v>
          </cell>
          <cell r="AG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103.776</v>
          </cell>
          <cell r="D52">
            <v>461.30900000000003</v>
          </cell>
          <cell r="E52">
            <v>410.47800000000001</v>
          </cell>
          <cell r="F52">
            <v>120.508</v>
          </cell>
          <cell r="G52" t="str">
            <v>н</v>
          </cell>
          <cell r="H52">
            <v>1</v>
          </cell>
          <cell r="I52">
            <v>45</v>
          </cell>
          <cell r="J52">
            <v>441.22399999999999</v>
          </cell>
          <cell r="K52">
            <v>-30.745999999999981</v>
          </cell>
          <cell r="L52">
            <v>0</v>
          </cell>
          <cell r="M52">
            <v>100</v>
          </cell>
          <cell r="N52">
            <v>150</v>
          </cell>
          <cell r="O52">
            <v>100</v>
          </cell>
          <cell r="P52">
            <v>100</v>
          </cell>
          <cell r="T52">
            <v>100</v>
          </cell>
          <cell r="U52">
            <v>100</v>
          </cell>
          <cell r="V52">
            <v>82.095600000000005</v>
          </cell>
          <cell r="W52">
            <v>100</v>
          </cell>
          <cell r="X52">
            <v>10.603588986498668</v>
          </cell>
          <cell r="Y52">
            <v>1.4678984013759566</v>
          </cell>
          <cell r="AC52">
            <v>0</v>
          </cell>
          <cell r="AD52">
            <v>77.835599999999999</v>
          </cell>
          <cell r="AE52">
            <v>72.455799999999996</v>
          </cell>
          <cell r="AF52">
            <v>68.727000000000004</v>
          </cell>
          <cell r="AG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93.244</v>
          </cell>
          <cell r="D53">
            <v>481.46499999999997</v>
          </cell>
          <cell r="E53">
            <v>390.99400000000003</v>
          </cell>
          <cell r="F53">
            <v>167.244</v>
          </cell>
          <cell r="G53" t="str">
            <v>н</v>
          </cell>
          <cell r="H53">
            <v>1</v>
          </cell>
          <cell r="I53">
            <v>45</v>
          </cell>
          <cell r="J53">
            <v>407.53300000000002</v>
          </cell>
          <cell r="K53">
            <v>-16.538999999999987</v>
          </cell>
          <cell r="L53">
            <v>0</v>
          </cell>
          <cell r="M53">
            <v>100</v>
          </cell>
          <cell r="N53">
            <v>50</v>
          </cell>
          <cell r="O53">
            <v>80</v>
          </cell>
          <cell r="P53">
            <v>70</v>
          </cell>
          <cell r="T53">
            <v>150</v>
          </cell>
          <cell r="U53">
            <v>100</v>
          </cell>
          <cell r="V53">
            <v>78.198800000000006</v>
          </cell>
          <cell r="W53">
            <v>100</v>
          </cell>
          <cell r="X53">
            <v>10.450850908198079</v>
          </cell>
          <cell r="Y53">
            <v>2.1387028956966092</v>
          </cell>
          <cell r="AC53">
            <v>0</v>
          </cell>
          <cell r="AD53">
            <v>76.436600000000013</v>
          </cell>
          <cell r="AE53">
            <v>68.092200000000005</v>
          </cell>
          <cell r="AF53">
            <v>77.808000000000007</v>
          </cell>
          <cell r="AG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101.68</v>
          </cell>
          <cell r="D54">
            <v>420.63</v>
          </cell>
          <cell r="E54">
            <v>391.36399999999998</v>
          </cell>
          <cell r="F54">
            <v>118.11799999999999</v>
          </cell>
          <cell r="G54" t="str">
            <v>н</v>
          </cell>
          <cell r="H54">
            <v>1</v>
          </cell>
          <cell r="I54">
            <v>45</v>
          </cell>
          <cell r="J54">
            <v>439.48899999999998</v>
          </cell>
          <cell r="K54">
            <v>-48.125</v>
          </cell>
          <cell r="L54">
            <v>0</v>
          </cell>
          <cell r="M54">
            <v>50</v>
          </cell>
          <cell r="N54">
            <v>50</v>
          </cell>
          <cell r="O54">
            <v>130</v>
          </cell>
          <cell r="P54">
            <v>120</v>
          </cell>
          <cell r="T54">
            <v>150</v>
          </cell>
          <cell r="U54">
            <v>100</v>
          </cell>
          <cell r="V54">
            <v>78.272799999999989</v>
          </cell>
          <cell r="W54">
            <v>100</v>
          </cell>
          <cell r="X54">
            <v>10.452136629838208</v>
          </cell>
          <cell r="Y54">
            <v>1.5090555084269377</v>
          </cell>
          <cell r="AC54">
            <v>0</v>
          </cell>
          <cell r="AD54">
            <v>60.881999999999991</v>
          </cell>
          <cell r="AE54">
            <v>56.030199999999994</v>
          </cell>
          <cell r="AF54">
            <v>69.412999999999997</v>
          </cell>
          <cell r="AG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745</v>
          </cell>
          <cell r="D55">
            <v>4599</v>
          </cell>
          <cell r="E55">
            <v>2460</v>
          </cell>
          <cell r="F55">
            <v>3</v>
          </cell>
          <cell r="G55" t="str">
            <v>акк</v>
          </cell>
          <cell r="H55">
            <v>0.35</v>
          </cell>
          <cell r="I55">
            <v>40</v>
          </cell>
          <cell r="J55">
            <v>2566</v>
          </cell>
          <cell r="K55">
            <v>-106</v>
          </cell>
          <cell r="L55">
            <v>500</v>
          </cell>
          <cell r="M55">
            <v>500</v>
          </cell>
          <cell r="N55">
            <v>900</v>
          </cell>
          <cell r="O55">
            <v>1000</v>
          </cell>
          <cell r="P55">
            <v>1200</v>
          </cell>
          <cell r="T55">
            <v>500</v>
          </cell>
          <cell r="U55">
            <v>500</v>
          </cell>
          <cell r="V55">
            <v>492</v>
          </cell>
          <cell r="W55">
            <v>500</v>
          </cell>
          <cell r="X55">
            <v>11.388211382113822</v>
          </cell>
          <cell r="Y55">
            <v>6.0975609756097563E-3</v>
          </cell>
          <cell r="AC55">
            <v>0</v>
          </cell>
          <cell r="AD55">
            <v>440.4</v>
          </cell>
          <cell r="AE55">
            <v>435.6</v>
          </cell>
          <cell r="AF55">
            <v>203</v>
          </cell>
          <cell r="AG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2510</v>
          </cell>
          <cell r="D56">
            <v>10389</v>
          </cell>
          <cell r="E56">
            <v>4539</v>
          </cell>
          <cell r="F56">
            <v>770</v>
          </cell>
          <cell r="G56" t="str">
            <v>акк</v>
          </cell>
          <cell r="H56">
            <v>0.4</v>
          </cell>
          <cell r="I56">
            <v>40</v>
          </cell>
          <cell r="J56">
            <v>3490</v>
          </cell>
          <cell r="K56">
            <v>1049</v>
          </cell>
          <cell r="L56">
            <v>1000</v>
          </cell>
          <cell r="M56">
            <v>1100</v>
          </cell>
          <cell r="N56">
            <v>700</v>
          </cell>
          <cell r="O56">
            <v>400</v>
          </cell>
          <cell r="P56">
            <v>500</v>
          </cell>
          <cell r="T56">
            <v>1000</v>
          </cell>
          <cell r="U56">
            <v>1300</v>
          </cell>
          <cell r="V56">
            <v>907.8</v>
          </cell>
          <cell r="W56">
            <v>1000</v>
          </cell>
          <cell r="X56">
            <v>8.5591539986781235</v>
          </cell>
          <cell r="Y56">
            <v>0.84820445031945368</v>
          </cell>
          <cell r="AC56">
            <v>0</v>
          </cell>
          <cell r="AD56">
            <v>1040.5999999999999</v>
          </cell>
          <cell r="AE56">
            <v>933</v>
          </cell>
          <cell r="AF56">
            <v>793</v>
          </cell>
          <cell r="AG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652</v>
          </cell>
          <cell r="D57">
            <v>3461</v>
          </cell>
          <cell r="E57">
            <v>3353</v>
          </cell>
          <cell r="F57">
            <v>717</v>
          </cell>
          <cell r="G57">
            <v>0</v>
          </cell>
          <cell r="H57">
            <v>0.45</v>
          </cell>
          <cell r="I57">
            <v>45</v>
          </cell>
          <cell r="J57">
            <v>4071</v>
          </cell>
          <cell r="K57">
            <v>-718</v>
          </cell>
          <cell r="L57">
            <v>800</v>
          </cell>
          <cell r="M57">
            <v>900</v>
          </cell>
          <cell r="N57">
            <v>0</v>
          </cell>
          <cell r="O57">
            <v>800</v>
          </cell>
          <cell r="P57">
            <v>800</v>
          </cell>
          <cell r="T57">
            <v>800</v>
          </cell>
          <cell r="U57">
            <v>900</v>
          </cell>
          <cell r="V57">
            <v>670.6</v>
          </cell>
          <cell r="W57">
            <v>900</v>
          </cell>
          <cell r="X57">
            <v>9.8672830301222785</v>
          </cell>
          <cell r="Y57">
            <v>1.0691917685654637</v>
          </cell>
          <cell r="AC57">
            <v>0</v>
          </cell>
          <cell r="AD57">
            <v>498.6</v>
          </cell>
          <cell r="AE57">
            <v>666.2</v>
          </cell>
          <cell r="AF57">
            <v>1085</v>
          </cell>
          <cell r="AG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684.37800000000004</v>
          </cell>
          <cell r="D58">
            <v>768.01900000000001</v>
          </cell>
          <cell r="E58">
            <v>915</v>
          </cell>
          <cell r="F58">
            <v>11</v>
          </cell>
          <cell r="G58" t="str">
            <v>акк</v>
          </cell>
          <cell r="H58">
            <v>1</v>
          </cell>
          <cell r="I58">
            <v>40</v>
          </cell>
          <cell r="J58">
            <v>659.38199999999995</v>
          </cell>
          <cell r="K58">
            <v>255.61800000000005</v>
          </cell>
          <cell r="L58">
            <v>150</v>
          </cell>
          <cell r="M58">
            <v>200</v>
          </cell>
          <cell r="N58">
            <v>0</v>
          </cell>
          <cell r="O58">
            <v>150</v>
          </cell>
          <cell r="P58">
            <v>150</v>
          </cell>
          <cell r="T58">
            <v>300</v>
          </cell>
          <cell r="U58">
            <v>250</v>
          </cell>
          <cell r="V58">
            <v>183</v>
          </cell>
          <cell r="W58">
            <v>250</v>
          </cell>
          <cell r="X58">
            <v>7.9836065573770494</v>
          </cell>
          <cell r="Y58">
            <v>6.0109289617486336E-2</v>
          </cell>
          <cell r="AC58">
            <v>0</v>
          </cell>
          <cell r="AD58">
            <v>171</v>
          </cell>
          <cell r="AE58">
            <v>173.49939999999998</v>
          </cell>
          <cell r="AF58">
            <v>16.404</v>
          </cell>
          <cell r="AG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886</v>
          </cell>
          <cell r="D59">
            <v>537</v>
          </cell>
          <cell r="E59">
            <v>474</v>
          </cell>
          <cell r="F59">
            <v>916</v>
          </cell>
          <cell r="G59">
            <v>0</v>
          </cell>
          <cell r="H59">
            <v>0.1</v>
          </cell>
          <cell r="I59">
            <v>730</v>
          </cell>
          <cell r="J59">
            <v>513</v>
          </cell>
          <cell r="K59">
            <v>-39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V59">
            <v>94.8</v>
          </cell>
          <cell r="X59">
            <v>9.6624472573839668</v>
          </cell>
          <cell r="Y59">
            <v>9.6624472573839668</v>
          </cell>
          <cell r="AC59">
            <v>0</v>
          </cell>
          <cell r="AD59">
            <v>103.6</v>
          </cell>
          <cell r="AE59">
            <v>64.2</v>
          </cell>
          <cell r="AF59">
            <v>125</v>
          </cell>
          <cell r="AG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493</v>
          </cell>
          <cell r="D60">
            <v>1074</v>
          </cell>
          <cell r="E60">
            <v>1256</v>
          </cell>
          <cell r="F60">
            <v>260</v>
          </cell>
          <cell r="G60">
            <v>0</v>
          </cell>
          <cell r="H60">
            <v>0.35</v>
          </cell>
          <cell r="I60">
            <v>40</v>
          </cell>
          <cell r="J60">
            <v>1563</v>
          </cell>
          <cell r="K60">
            <v>-307</v>
          </cell>
          <cell r="L60">
            <v>300</v>
          </cell>
          <cell r="M60">
            <v>300</v>
          </cell>
          <cell r="N60">
            <v>500</v>
          </cell>
          <cell r="O60">
            <v>300</v>
          </cell>
          <cell r="P60">
            <v>300</v>
          </cell>
          <cell r="U60">
            <v>250</v>
          </cell>
          <cell r="V60">
            <v>251.2</v>
          </cell>
          <cell r="W60">
            <v>250</v>
          </cell>
          <cell r="X60">
            <v>9.7929936305732497</v>
          </cell>
          <cell r="Y60">
            <v>1.0350318471337581</v>
          </cell>
          <cell r="AC60">
            <v>0</v>
          </cell>
          <cell r="AD60">
            <v>294.2</v>
          </cell>
          <cell r="AE60">
            <v>251.4</v>
          </cell>
          <cell r="AF60">
            <v>91</v>
          </cell>
          <cell r="AG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15.815</v>
          </cell>
          <cell r="D61">
            <v>234.93</v>
          </cell>
          <cell r="E61">
            <v>201.161</v>
          </cell>
          <cell r="F61">
            <v>47.459000000000003</v>
          </cell>
          <cell r="G61">
            <v>0</v>
          </cell>
          <cell r="H61">
            <v>1</v>
          </cell>
          <cell r="I61">
            <v>40</v>
          </cell>
          <cell r="J61">
            <v>316.22300000000001</v>
          </cell>
          <cell r="K61">
            <v>-115.06200000000001</v>
          </cell>
          <cell r="L61">
            <v>100</v>
          </cell>
          <cell r="M61">
            <v>50</v>
          </cell>
          <cell r="N61">
            <v>0</v>
          </cell>
          <cell r="O61">
            <v>0</v>
          </cell>
          <cell r="P61">
            <v>0</v>
          </cell>
          <cell r="T61">
            <v>100</v>
          </cell>
          <cell r="U61">
            <v>100</v>
          </cell>
          <cell r="V61">
            <v>40.232199999999999</v>
          </cell>
          <cell r="W61">
            <v>50</v>
          </cell>
          <cell r="X61">
            <v>11.121912299103704</v>
          </cell>
          <cell r="Y61">
            <v>1.1796272637340242</v>
          </cell>
          <cell r="AC61">
            <v>0</v>
          </cell>
          <cell r="AD61">
            <v>62.089599999999997</v>
          </cell>
          <cell r="AE61">
            <v>56.377200000000002</v>
          </cell>
          <cell r="AF61">
            <v>69.489000000000004</v>
          </cell>
          <cell r="AG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887</v>
          </cell>
          <cell r="D62">
            <v>2417</v>
          </cell>
          <cell r="E62">
            <v>2971</v>
          </cell>
          <cell r="F62">
            <v>250</v>
          </cell>
          <cell r="G62">
            <v>0</v>
          </cell>
          <cell r="H62">
            <v>0.4</v>
          </cell>
          <cell r="I62">
            <v>35</v>
          </cell>
          <cell r="J62">
            <v>2989</v>
          </cell>
          <cell r="K62">
            <v>-18</v>
          </cell>
          <cell r="L62">
            <v>800</v>
          </cell>
          <cell r="M62">
            <v>800</v>
          </cell>
          <cell r="N62">
            <v>700</v>
          </cell>
          <cell r="O62">
            <v>200</v>
          </cell>
          <cell r="P62">
            <v>300</v>
          </cell>
          <cell r="T62">
            <v>500</v>
          </cell>
          <cell r="V62">
            <v>594.20000000000005</v>
          </cell>
          <cell r="W62">
            <v>600</v>
          </cell>
          <cell r="X62">
            <v>6.9841804106361485</v>
          </cell>
          <cell r="Y62">
            <v>0.42073375967687643</v>
          </cell>
          <cell r="AC62">
            <v>0</v>
          </cell>
          <cell r="AD62">
            <v>773.4</v>
          </cell>
          <cell r="AE62">
            <v>696.2</v>
          </cell>
          <cell r="AF62">
            <v>558</v>
          </cell>
          <cell r="AG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1066</v>
          </cell>
          <cell r="D63">
            <v>37291</v>
          </cell>
          <cell r="E63">
            <v>3573</v>
          </cell>
          <cell r="F63">
            <v>1395</v>
          </cell>
          <cell r="G63">
            <v>0</v>
          </cell>
          <cell r="H63">
            <v>0.4</v>
          </cell>
          <cell r="I63">
            <v>40</v>
          </cell>
          <cell r="J63">
            <v>3611</v>
          </cell>
          <cell r="K63">
            <v>-38</v>
          </cell>
          <cell r="L63">
            <v>700</v>
          </cell>
          <cell r="M63">
            <v>900</v>
          </cell>
          <cell r="N63">
            <v>0</v>
          </cell>
          <cell r="O63">
            <v>200</v>
          </cell>
          <cell r="P63">
            <v>200</v>
          </cell>
          <cell r="T63">
            <v>900</v>
          </cell>
          <cell r="U63">
            <v>800</v>
          </cell>
          <cell r="V63">
            <v>714.6</v>
          </cell>
          <cell r="W63">
            <v>900</v>
          </cell>
          <cell r="X63">
            <v>8.3893087041701655</v>
          </cell>
          <cell r="Y63">
            <v>1.9521410579345087</v>
          </cell>
          <cell r="AC63">
            <v>0</v>
          </cell>
          <cell r="AD63">
            <v>877.6</v>
          </cell>
          <cell r="AE63">
            <v>789</v>
          </cell>
          <cell r="AF63">
            <v>737</v>
          </cell>
          <cell r="AG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27.277000000000001</v>
          </cell>
          <cell r="D64">
            <v>43.100999999999999</v>
          </cell>
          <cell r="E64">
            <v>64.114999999999995</v>
          </cell>
          <cell r="F64">
            <v>5.5389999999999997</v>
          </cell>
          <cell r="G64">
            <v>0</v>
          </cell>
          <cell r="H64">
            <v>1</v>
          </cell>
          <cell r="I64">
            <v>40</v>
          </cell>
          <cell r="J64">
            <v>63.317999999999998</v>
          </cell>
          <cell r="K64">
            <v>0.79699999999999704</v>
          </cell>
          <cell r="L64">
            <v>0</v>
          </cell>
          <cell r="M64">
            <v>20</v>
          </cell>
          <cell r="N64">
            <v>20</v>
          </cell>
          <cell r="O64">
            <v>0</v>
          </cell>
          <cell r="P64">
            <v>40</v>
          </cell>
          <cell r="T64">
            <v>20</v>
          </cell>
          <cell r="V64">
            <v>12.822999999999999</v>
          </cell>
          <cell r="X64">
            <v>8.2304452936130392</v>
          </cell>
          <cell r="Y64">
            <v>0.43195820010917885</v>
          </cell>
          <cell r="AC64">
            <v>0</v>
          </cell>
          <cell r="AD64">
            <v>11.500200000000001</v>
          </cell>
          <cell r="AE64">
            <v>8.9049999999999976</v>
          </cell>
          <cell r="AF64">
            <v>12.97</v>
          </cell>
          <cell r="AG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160.11699999999999</v>
          </cell>
          <cell r="D65">
            <v>527.89</v>
          </cell>
          <cell r="E65">
            <v>401</v>
          </cell>
          <cell r="F65">
            <v>83</v>
          </cell>
          <cell r="G65" t="str">
            <v>акк</v>
          </cell>
          <cell r="H65">
            <v>1</v>
          </cell>
          <cell r="I65">
            <v>40</v>
          </cell>
          <cell r="J65">
            <v>170.81800000000001</v>
          </cell>
          <cell r="K65">
            <v>230.18199999999999</v>
          </cell>
          <cell r="L65">
            <v>100</v>
          </cell>
          <cell r="M65">
            <v>120</v>
          </cell>
          <cell r="N65">
            <v>0</v>
          </cell>
          <cell r="O65">
            <v>0</v>
          </cell>
          <cell r="P65">
            <v>250</v>
          </cell>
          <cell r="T65">
            <v>90</v>
          </cell>
          <cell r="U65">
            <v>80</v>
          </cell>
          <cell r="V65">
            <v>80.2</v>
          </cell>
          <cell r="W65">
            <v>100</v>
          </cell>
          <cell r="X65">
            <v>10.261845386533665</v>
          </cell>
          <cell r="Y65">
            <v>1.0349127182044888</v>
          </cell>
          <cell r="AC65">
            <v>0</v>
          </cell>
          <cell r="AD65">
            <v>74.106200000000001</v>
          </cell>
          <cell r="AE65">
            <v>73.653199999999998</v>
          </cell>
          <cell r="AF65">
            <v>39.179000000000002</v>
          </cell>
          <cell r="AG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430</v>
          </cell>
          <cell r="D66">
            <v>6102</v>
          </cell>
          <cell r="E66">
            <v>1103</v>
          </cell>
          <cell r="F66">
            <v>85</v>
          </cell>
          <cell r="G66">
            <v>0</v>
          </cell>
          <cell r="H66">
            <v>0.35</v>
          </cell>
          <cell r="I66">
            <v>40</v>
          </cell>
          <cell r="J66">
            <v>1178</v>
          </cell>
          <cell r="K66">
            <v>-75</v>
          </cell>
          <cell r="L66">
            <v>150</v>
          </cell>
          <cell r="M66">
            <v>400</v>
          </cell>
          <cell r="N66">
            <v>300</v>
          </cell>
          <cell r="O66">
            <v>300</v>
          </cell>
          <cell r="P66">
            <v>300</v>
          </cell>
          <cell r="U66">
            <v>300</v>
          </cell>
          <cell r="V66">
            <v>220.6</v>
          </cell>
          <cell r="W66">
            <v>220</v>
          </cell>
          <cell r="X66">
            <v>9.3155031731640978</v>
          </cell>
          <cell r="Y66">
            <v>0.38531278331822305</v>
          </cell>
          <cell r="AC66">
            <v>0</v>
          </cell>
          <cell r="AD66">
            <v>231.6</v>
          </cell>
          <cell r="AE66">
            <v>190.4</v>
          </cell>
          <cell r="AF66">
            <v>141</v>
          </cell>
          <cell r="AG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319</v>
          </cell>
          <cell r="D67">
            <v>6600</v>
          </cell>
          <cell r="E67">
            <v>1643</v>
          </cell>
          <cell r="F67">
            <v>218</v>
          </cell>
          <cell r="G67" t="str">
            <v>неакк</v>
          </cell>
          <cell r="H67">
            <v>0.35</v>
          </cell>
          <cell r="I67">
            <v>40</v>
          </cell>
          <cell r="J67">
            <v>1838</v>
          </cell>
          <cell r="K67">
            <v>-195</v>
          </cell>
          <cell r="L67">
            <v>400</v>
          </cell>
          <cell r="M67">
            <v>500</v>
          </cell>
          <cell r="N67">
            <v>400</v>
          </cell>
          <cell r="O67">
            <v>500</v>
          </cell>
          <cell r="P67">
            <v>500</v>
          </cell>
          <cell r="T67">
            <v>300</v>
          </cell>
          <cell r="U67">
            <v>400</v>
          </cell>
          <cell r="V67">
            <v>328.6</v>
          </cell>
          <cell r="W67">
            <v>300</v>
          </cell>
          <cell r="X67">
            <v>10.706025562994521</v>
          </cell>
          <cell r="Y67">
            <v>0.66342057212416305</v>
          </cell>
          <cell r="AC67">
            <v>0</v>
          </cell>
          <cell r="AD67">
            <v>322.60000000000002</v>
          </cell>
          <cell r="AE67">
            <v>315.60000000000002</v>
          </cell>
          <cell r="AF67">
            <v>218</v>
          </cell>
          <cell r="AG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421</v>
          </cell>
          <cell r="D68">
            <v>686</v>
          </cell>
          <cell r="E68">
            <v>894</v>
          </cell>
          <cell r="F68">
            <v>179</v>
          </cell>
          <cell r="G68">
            <v>0</v>
          </cell>
          <cell r="H68">
            <v>0.4</v>
          </cell>
          <cell r="I68">
            <v>35</v>
          </cell>
          <cell r="J68">
            <v>912</v>
          </cell>
          <cell r="K68">
            <v>-18</v>
          </cell>
          <cell r="L68">
            <v>120</v>
          </cell>
          <cell r="M68">
            <v>200</v>
          </cell>
          <cell r="N68">
            <v>200</v>
          </cell>
          <cell r="O68">
            <v>0</v>
          </cell>
          <cell r="P68">
            <v>180</v>
          </cell>
          <cell r="T68">
            <v>150</v>
          </cell>
          <cell r="U68">
            <v>250</v>
          </cell>
          <cell r="V68">
            <v>178.8</v>
          </cell>
          <cell r="W68">
            <v>200</v>
          </cell>
          <cell r="X68">
            <v>8.2718120805369129</v>
          </cell>
          <cell r="Y68">
            <v>1.0011185682326622</v>
          </cell>
          <cell r="AC68">
            <v>0</v>
          </cell>
          <cell r="AD68">
            <v>214.4</v>
          </cell>
          <cell r="AE68">
            <v>164.4</v>
          </cell>
          <cell r="AF68">
            <v>123</v>
          </cell>
          <cell r="AG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60.061</v>
          </cell>
          <cell r="D69">
            <v>207.208</v>
          </cell>
          <cell r="E69">
            <v>217.50800000000001</v>
          </cell>
          <cell r="F69">
            <v>45.627000000000002</v>
          </cell>
          <cell r="G69">
            <v>0</v>
          </cell>
          <cell r="H69">
            <v>1</v>
          </cell>
          <cell r="I69">
            <v>50</v>
          </cell>
          <cell r="J69">
            <v>223.85599999999999</v>
          </cell>
          <cell r="K69">
            <v>-6.3479999999999848</v>
          </cell>
          <cell r="L69">
            <v>70</v>
          </cell>
          <cell r="M69">
            <v>50</v>
          </cell>
          <cell r="N69">
            <v>0</v>
          </cell>
          <cell r="O69">
            <v>100</v>
          </cell>
          <cell r="P69">
            <v>100</v>
          </cell>
          <cell r="U69">
            <v>50</v>
          </cell>
          <cell r="V69">
            <v>43.501600000000003</v>
          </cell>
          <cell r="W69">
            <v>50</v>
          </cell>
          <cell r="X69">
            <v>10.703675267116612</v>
          </cell>
          <cell r="Y69">
            <v>1.048857973040072</v>
          </cell>
          <cell r="AC69">
            <v>0</v>
          </cell>
          <cell r="AD69">
            <v>41.743399999999994</v>
          </cell>
          <cell r="AE69">
            <v>39.6128</v>
          </cell>
          <cell r="AF69">
            <v>30.193000000000001</v>
          </cell>
          <cell r="AG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220.21100000000001</v>
          </cell>
          <cell r="D70">
            <v>1272.616</v>
          </cell>
          <cell r="E70">
            <v>1283.8399999999999</v>
          </cell>
          <cell r="F70">
            <v>188.554</v>
          </cell>
          <cell r="G70" t="str">
            <v>н</v>
          </cell>
          <cell r="H70">
            <v>1</v>
          </cell>
          <cell r="I70">
            <v>50</v>
          </cell>
          <cell r="J70">
            <v>1422.1759999999999</v>
          </cell>
          <cell r="K70">
            <v>-138.33600000000001</v>
          </cell>
          <cell r="L70">
            <v>300</v>
          </cell>
          <cell r="M70">
            <v>200</v>
          </cell>
          <cell r="N70">
            <v>450</v>
          </cell>
          <cell r="O70">
            <v>300</v>
          </cell>
          <cell r="P70">
            <v>300</v>
          </cell>
          <cell r="T70">
            <v>300</v>
          </cell>
          <cell r="U70">
            <v>200</v>
          </cell>
          <cell r="V70">
            <v>256.76799999999997</v>
          </cell>
          <cell r="W70">
            <v>200</v>
          </cell>
          <cell r="X70">
            <v>9.4971102318045872</v>
          </cell>
          <cell r="Y70">
            <v>0.73433605433698912</v>
          </cell>
          <cell r="AC70">
            <v>0</v>
          </cell>
          <cell r="AD70">
            <v>204.05940000000001</v>
          </cell>
          <cell r="AE70">
            <v>198.50200000000001</v>
          </cell>
          <cell r="AF70">
            <v>321.90699999999998</v>
          </cell>
          <cell r="AG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27.334</v>
          </cell>
          <cell r="D71">
            <v>197.92599999999999</v>
          </cell>
          <cell r="E71">
            <v>172.34399999999999</v>
          </cell>
          <cell r="F71">
            <v>47.42</v>
          </cell>
          <cell r="G71">
            <v>0</v>
          </cell>
          <cell r="H71">
            <v>1</v>
          </cell>
          <cell r="I71">
            <v>50</v>
          </cell>
          <cell r="J71">
            <v>168.959</v>
          </cell>
          <cell r="K71">
            <v>3.3849999999999909</v>
          </cell>
          <cell r="L71">
            <v>0</v>
          </cell>
          <cell r="M71">
            <v>20</v>
          </cell>
          <cell r="N71">
            <v>70</v>
          </cell>
          <cell r="O71">
            <v>0</v>
          </cell>
          <cell r="P71">
            <v>130</v>
          </cell>
          <cell r="T71">
            <v>30</v>
          </cell>
          <cell r="U71">
            <v>30</v>
          </cell>
          <cell r="V71">
            <v>34.468800000000002</v>
          </cell>
          <cell r="X71">
            <v>9.4990252054031465</v>
          </cell>
          <cell r="Y71">
            <v>1.3757368982964304</v>
          </cell>
          <cell r="AC71">
            <v>0</v>
          </cell>
          <cell r="AD71">
            <v>25.486800000000006</v>
          </cell>
          <cell r="AE71">
            <v>22.986799999999999</v>
          </cell>
          <cell r="AF71">
            <v>20.986000000000001</v>
          </cell>
          <cell r="AG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9.7119999999999997</v>
          </cell>
          <cell r="D72">
            <v>18.023</v>
          </cell>
          <cell r="E72">
            <v>11.028</v>
          </cell>
          <cell r="F72">
            <v>11.647</v>
          </cell>
          <cell r="G72">
            <v>0</v>
          </cell>
          <cell r="H72">
            <v>1</v>
          </cell>
          <cell r="I72">
            <v>35</v>
          </cell>
          <cell r="J72">
            <v>10.5</v>
          </cell>
          <cell r="K72">
            <v>0.52800000000000047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10</v>
          </cell>
          <cell r="V72">
            <v>2.2056</v>
          </cell>
          <cell r="X72">
            <v>9.8145629307217988</v>
          </cell>
          <cell r="Y72">
            <v>5.2806492564381573</v>
          </cell>
          <cell r="AC72">
            <v>0</v>
          </cell>
          <cell r="AD72">
            <v>1.9224000000000003</v>
          </cell>
          <cell r="AE72">
            <v>2.5043999999999995</v>
          </cell>
          <cell r="AF72">
            <v>0</v>
          </cell>
          <cell r="AG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90.504000000000005</v>
          </cell>
          <cell r="D73">
            <v>2206.0549999999998</v>
          </cell>
          <cell r="E73">
            <v>2029.7909999999999</v>
          </cell>
          <cell r="F73">
            <v>251.30799999999999</v>
          </cell>
          <cell r="G73">
            <v>0</v>
          </cell>
          <cell r="H73">
            <v>1</v>
          </cell>
          <cell r="I73">
            <v>40</v>
          </cell>
          <cell r="J73">
            <v>1924.7260000000001</v>
          </cell>
          <cell r="K73">
            <v>105.06499999999983</v>
          </cell>
          <cell r="L73">
            <v>400</v>
          </cell>
          <cell r="M73">
            <v>500</v>
          </cell>
          <cell r="N73">
            <v>100</v>
          </cell>
          <cell r="O73">
            <v>200</v>
          </cell>
          <cell r="P73">
            <v>300</v>
          </cell>
          <cell r="T73">
            <v>600</v>
          </cell>
          <cell r="U73">
            <v>500</v>
          </cell>
          <cell r="V73">
            <v>405.95819999999998</v>
          </cell>
          <cell r="W73">
            <v>400</v>
          </cell>
          <cell r="X73">
            <v>8.0089723523259302</v>
          </cell>
          <cell r="Y73">
            <v>0.61904895627185264</v>
          </cell>
          <cell r="AC73">
            <v>0</v>
          </cell>
          <cell r="AD73">
            <v>348.98419999999999</v>
          </cell>
          <cell r="AE73">
            <v>380.77320000000009</v>
          </cell>
          <cell r="AF73">
            <v>407.34699999999998</v>
          </cell>
          <cell r="AG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753</v>
          </cell>
          <cell r="D74">
            <v>7695</v>
          </cell>
          <cell r="E74">
            <v>7414</v>
          </cell>
          <cell r="F74">
            <v>960</v>
          </cell>
          <cell r="G74">
            <v>0</v>
          </cell>
          <cell r="H74">
            <v>0.45</v>
          </cell>
          <cell r="I74">
            <v>50</v>
          </cell>
          <cell r="J74">
            <v>7623</v>
          </cell>
          <cell r="K74">
            <v>-209</v>
          </cell>
          <cell r="L74">
            <v>1000</v>
          </cell>
          <cell r="M74">
            <v>600</v>
          </cell>
          <cell r="N74">
            <v>0</v>
          </cell>
          <cell r="O74">
            <v>1000</v>
          </cell>
          <cell r="P74">
            <v>1200</v>
          </cell>
          <cell r="T74">
            <v>600</v>
          </cell>
          <cell r="U74">
            <v>700</v>
          </cell>
          <cell r="V74">
            <v>682.8</v>
          </cell>
          <cell r="W74">
            <v>500</v>
          </cell>
          <cell r="X74">
            <v>9.6074985354422964</v>
          </cell>
          <cell r="Y74">
            <v>1.40597539543058</v>
          </cell>
          <cell r="AC74">
            <v>4000</v>
          </cell>
          <cell r="AD74">
            <v>706.6</v>
          </cell>
          <cell r="AE74">
            <v>664.8</v>
          </cell>
          <cell r="AF74">
            <v>800</v>
          </cell>
          <cell r="AG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1283</v>
          </cell>
          <cell r="D75">
            <v>4298</v>
          </cell>
          <cell r="E75">
            <v>4781</v>
          </cell>
          <cell r="F75">
            <v>740</v>
          </cell>
          <cell r="G75" t="str">
            <v>акяб</v>
          </cell>
          <cell r="H75">
            <v>0.45</v>
          </cell>
          <cell r="I75">
            <v>50</v>
          </cell>
          <cell r="J75">
            <v>4900</v>
          </cell>
          <cell r="K75">
            <v>-119</v>
          </cell>
          <cell r="L75">
            <v>1000</v>
          </cell>
          <cell r="M75">
            <v>800</v>
          </cell>
          <cell r="N75">
            <v>500</v>
          </cell>
          <cell r="O75">
            <v>1000</v>
          </cell>
          <cell r="P75">
            <v>1200</v>
          </cell>
          <cell r="T75">
            <v>600</v>
          </cell>
          <cell r="U75">
            <v>500</v>
          </cell>
          <cell r="V75">
            <v>716.2</v>
          </cell>
          <cell r="W75">
            <v>500</v>
          </cell>
          <cell r="X75">
            <v>9.5504049148282597</v>
          </cell>
          <cell r="Y75">
            <v>1.033230941077911</v>
          </cell>
          <cell r="AC75">
            <v>1200</v>
          </cell>
          <cell r="AD75">
            <v>799.8</v>
          </cell>
          <cell r="AE75">
            <v>676.6</v>
          </cell>
          <cell r="AF75">
            <v>667</v>
          </cell>
          <cell r="AG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185</v>
          </cell>
          <cell r="D76">
            <v>1340</v>
          </cell>
          <cell r="E76">
            <v>1304</v>
          </cell>
          <cell r="F76">
            <v>202</v>
          </cell>
          <cell r="G76">
            <v>0</v>
          </cell>
          <cell r="H76">
            <v>0.45</v>
          </cell>
          <cell r="I76">
            <v>50</v>
          </cell>
          <cell r="J76">
            <v>1289</v>
          </cell>
          <cell r="K76">
            <v>15</v>
          </cell>
          <cell r="L76">
            <v>300</v>
          </cell>
          <cell r="M76">
            <v>300</v>
          </cell>
          <cell r="N76">
            <v>250</v>
          </cell>
          <cell r="O76">
            <v>200</v>
          </cell>
          <cell r="P76">
            <v>400</v>
          </cell>
          <cell r="T76">
            <v>300</v>
          </cell>
          <cell r="U76">
            <v>200</v>
          </cell>
          <cell r="V76">
            <v>260.8</v>
          </cell>
          <cell r="W76">
            <v>300</v>
          </cell>
          <cell r="X76">
            <v>9.4018404907975448</v>
          </cell>
          <cell r="Y76">
            <v>0.77453987730061347</v>
          </cell>
          <cell r="AC76">
            <v>0</v>
          </cell>
          <cell r="AD76">
            <v>231.4</v>
          </cell>
          <cell r="AE76">
            <v>235.8</v>
          </cell>
          <cell r="AF76">
            <v>316</v>
          </cell>
          <cell r="AG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8.2119999999999997</v>
          </cell>
          <cell r="D77">
            <v>1218.249</v>
          </cell>
          <cell r="E77">
            <v>18.734000000000002</v>
          </cell>
          <cell r="F77">
            <v>1206.7270000000001</v>
          </cell>
          <cell r="G77">
            <v>0</v>
          </cell>
          <cell r="H77">
            <v>1</v>
          </cell>
          <cell r="I77">
            <v>35</v>
          </cell>
          <cell r="J77">
            <v>24.201000000000001</v>
          </cell>
          <cell r="K77">
            <v>-5.4669999999999987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V77">
            <v>3.7468000000000004</v>
          </cell>
          <cell r="X77">
            <v>322.0686986228248</v>
          </cell>
          <cell r="Y77">
            <v>322.0686986228248</v>
          </cell>
          <cell r="AC77">
            <v>0</v>
          </cell>
          <cell r="AD77">
            <v>3.3579999999999997</v>
          </cell>
          <cell r="AE77">
            <v>2.1808000000000001</v>
          </cell>
          <cell r="AF77">
            <v>1.9830000000000001</v>
          </cell>
          <cell r="AG77" t="str">
            <v>увел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74</v>
          </cell>
          <cell r="D78">
            <v>275</v>
          </cell>
          <cell r="E78">
            <v>256</v>
          </cell>
          <cell r="F78">
            <v>77</v>
          </cell>
          <cell r="G78">
            <v>0</v>
          </cell>
          <cell r="H78">
            <v>0.4</v>
          </cell>
          <cell r="I78">
            <v>40</v>
          </cell>
          <cell r="J78">
            <v>265</v>
          </cell>
          <cell r="K78">
            <v>-9</v>
          </cell>
          <cell r="L78">
            <v>100</v>
          </cell>
          <cell r="M78">
            <v>70</v>
          </cell>
          <cell r="N78">
            <v>0</v>
          </cell>
          <cell r="O78">
            <v>0</v>
          </cell>
          <cell r="P78">
            <v>50</v>
          </cell>
          <cell r="T78">
            <v>40</v>
          </cell>
          <cell r="U78">
            <v>50</v>
          </cell>
          <cell r="V78">
            <v>51.2</v>
          </cell>
          <cell r="W78">
            <v>40</v>
          </cell>
          <cell r="X78">
            <v>8.33984375</v>
          </cell>
          <cell r="Y78">
            <v>1.50390625</v>
          </cell>
          <cell r="AC78">
            <v>0</v>
          </cell>
          <cell r="AD78">
            <v>64.599999999999994</v>
          </cell>
          <cell r="AE78">
            <v>59.6</v>
          </cell>
          <cell r="AF78">
            <v>28</v>
          </cell>
          <cell r="AG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101</v>
          </cell>
          <cell r="D79">
            <v>324</v>
          </cell>
          <cell r="E79">
            <v>246</v>
          </cell>
          <cell r="F79">
            <v>160</v>
          </cell>
          <cell r="G79">
            <v>0</v>
          </cell>
          <cell r="H79">
            <v>0.4</v>
          </cell>
          <cell r="I79">
            <v>40</v>
          </cell>
          <cell r="J79">
            <v>263</v>
          </cell>
          <cell r="K79">
            <v>-17</v>
          </cell>
          <cell r="L79">
            <v>90</v>
          </cell>
          <cell r="M79">
            <v>80</v>
          </cell>
          <cell r="N79">
            <v>0</v>
          </cell>
          <cell r="O79">
            <v>0</v>
          </cell>
          <cell r="P79">
            <v>0</v>
          </cell>
          <cell r="U79">
            <v>30</v>
          </cell>
          <cell r="V79">
            <v>49.2</v>
          </cell>
          <cell r="W79">
            <v>40</v>
          </cell>
          <cell r="X79">
            <v>8.1300813008130071</v>
          </cell>
          <cell r="Y79">
            <v>3.2520325203252032</v>
          </cell>
          <cell r="AC79">
            <v>0</v>
          </cell>
          <cell r="AD79">
            <v>77.400000000000006</v>
          </cell>
          <cell r="AE79">
            <v>68.8</v>
          </cell>
          <cell r="AF79">
            <v>30</v>
          </cell>
          <cell r="AG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525.13599999999997</v>
          </cell>
          <cell r="D80">
            <v>1092.817</v>
          </cell>
          <cell r="E80">
            <v>1274.0920000000001</v>
          </cell>
          <cell r="F80">
            <v>319.33600000000001</v>
          </cell>
          <cell r="G80" t="str">
            <v>н</v>
          </cell>
          <cell r="H80">
            <v>1</v>
          </cell>
          <cell r="I80">
            <v>50</v>
          </cell>
          <cell r="J80">
            <v>1241.7090000000001</v>
          </cell>
          <cell r="K80">
            <v>32.383000000000038</v>
          </cell>
          <cell r="L80">
            <v>0</v>
          </cell>
          <cell r="M80">
            <v>200</v>
          </cell>
          <cell r="N80">
            <v>500</v>
          </cell>
          <cell r="O80">
            <v>200</v>
          </cell>
          <cell r="P80">
            <v>500</v>
          </cell>
          <cell r="T80">
            <v>200</v>
          </cell>
          <cell r="U80">
            <v>300</v>
          </cell>
          <cell r="V80">
            <v>254.81840000000003</v>
          </cell>
          <cell r="W80">
            <v>300</v>
          </cell>
          <cell r="X80">
            <v>9.8867899649318893</v>
          </cell>
          <cell r="Y80">
            <v>1.2531905074358838</v>
          </cell>
          <cell r="AC80">
            <v>0</v>
          </cell>
          <cell r="AD80">
            <v>214.04339999999996</v>
          </cell>
          <cell r="AE80">
            <v>190.34459999999999</v>
          </cell>
          <cell r="AF80">
            <v>263.392</v>
          </cell>
          <cell r="AG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31.138000000000002</v>
          </cell>
          <cell r="E81">
            <v>20.631</v>
          </cell>
          <cell r="F81">
            <v>10.507</v>
          </cell>
          <cell r="G81">
            <v>0</v>
          </cell>
          <cell r="H81">
            <v>1</v>
          </cell>
          <cell r="I81">
            <v>40</v>
          </cell>
          <cell r="J81">
            <v>21.574000000000002</v>
          </cell>
          <cell r="K81">
            <v>-0.94300000000000139</v>
          </cell>
          <cell r="L81">
            <v>0</v>
          </cell>
          <cell r="M81">
            <v>0</v>
          </cell>
          <cell r="N81">
            <v>10</v>
          </cell>
          <cell r="O81">
            <v>0</v>
          </cell>
          <cell r="P81">
            <v>0</v>
          </cell>
          <cell r="V81">
            <v>4.1261999999999999</v>
          </cell>
          <cell r="X81">
            <v>4.9699481362997426</v>
          </cell>
          <cell r="Y81">
            <v>2.5464107411177355</v>
          </cell>
          <cell r="AC81">
            <v>0</v>
          </cell>
          <cell r="AD81">
            <v>1.4087999999999998</v>
          </cell>
          <cell r="AE81">
            <v>2.7971999999999992</v>
          </cell>
          <cell r="AF81">
            <v>2.9449999999999998</v>
          </cell>
          <cell r="AG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667</v>
          </cell>
          <cell r="D82">
            <v>514</v>
          </cell>
          <cell r="E82">
            <v>381</v>
          </cell>
          <cell r="F82">
            <v>791</v>
          </cell>
          <cell r="G82">
            <v>0</v>
          </cell>
          <cell r="H82">
            <v>0.1</v>
          </cell>
          <cell r="I82">
            <v>730</v>
          </cell>
          <cell r="J82">
            <v>393</v>
          </cell>
          <cell r="K82">
            <v>-12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V82">
            <v>76.2</v>
          </cell>
          <cell r="X82">
            <v>10.380577427821521</v>
          </cell>
          <cell r="Y82">
            <v>10.380577427821521</v>
          </cell>
          <cell r="AC82">
            <v>0</v>
          </cell>
          <cell r="AD82">
            <v>86.8</v>
          </cell>
          <cell r="AE82">
            <v>58.8</v>
          </cell>
          <cell r="AF82">
            <v>93</v>
          </cell>
          <cell r="AG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7.4569999999999999</v>
          </cell>
          <cell r="D83">
            <v>198.37799999999999</v>
          </cell>
          <cell r="E83">
            <v>91.238</v>
          </cell>
          <cell r="F83">
            <v>48.063000000000002</v>
          </cell>
          <cell r="G83">
            <v>0</v>
          </cell>
          <cell r="H83">
            <v>1</v>
          </cell>
          <cell r="I83">
            <v>50</v>
          </cell>
          <cell r="J83">
            <v>99.352000000000004</v>
          </cell>
          <cell r="K83">
            <v>-8.1140000000000043</v>
          </cell>
          <cell r="L83">
            <v>0</v>
          </cell>
          <cell r="M83">
            <v>30</v>
          </cell>
          <cell r="N83">
            <v>0</v>
          </cell>
          <cell r="O83">
            <v>0</v>
          </cell>
          <cell r="P83">
            <v>30</v>
          </cell>
          <cell r="T83">
            <v>40</v>
          </cell>
          <cell r="V83">
            <v>18.247599999999998</v>
          </cell>
          <cell r="W83">
            <v>30</v>
          </cell>
          <cell r="X83">
            <v>9.7581599772024816</v>
          </cell>
          <cell r="Y83">
            <v>2.6339354216444906</v>
          </cell>
          <cell r="AC83">
            <v>0</v>
          </cell>
          <cell r="AD83">
            <v>12.407599999999999</v>
          </cell>
          <cell r="AE83">
            <v>15.088999999999999</v>
          </cell>
          <cell r="AF83">
            <v>24.34</v>
          </cell>
          <cell r="AG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703</v>
          </cell>
          <cell r="D84">
            <v>3250</v>
          </cell>
          <cell r="E84">
            <v>3410</v>
          </cell>
          <cell r="F84">
            <v>502</v>
          </cell>
          <cell r="G84">
            <v>0</v>
          </cell>
          <cell r="H84">
            <v>0.4</v>
          </cell>
          <cell r="I84">
            <v>40</v>
          </cell>
          <cell r="J84">
            <v>3420</v>
          </cell>
          <cell r="K84">
            <v>-10</v>
          </cell>
          <cell r="L84">
            <v>900</v>
          </cell>
          <cell r="M84">
            <v>1000</v>
          </cell>
          <cell r="N84">
            <v>600</v>
          </cell>
          <cell r="O84">
            <v>0</v>
          </cell>
          <cell r="P84">
            <v>400</v>
          </cell>
          <cell r="T84">
            <v>600</v>
          </cell>
          <cell r="U84">
            <v>700</v>
          </cell>
          <cell r="V84">
            <v>682</v>
          </cell>
          <cell r="W84">
            <v>800</v>
          </cell>
          <cell r="X84">
            <v>8.067448680351907</v>
          </cell>
          <cell r="Y84">
            <v>0.73607038123167157</v>
          </cell>
          <cell r="AC84">
            <v>0</v>
          </cell>
          <cell r="AD84">
            <v>765.4</v>
          </cell>
          <cell r="AE84">
            <v>691.4</v>
          </cell>
          <cell r="AF84">
            <v>689</v>
          </cell>
          <cell r="AG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528</v>
          </cell>
          <cell r="D85">
            <v>2137</v>
          </cell>
          <cell r="E85">
            <v>2238</v>
          </cell>
          <cell r="F85">
            <v>397</v>
          </cell>
          <cell r="G85">
            <v>0</v>
          </cell>
          <cell r="H85">
            <v>0.4</v>
          </cell>
          <cell r="I85">
            <v>40</v>
          </cell>
          <cell r="J85">
            <v>2231</v>
          </cell>
          <cell r="K85">
            <v>7</v>
          </cell>
          <cell r="L85">
            <v>500</v>
          </cell>
          <cell r="M85">
            <v>600</v>
          </cell>
          <cell r="N85">
            <v>300</v>
          </cell>
          <cell r="O85">
            <v>0</v>
          </cell>
          <cell r="P85">
            <v>300</v>
          </cell>
          <cell r="T85">
            <v>500</v>
          </cell>
          <cell r="U85">
            <v>500</v>
          </cell>
          <cell r="V85">
            <v>447.6</v>
          </cell>
          <cell r="W85">
            <v>500</v>
          </cell>
          <cell r="X85">
            <v>8.036193029490617</v>
          </cell>
          <cell r="Y85">
            <v>0.88695263628239496</v>
          </cell>
          <cell r="AC85">
            <v>0</v>
          </cell>
          <cell r="AD85">
            <v>488</v>
          </cell>
          <cell r="AE85">
            <v>446.6</v>
          </cell>
          <cell r="AF85">
            <v>460</v>
          </cell>
          <cell r="AG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107.633</v>
          </cell>
          <cell r="D86">
            <v>447.72800000000001</v>
          </cell>
          <cell r="E86">
            <v>494.91199999999998</v>
          </cell>
          <cell r="F86">
            <v>37.499000000000002</v>
          </cell>
          <cell r="G86">
            <v>0</v>
          </cell>
          <cell r="H86">
            <v>1</v>
          </cell>
          <cell r="I86">
            <v>40</v>
          </cell>
          <cell r="J86">
            <v>505.99900000000002</v>
          </cell>
          <cell r="K86">
            <v>-11.087000000000046</v>
          </cell>
          <cell r="L86">
            <v>100</v>
          </cell>
          <cell r="M86">
            <v>100</v>
          </cell>
          <cell r="N86">
            <v>150</v>
          </cell>
          <cell r="O86">
            <v>150</v>
          </cell>
          <cell r="P86">
            <v>200</v>
          </cell>
          <cell r="T86">
            <v>50</v>
          </cell>
          <cell r="U86">
            <v>100</v>
          </cell>
          <cell r="V86">
            <v>98.982399999999998</v>
          </cell>
          <cell r="W86">
            <v>100</v>
          </cell>
          <cell r="X86">
            <v>9.9765109756886083</v>
          </cell>
          <cell r="Y86">
            <v>0.37884512802275966</v>
          </cell>
          <cell r="AC86">
            <v>0</v>
          </cell>
          <cell r="AD86">
            <v>91.470799999999997</v>
          </cell>
          <cell r="AE86">
            <v>85.197600000000008</v>
          </cell>
          <cell r="AF86">
            <v>87.031999999999996</v>
          </cell>
          <cell r="AG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133.18899999999999</v>
          </cell>
          <cell r="D87">
            <v>516.774</v>
          </cell>
          <cell r="E87">
            <v>471.84199999999998</v>
          </cell>
          <cell r="F87">
            <v>167.59800000000001</v>
          </cell>
          <cell r="G87">
            <v>0</v>
          </cell>
          <cell r="H87">
            <v>1</v>
          </cell>
          <cell r="I87">
            <v>40</v>
          </cell>
          <cell r="J87">
            <v>487.11099999999999</v>
          </cell>
          <cell r="K87">
            <v>-15.269000000000005</v>
          </cell>
          <cell r="L87">
            <v>0</v>
          </cell>
          <cell r="M87">
            <v>0</v>
          </cell>
          <cell r="N87">
            <v>50</v>
          </cell>
          <cell r="O87">
            <v>250</v>
          </cell>
          <cell r="P87">
            <v>200</v>
          </cell>
          <cell r="T87">
            <v>100</v>
          </cell>
          <cell r="U87">
            <v>100</v>
          </cell>
          <cell r="V87">
            <v>94.368399999999994</v>
          </cell>
          <cell r="W87">
            <v>100</v>
          </cell>
          <cell r="X87">
            <v>10.253411099478216</v>
          </cell>
          <cell r="Y87">
            <v>1.7759970498599109</v>
          </cell>
          <cell r="AC87">
            <v>0</v>
          </cell>
          <cell r="AD87">
            <v>79.957999999999998</v>
          </cell>
          <cell r="AE87">
            <v>72.741399999999999</v>
          </cell>
          <cell r="AF87">
            <v>83.221000000000004</v>
          </cell>
          <cell r="AG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193.59399999999999</v>
          </cell>
          <cell r="D88">
            <v>703.67499999999995</v>
          </cell>
          <cell r="E88">
            <v>783.30399999999997</v>
          </cell>
          <cell r="F88">
            <v>77.602999999999994</v>
          </cell>
          <cell r="G88">
            <v>0</v>
          </cell>
          <cell r="H88">
            <v>1</v>
          </cell>
          <cell r="I88">
            <v>40</v>
          </cell>
          <cell r="J88">
            <v>803.34500000000003</v>
          </cell>
          <cell r="K88">
            <v>-20.041000000000054</v>
          </cell>
          <cell r="L88">
            <v>200</v>
          </cell>
          <cell r="M88">
            <v>200</v>
          </cell>
          <cell r="N88">
            <v>140</v>
          </cell>
          <cell r="O88">
            <v>250</v>
          </cell>
          <cell r="P88">
            <v>200</v>
          </cell>
          <cell r="T88">
            <v>160</v>
          </cell>
          <cell r="U88">
            <v>150</v>
          </cell>
          <cell r="V88">
            <v>156.66079999999999</v>
          </cell>
          <cell r="W88">
            <v>105</v>
          </cell>
          <cell r="X88">
            <v>9.4637777925301041</v>
          </cell>
          <cell r="Y88">
            <v>0.49535684740534963</v>
          </cell>
          <cell r="AC88">
            <v>0</v>
          </cell>
          <cell r="AD88">
            <v>146.2714</v>
          </cell>
          <cell r="AE88">
            <v>140.84759999999997</v>
          </cell>
          <cell r="AF88">
            <v>140.041</v>
          </cell>
          <cell r="AG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163.078</v>
          </cell>
          <cell r="D89">
            <v>542.57600000000002</v>
          </cell>
          <cell r="E89">
            <v>601.82500000000005</v>
          </cell>
          <cell r="F89">
            <v>68.366</v>
          </cell>
          <cell r="G89">
            <v>0</v>
          </cell>
          <cell r="H89">
            <v>1</v>
          </cell>
          <cell r="I89">
            <v>40</v>
          </cell>
          <cell r="J89">
            <v>649.16200000000003</v>
          </cell>
          <cell r="K89">
            <v>-47.336999999999989</v>
          </cell>
          <cell r="L89">
            <v>180</v>
          </cell>
          <cell r="M89">
            <v>150</v>
          </cell>
          <cell r="N89">
            <v>70</v>
          </cell>
          <cell r="O89">
            <v>200</v>
          </cell>
          <cell r="P89">
            <v>200</v>
          </cell>
          <cell r="T89">
            <v>120</v>
          </cell>
          <cell r="U89">
            <v>120</v>
          </cell>
          <cell r="V89">
            <v>120.36500000000001</v>
          </cell>
          <cell r="W89">
            <v>100</v>
          </cell>
          <cell r="X89">
            <v>10.039180824990652</v>
          </cell>
          <cell r="Y89">
            <v>0.56798903335687279</v>
          </cell>
          <cell r="AC89">
            <v>0</v>
          </cell>
          <cell r="AD89">
            <v>116.46220000000001</v>
          </cell>
          <cell r="AE89">
            <v>109.6422</v>
          </cell>
          <cell r="AF89">
            <v>103.717</v>
          </cell>
          <cell r="AG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42</v>
          </cell>
          <cell r="D90">
            <v>1</v>
          </cell>
          <cell r="E90">
            <v>36</v>
          </cell>
          <cell r="G90">
            <v>0</v>
          </cell>
          <cell r="H90">
            <v>0.6</v>
          </cell>
          <cell r="I90">
            <v>60</v>
          </cell>
          <cell r="J90">
            <v>38</v>
          </cell>
          <cell r="K90">
            <v>-2</v>
          </cell>
          <cell r="L90">
            <v>20</v>
          </cell>
          <cell r="M90">
            <v>0</v>
          </cell>
          <cell r="N90">
            <v>20</v>
          </cell>
          <cell r="O90">
            <v>0</v>
          </cell>
          <cell r="P90">
            <v>20</v>
          </cell>
          <cell r="U90">
            <v>20</v>
          </cell>
          <cell r="V90">
            <v>7.2</v>
          </cell>
          <cell r="X90">
            <v>11.111111111111111</v>
          </cell>
          <cell r="Y90">
            <v>0</v>
          </cell>
          <cell r="AC90">
            <v>0</v>
          </cell>
          <cell r="AD90">
            <v>7.4</v>
          </cell>
          <cell r="AE90">
            <v>7</v>
          </cell>
          <cell r="AF90">
            <v>4</v>
          </cell>
          <cell r="AG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62</v>
          </cell>
          <cell r="D91">
            <v>2</v>
          </cell>
          <cell r="E91">
            <v>27</v>
          </cell>
          <cell r="F91">
            <v>34</v>
          </cell>
          <cell r="G91">
            <v>0</v>
          </cell>
          <cell r="H91">
            <v>0.6</v>
          </cell>
          <cell r="I91">
            <v>60</v>
          </cell>
          <cell r="J91">
            <v>29</v>
          </cell>
          <cell r="K91">
            <v>-2</v>
          </cell>
          <cell r="L91">
            <v>0</v>
          </cell>
          <cell r="M91">
            <v>0</v>
          </cell>
          <cell r="N91">
            <v>10</v>
          </cell>
          <cell r="O91">
            <v>0</v>
          </cell>
          <cell r="P91">
            <v>10</v>
          </cell>
          <cell r="V91">
            <v>5.4</v>
          </cell>
          <cell r="X91">
            <v>10</v>
          </cell>
          <cell r="Y91">
            <v>6.2962962962962958</v>
          </cell>
          <cell r="AC91">
            <v>0</v>
          </cell>
          <cell r="AD91">
            <v>8.8000000000000007</v>
          </cell>
          <cell r="AE91">
            <v>5.2</v>
          </cell>
          <cell r="AF91">
            <v>5</v>
          </cell>
          <cell r="AG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63</v>
          </cell>
          <cell r="D92">
            <v>1</v>
          </cell>
          <cell r="E92">
            <v>41</v>
          </cell>
          <cell r="F92">
            <v>16</v>
          </cell>
          <cell r="G92">
            <v>0</v>
          </cell>
          <cell r="H92">
            <v>0.6</v>
          </cell>
          <cell r="I92">
            <v>60</v>
          </cell>
          <cell r="J92">
            <v>48</v>
          </cell>
          <cell r="K92">
            <v>-7</v>
          </cell>
          <cell r="L92">
            <v>0</v>
          </cell>
          <cell r="M92">
            <v>0</v>
          </cell>
          <cell r="N92">
            <v>20</v>
          </cell>
          <cell r="O92">
            <v>0</v>
          </cell>
          <cell r="P92">
            <v>40</v>
          </cell>
          <cell r="U92">
            <v>10</v>
          </cell>
          <cell r="V92">
            <v>8.1999999999999993</v>
          </cell>
          <cell r="X92">
            <v>10.487804878048781</v>
          </cell>
          <cell r="Y92">
            <v>1.9512195121951221</v>
          </cell>
          <cell r="AC92">
            <v>0</v>
          </cell>
          <cell r="AD92">
            <v>9.8000000000000007</v>
          </cell>
          <cell r="AE92">
            <v>7.2</v>
          </cell>
          <cell r="AF92">
            <v>2</v>
          </cell>
          <cell r="AG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108.128</v>
          </cell>
          <cell r="D93">
            <v>253.411</v>
          </cell>
          <cell r="E93">
            <v>248.018</v>
          </cell>
          <cell r="F93">
            <v>103.911</v>
          </cell>
          <cell r="G93">
            <v>0</v>
          </cell>
          <cell r="H93">
            <v>1</v>
          </cell>
          <cell r="I93">
            <v>30</v>
          </cell>
          <cell r="J93">
            <v>245.97300000000001</v>
          </cell>
          <cell r="K93">
            <v>2.0449999999999875</v>
          </cell>
          <cell r="L93">
            <v>40</v>
          </cell>
          <cell r="M93">
            <v>70</v>
          </cell>
          <cell r="N93">
            <v>0</v>
          </cell>
          <cell r="O93">
            <v>0</v>
          </cell>
          <cell r="P93">
            <v>40</v>
          </cell>
          <cell r="U93">
            <v>80</v>
          </cell>
          <cell r="V93">
            <v>49.6036</v>
          </cell>
          <cell r="W93">
            <v>50</v>
          </cell>
          <cell r="X93">
            <v>7.7395793853671915</v>
          </cell>
          <cell r="Y93">
            <v>2.0948277947568323</v>
          </cell>
          <cell r="AC93">
            <v>0</v>
          </cell>
          <cell r="AD93">
            <v>64.44680000000001</v>
          </cell>
          <cell r="AE93">
            <v>51.748199999999997</v>
          </cell>
          <cell r="AF93">
            <v>34.869999999999997</v>
          </cell>
          <cell r="AG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387</v>
          </cell>
          <cell r="D94">
            <v>13</v>
          </cell>
          <cell r="E94">
            <v>247</v>
          </cell>
          <cell r="F94">
            <v>145</v>
          </cell>
          <cell r="G94">
            <v>0</v>
          </cell>
          <cell r="H94">
            <v>0.13</v>
          </cell>
          <cell r="I94">
            <v>150</v>
          </cell>
          <cell r="J94">
            <v>270</v>
          </cell>
          <cell r="K94">
            <v>-23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300</v>
          </cell>
          <cell r="V94">
            <v>49.4</v>
          </cell>
          <cell r="X94">
            <v>9.0080971659919022</v>
          </cell>
          <cell r="Y94">
            <v>2.9352226720647776</v>
          </cell>
          <cell r="AC94">
            <v>0</v>
          </cell>
          <cell r="AD94">
            <v>54.4</v>
          </cell>
          <cell r="AE94">
            <v>59.4</v>
          </cell>
          <cell r="AF94">
            <v>53</v>
          </cell>
          <cell r="AG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14.878</v>
          </cell>
          <cell r="D95">
            <v>64.915000000000006</v>
          </cell>
          <cell r="E95">
            <v>40.49</v>
          </cell>
          <cell r="F95">
            <v>39.302999999999997</v>
          </cell>
          <cell r="G95">
            <v>0</v>
          </cell>
          <cell r="H95">
            <v>1</v>
          </cell>
          <cell r="I95">
            <v>50</v>
          </cell>
          <cell r="J95">
            <v>39.551000000000002</v>
          </cell>
          <cell r="K95">
            <v>0.93900000000000006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20</v>
          </cell>
          <cell r="U95">
            <v>20</v>
          </cell>
          <cell r="V95">
            <v>8.0980000000000008</v>
          </cell>
          <cell r="X95">
            <v>9.7929118300815006</v>
          </cell>
          <cell r="Y95">
            <v>4.8534205976784381</v>
          </cell>
          <cell r="AC95">
            <v>0</v>
          </cell>
          <cell r="AD95">
            <v>9.982800000000001</v>
          </cell>
          <cell r="AE95">
            <v>9.1934000000000005</v>
          </cell>
          <cell r="AF95">
            <v>8.0869999999999997</v>
          </cell>
          <cell r="AG95" t="str">
            <v>у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33.886000000000003</v>
          </cell>
          <cell r="D96">
            <v>262.26400000000001</v>
          </cell>
          <cell r="E96">
            <v>173.65700000000001</v>
          </cell>
          <cell r="F96">
            <v>119.792</v>
          </cell>
          <cell r="G96">
            <v>0</v>
          </cell>
          <cell r="H96">
            <v>1</v>
          </cell>
          <cell r="I96">
            <v>50</v>
          </cell>
          <cell r="J96">
            <v>171.80199999999999</v>
          </cell>
          <cell r="K96">
            <v>1.8550000000000182</v>
          </cell>
          <cell r="L96">
            <v>0</v>
          </cell>
          <cell r="M96">
            <v>40</v>
          </cell>
          <cell r="N96">
            <v>0</v>
          </cell>
          <cell r="O96">
            <v>0</v>
          </cell>
          <cell r="P96">
            <v>60</v>
          </cell>
          <cell r="T96">
            <v>50</v>
          </cell>
          <cell r="U96">
            <v>40</v>
          </cell>
          <cell r="V96">
            <v>34.731400000000001</v>
          </cell>
          <cell r="X96">
            <v>8.919651957594569</v>
          </cell>
          <cell r="Y96">
            <v>3.4490979344339703</v>
          </cell>
          <cell r="AC96">
            <v>0</v>
          </cell>
          <cell r="AD96">
            <v>26.088999999999999</v>
          </cell>
          <cell r="AE96">
            <v>30.357400000000002</v>
          </cell>
          <cell r="AF96">
            <v>29.661000000000001</v>
          </cell>
          <cell r="AG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124</v>
          </cell>
          <cell r="D97">
            <v>153</v>
          </cell>
          <cell r="E97">
            <v>200</v>
          </cell>
          <cell r="F97">
            <v>73</v>
          </cell>
          <cell r="G97">
            <v>0</v>
          </cell>
          <cell r="H97">
            <v>0.6</v>
          </cell>
          <cell r="I97">
            <v>60</v>
          </cell>
          <cell r="J97">
            <v>205</v>
          </cell>
          <cell r="K97">
            <v>-5</v>
          </cell>
          <cell r="L97">
            <v>0</v>
          </cell>
          <cell r="M97">
            <v>80</v>
          </cell>
          <cell r="N97">
            <v>80</v>
          </cell>
          <cell r="O97">
            <v>0</v>
          </cell>
          <cell r="P97">
            <v>110</v>
          </cell>
          <cell r="V97">
            <v>40</v>
          </cell>
          <cell r="W97">
            <v>50</v>
          </cell>
          <cell r="X97">
            <v>9.8249999999999993</v>
          </cell>
          <cell r="Y97">
            <v>1.825</v>
          </cell>
          <cell r="AC97">
            <v>0</v>
          </cell>
          <cell r="AD97">
            <v>52.2</v>
          </cell>
          <cell r="AE97">
            <v>36.6</v>
          </cell>
          <cell r="AF97">
            <v>23</v>
          </cell>
          <cell r="AG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76</v>
          </cell>
          <cell r="D98">
            <v>204</v>
          </cell>
          <cell r="E98">
            <v>228</v>
          </cell>
          <cell r="F98">
            <v>47</v>
          </cell>
          <cell r="G98">
            <v>0</v>
          </cell>
          <cell r="H98">
            <v>0.6</v>
          </cell>
          <cell r="I98">
            <v>60</v>
          </cell>
          <cell r="J98">
            <v>244</v>
          </cell>
          <cell r="K98">
            <v>-16</v>
          </cell>
          <cell r="L98">
            <v>50</v>
          </cell>
          <cell r="M98">
            <v>80</v>
          </cell>
          <cell r="N98">
            <v>80</v>
          </cell>
          <cell r="O98">
            <v>0</v>
          </cell>
          <cell r="P98">
            <v>130</v>
          </cell>
          <cell r="V98">
            <v>45.6</v>
          </cell>
          <cell r="W98">
            <v>60</v>
          </cell>
          <cell r="X98">
            <v>9.8026315789473681</v>
          </cell>
          <cell r="Y98">
            <v>1.0307017543859649</v>
          </cell>
          <cell r="AC98">
            <v>0</v>
          </cell>
          <cell r="AD98">
            <v>47.6</v>
          </cell>
          <cell r="AE98">
            <v>41</v>
          </cell>
          <cell r="AF98">
            <v>23</v>
          </cell>
          <cell r="AG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879</v>
          </cell>
          <cell r="D99">
            <v>243</v>
          </cell>
          <cell r="E99">
            <v>302</v>
          </cell>
          <cell r="F99">
            <v>523</v>
          </cell>
          <cell r="G99">
            <v>0</v>
          </cell>
          <cell r="H99">
            <v>0.13</v>
          </cell>
          <cell r="I99">
            <v>150</v>
          </cell>
          <cell r="J99">
            <v>306</v>
          </cell>
          <cell r="K99">
            <v>-4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100</v>
          </cell>
          <cell r="V99">
            <v>60.4</v>
          </cell>
          <cell r="X99">
            <v>10.314569536423841</v>
          </cell>
          <cell r="Y99">
            <v>8.6589403973509942</v>
          </cell>
          <cell r="AC99">
            <v>0</v>
          </cell>
          <cell r="AD99">
            <v>52.4</v>
          </cell>
          <cell r="AE99">
            <v>55.8</v>
          </cell>
          <cell r="AF99">
            <v>48</v>
          </cell>
          <cell r="AG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449</v>
          </cell>
          <cell r="D100">
            <v>1784</v>
          </cell>
          <cell r="E100">
            <v>1921</v>
          </cell>
          <cell r="F100">
            <v>241</v>
          </cell>
          <cell r="G100">
            <v>0</v>
          </cell>
          <cell r="H100">
            <v>0.28000000000000003</v>
          </cell>
          <cell r="I100">
            <v>35</v>
          </cell>
          <cell r="J100">
            <v>2016</v>
          </cell>
          <cell r="K100">
            <v>-95</v>
          </cell>
          <cell r="L100">
            <v>400</v>
          </cell>
          <cell r="M100">
            <v>500</v>
          </cell>
          <cell r="N100">
            <v>400</v>
          </cell>
          <cell r="O100">
            <v>500</v>
          </cell>
          <cell r="P100">
            <v>0</v>
          </cell>
          <cell r="T100">
            <v>500</v>
          </cell>
          <cell r="U100">
            <v>300</v>
          </cell>
          <cell r="V100">
            <v>384.2</v>
          </cell>
          <cell r="W100">
            <v>500</v>
          </cell>
          <cell r="X100">
            <v>8.6959916710046858</v>
          </cell>
          <cell r="Y100">
            <v>0.627277459656429</v>
          </cell>
          <cell r="AC100">
            <v>0</v>
          </cell>
          <cell r="AD100">
            <v>408.6</v>
          </cell>
          <cell r="AE100">
            <v>366</v>
          </cell>
          <cell r="AF100">
            <v>311</v>
          </cell>
          <cell r="AG100" t="e">
            <v>#N/A</v>
          </cell>
        </row>
        <row r="101">
          <cell r="A101" t="str">
            <v xml:space="preserve"> 388  Сосиски Восточные Халяль ТМ Вязанка 0,33 кг АК. ПОКОМ</v>
          </cell>
          <cell r="B101" t="str">
            <v>шт</v>
          </cell>
          <cell r="C101">
            <v>105</v>
          </cell>
          <cell r="D101">
            <v>594</v>
          </cell>
          <cell r="E101">
            <v>535</v>
          </cell>
          <cell r="F101">
            <v>142</v>
          </cell>
          <cell r="G101">
            <v>0</v>
          </cell>
          <cell r="H101">
            <v>0.33</v>
          </cell>
          <cell r="I101">
            <v>60</v>
          </cell>
          <cell r="J101">
            <v>577</v>
          </cell>
          <cell r="K101">
            <v>-42</v>
          </cell>
          <cell r="L101">
            <v>150</v>
          </cell>
          <cell r="M101">
            <v>140</v>
          </cell>
          <cell r="N101">
            <v>50</v>
          </cell>
          <cell r="O101">
            <v>100</v>
          </cell>
          <cell r="P101">
            <v>0</v>
          </cell>
          <cell r="T101">
            <v>50</v>
          </cell>
          <cell r="U101">
            <v>150</v>
          </cell>
          <cell r="V101">
            <v>107</v>
          </cell>
          <cell r="W101">
            <v>70</v>
          </cell>
          <cell r="X101">
            <v>7.962616822429907</v>
          </cell>
          <cell r="Y101">
            <v>1.3271028037383177</v>
          </cell>
          <cell r="AC101">
            <v>0</v>
          </cell>
          <cell r="AD101">
            <v>103.6</v>
          </cell>
          <cell r="AE101">
            <v>111.6</v>
          </cell>
          <cell r="AF101">
            <v>65</v>
          </cell>
          <cell r="AG101" t="e">
            <v>#N/A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B102" t="str">
            <v>шт</v>
          </cell>
          <cell r="C102">
            <v>19</v>
          </cell>
          <cell r="D102">
            <v>325</v>
          </cell>
          <cell r="E102">
            <v>291</v>
          </cell>
          <cell r="F102">
            <v>44</v>
          </cell>
          <cell r="G102">
            <v>0</v>
          </cell>
          <cell r="H102">
            <v>0.35</v>
          </cell>
          <cell r="I102" t="e">
            <v>#N/A</v>
          </cell>
          <cell r="J102">
            <v>354</v>
          </cell>
          <cell r="K102">
            <v>-63</v>
          </cell>
          <cell r="L102">
            <v>80</v>
          </cell>
          <cell r="M102">
            <v>70</v>
          </cell>
          <cell r="N102">
            <v>0</v>
          </cell>
          <cell r="O102">
            <v>250</v>
          </cell>
          <cell r="P102">
            <v>0</v>
          </cell>
          <cell r="U102">
            <v>50</v>
          </cell>
          <cell r="V102">
            <v>58.2</v>
          </cell>
          <cell r="W102">
            <v>50</v>
          </cell>
          <cell r="X102">
            <v>9.3470790378006861</v>
          </cell>
          <cell r="Y102">
            <v>0.75601374570446733</v>
          </cell>
          <cell r="AC102">
            <v>0</v>
          </cell>
          <cell r="AD102">
            <v>47.8</v>
          </cell>
          <cell r="AE102">
            <v>55.4</v>
          </cell>
          <cell r="AF102">
            <v>35</v>
          </cell>
          <cell r="AG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2602</v>
          </cell>
          <cell r="D103">
            <v>6517</v>
          </cell>
          <cell r="E103">
            <v>3202</v>
          </cell>
          <cell r="F103">
            <v>786</v>
          </cell>
          <cell r="G103">
            <v>0</v>
          </cell>
          <cell r="H103">
            <v>0.35</v>
          </cell>
          <cell r="I103">
            <v>40</v>
          </cell>
          <cell r="J103">
            <v>3250</v>
          </cell>
          <cell r="K103">
            <v>-48</v>
          </cell>
          <cell r="L103">
            <v>500</v>
          </cell>
          <cell r="M103">
            <v>1000</v>
          </cell>
          <cell r="N103">
            <v>600</v>
          </cell>
          <cell r="O103">
            <v>0</v>
          </cell>
          <cell r="P103">
            <v>600</v>
          </cell>
          <cell r="T103">
            <v>500</v>
          </cell>
          <cell r="U103">
            <v>700</v>
          </cell>
          <cell r="V103">
            <v>640.4</v>
          </cell>
          <cell r="W103">
            <v>400</v>
          </cell>
          <cell r="X103">
            <v>7.941911305434104</v>
          </cell>
          <cell r="Y103">
            <v>1.2273579013116802</v>
          </cell>
          <cell r="AC103">
            <v>0</v>
          </cell>
          <cell r="AD103">
            <v>357.8</v>
          </cell>
          <cell r="AE103">
            <v>659.6</v>
          </cell>
          <cell r="AF103">
            <v>599</v>
          </cell>
          <cell r="AG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561</v>
          </cell>
          <cell r="D104">
            <v>13352</v>
          </cell>
          <cell r="E104">
            <v>5233</v>
          </cell>
          <cell r="F104">
            <v>609</v>
          </cell>
          <cell r="G104">
            <v>0</v>
          </cell>
          <cell r="H104">
            <v>0.35</v>
          </cell>
          <cell r="I104">
            <v>45</v>
          </cell>
          <cell r="J104">
            <v>5294</v>
          </cell>
          <cell r="K104">
            <v>-61</v>
          </cell>
          <cell r="L104">
            <v>1400</v>
          </cell>
          <cell r="M104">
            <v>1300</v>
          </cell>
          <cell r="N104">
            <v>1000</v>
          </cell>
          <cell r="O104">
            <v>0</v>
          </cell>
          <cell r="P104">
            <v>1500</v>
          </cell>
          <cell r="T104">
            <v>700</v>
          </cell>
          <cell r="U104">
            <v>1100</v>
          </cell>
          <cell r="V104">
            <v>1046.5999999999999</v>
          </cell>
          <cell r="W104">
            <v>800</v>
          </cell>
          <cell r="X104">
            <v>8.0345881903305951</v>
          </cell>
          <cell r="Y104">
            <v>0.58188419644563349</v>
          </cell>
          <cell r="AC104">
            <v>0</v>
          </cell>
          <cell r="AD104">
            <v>552</v>
          </cell>
          <cell r="AE104">
            <v>998.6</v>
          </cell>
          <cell r="AF104">
            <v>888</v>
          </cell>
          <cell r="AG104" t="e">
            <v>#N/A</v>
          </cell>
        </row>
        <row r="105">
          <cell r="A105" t="str">
            <v>БОНУС_273  Сосиски Сочинки с сочной грудинкой, МГС 0.4кг,   ПОКОМ</v>
          </cell>
          <cell r="B105" t="str">
            <v>шт</v>
          </cell>
          <cell r="C105">
            <v>-1464</v>
          </cell>
          <cell r="D105">
            <v>1680</v>
          </cell>
          <cell r="E105">
            <v>1050</v>
          </cell>
          <cell r="F105">
            <v>-845</v>
          </cell>
          <cell r="G105" t="str">
            <v>ак</v>
          </cell>
          <cell r="H105">
            <v>0</v>
          </cell>
          <cell r="I105">
            <v>0</v>
          </cell>
          <cell r="J105">
            <v>1063</v>
          </cell>
          <cell r="K105">
            <v>-13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V105">
            <v>210</v>
          </cell>
          <cell r="X105">
            <v>-4.0238095238095237</v>
          </cell>
          <cell r="Y105">
            <v>-4.0238095238095237</v>
          </cell>
          <cell r="AC105">
            <v>0</v>
          </cell>
          <cell r="AD105">
            <v>234.4</v>
          </cell>
          <cell r="AE105">
            <v>219.6</v>
          </cell>
          <cell r="AF105">
            <v>166</v>
          </cell>
          <cell r="AG105" t="e">
            <v>#N/A</v>
          </cell>
        </row>
        <row r="106">
          <cell r="A106" t="str">
            <v>БОНУС_283  Сосиски Сочинки, ВЕС, ТМ Стародворье ПОКОМ</v>
          </cell>
          <cell r="B106" t="str">
            <v>кг</v>
          </cell>
          <cell r="C106">
            <v>-455.57400000000001</v>
          </cell>
          <cell r="D106">
            <v>583.67499999999995</v>
          </cell>
          <cell r="E106">
            <v>387.20800000000003</v>
          </cell>
          <cell r="F106">
            <v>-261.834</v>
          </cell>
          <cell r="G106" t="str">
            <v>ак</v>
          </cell>
          <cell r="H106">
            <v>0</v>
          </cell>
          <cell r="I106">
            <v>0</v>
          </cell>
          <cell r="J106">
            <v>498.18099999999998</v>
          </cell>
          <cell r="K106">
            <v>-110.97299999999996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V106">
            <v>77.441600000000008</v>
          </cell>
          <cell r="X106">
            <v>-3.3810510113427403</v>
          </cell>
          <cell r="Y106">
            <v>-3.3810510113427403</v>
          </cell>
          <cell r="AC106">
            <v>0</v>
          </cell>
          <cell r="AD106">
            <v>65.0518</v>
          </cell>
          <cell r="AE106">
            <v>73.536599999999993</v>
          </cell>
          <cell r="AF106">
            <v>10.926</v>
          </cell>
          <cell r="AG106" t="e">
            <v>#N/A</v>
          </cell>
        </row>
        <row r="107">
          <cell r="A107" t="str">
            <v>БОНУС_305  Колбаса Сервелат Мясорубский с мелкорубленным окороком в/у  ТМ Стародворье ВЕС   ПОКОМ</v>
          </cell>
          <cell r="B107" t="str">
            <v>кг</v>
          </cell>
          <cell r="C107">
            <v>-86.759</v>
          </cell>
          <cell r="D107">
            <v>128.459</v>
          </cell>
          <cell r="E107">
            <v>236.74</v>
          </cell>
          <cell r="F107">
            <v>-196.47499999999999</v>
          </cell>
          <cell r="G107" t="str">
            <v>ак</v>
          </cell>
          <cell r="H107">
            <v>0</v>
          </cell>
          <cell r="I107" t="e">
            <v>#N/A</v>
          </cell>
          <cell r="J107">
            <v>251.428</v>
          </cell>
          <cell r="K107">
            <v>-14.687999999999988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V107">
            <v>47.347999999999999</v>
          </cell>
          <cell r="X107">
            <v>-4.1495944918475969</v>
          </cell>
          <cell r="Y107">
            <v>-4.1495944918475969</v>
          </cell>
          <cell r="AC107">
            <v>0</v>
          </cell>
          <cell r="AD107">
            <v>0</v>
          </cell>
          <cell r="AE107">
            <v>49.922600000000003</v>
          </cell>
          <cell r="AF107">
            <v>59.738</v>
          </cell>
          <cell r="AG107" t="e">
            <v>#N/A</v>
          </cell>
        </row>
        <row r="108">
          <cell r="A108" t="str">
            <v>БОНУС_Колбаса Докторская Особая ТМ Особый рецепт,  0,5кг, ПОКОМ</v>
          </cell>
          <cell r="B108" t="str">
            <v>шт</v>
          </cell>
          <cell r="C108">
            <v>-487</v>
          </cell>
          <cell r="D108">
            <v>602</v>
          </cell>
          <cell r="E108">
            <v>424</v>
          </cell>
          <cell r="F108">
            <v>-328</v>
          </cell>
          <cell r="G108" t="str">
            <v>ак</v>
          </cell>
          <cell r="H108">
            <v>0</v>
          </cell>
          <cell r="I108">
            <v>0</v>
          </cell>
          <cell r="J108">
            <v>444</v>
          </cell>
          <cell r="K108">
            <v>-20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V108">
            <v>84.8</v>
          </cell>
          <cell r="X108">
            <v>-3.867924528301887</v>
          </cell>
          <cell r="Y108">
            <v>-3.867924528301887</v>
          </cell>
          <cell r="AC108">
            <v>0</v>
          </cell>
          <cell r="AD108">
            <v>69.400000000000006</v>
          </cell>
          <cell r="AE108">
            <v>64.599999999999994</v>
          </cell>
          <cell r="AF108">
            <v>77</v>
          </cell>
          <cell r="AG108" t="e">
            <v>#N/A</v>
          </cell>
        </row>
        <row r="109">
          <cell r="A109" t="str">
            <v>БОНУС_Колбаса Сервелат Филедворский, фиброуз, в/у 0,35 кг срез,  ПОКОМ</v>
          </cell>
          <cell r="B109" t="str">
            <v>шт</v>
          </cell>
          <cell r="C109">
            <v>-485</v>
          </cell>
          <cell r="D109">
            <v>595</v>
          </cell>
          <cell r="E109">
            <v>444</v>
          </cell>
          <cell r="F109">
            <v>-337</v>
          </cell>
          <cell r="G109" t="str">
            <v>ак</v>
          </cell>
          <cell r="H109">
            <v>0</v>
          </cell>
          <cell r="I109">
            <v>0</v>
          </cell>
          <cell r="J109">
            <v>498</v>
          </cell>
          <cell r="K109">
            <v>-54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V109">
            <v>88.8</v>
          </cell>
          <cell r="X109">
            <v>-3.795045045045045</v>
          </cell>
          <cell r="Y109">
            <v>-3.795045045045045</v>
          </cell>
          <cell r="AC109">
            <v>0</v>
          </cell>
          <cell r="AD109">
            <v>81.599999999999994</v>
          </cell>
          <cell r="AE109">
            <v>65.599999999999994</v>
          </cell>
          <cell r="AF109">
            <v>28</v>
          </cell>
          <cell r="AG10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21.12.2023 - 27.12.2023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4.5</v>
          </cell>
        </row>
        <row r="8">
          <cell r="A8" t="str">
            <v xml:space="preserve"> 004   Колбаса Вязанка со шпиком, вектор ВЕС, ПОКОМ</v>
          </cell>
          <cell r="D8">
            <v>3.4</v>
          </cell>
          <cell r="F8">
            <v>112.536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8.6</v>
          </cell>
          <cell r="F9">
            <v>2328.1329999999998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670.31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7.202</v>
          </cell>
          <cell r="F11">
            <v>2199.5920000000001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3.8660000000000001</v>
          </cell>
          <cell r="F12">
            <v>280.58199999999999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4</v>
          </cell>
          <cell r="F13">
            <v>8</v>
          </cell>
        </row>
        <row r="14">
          <cell r="A14" t="str">
            <v xml:space="preserve"> 022  Колбаса Вязанка со шпиком, вектор 0,5кг, ПОКОМ</v>
          </cell>
          <cell r="D14">
            <v>8</v>
          </cell>
          <cell r="F14">
            <v>264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611</v>
          </cell>
          <cell r="F15">
            <v>3212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1214</v>
          </cell>
          <cell r="F16">
            <v>4979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4819</v>
          </cell>
          <cell r="F17">
            <v>9132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13</v>
          </cell>
          <cell r="F18">
            <v>356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3</v>
          </cell>
          <cell r="F19">
            <v>165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360</v>
          </cell>
        </row>
        <row r="21">
          <cell r="A21" t="str">
            <v xml:space="preserve"> 048  Колбаса Баварушка с балыком, в/у 0,35 кг срез, ТМ Стародворье ПОКОМ</v>
          </cell>
          <cell r="F21">
            <v>1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2</v>
          </cell>
          <cell r="F22">
            <v>464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5</v>
          </cell>
          <cell r="F23">
            <v>443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5</v>
          </cell>
          <cell r="F24">
            <v>301</v>
          </cell>
        </row>
        <row r="25">
          <cell r="A25" t="str">
            <v xml:space="preserve"> 068  Колбаса Особая ТМ Особый рецепт, 0,5 кг, ПОКОМ</v>
          </cell>
          <cell r="D25">
            <v>3</v>
          </cell>
          <cell r="F25">
            <v>127</v>
          </cell>
        </row>
        <row r="26">
          <cell r="A26" t="str">
            <v xml:space="preserve"> 073  Колбаса Салями Баварушка зернистая, в/у 0.35 кг срез, ТМ Стародворье ПОКОМ</v>
          </cell>
          <cell r="D26">
            <v>3</v>
          </cell>
          <cell r="F26">
            <v>3</v>
          </cell>
        </row>
        <row r="27">
          <cell r="A27" t="str">
            <v xml:space="preserve"> 079  Колбаса Сервелат Кремлевский,  0.35 кг, ПОКОМ</v>
          </cell>
          <cell r="F27">
            <v>151</v>
          </cell>
        </row>
        <row r="28">
          <cell r="A28" t="str">
            <v xml:space="preserve"> 080  Колбаса Сервелат Филейбургский, в/у 0,35 кг срез, БАВАРУШКА ПОКОМ</v>
          </cell>
          <cell r="D28">
            <v>3</v>
          </cell>
          <cell r="F28">
            <v>3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13</v>
          </cell>
          <cell r="F29">
            <v>2507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2</v>
          </cell>
          <cell r="F30">
            <v>266</v>
          </cell>
        </row>
        <row r="31">
          <cell r="A31" t="str">
            <v xml:space="preserve"> 092  Сосиски Баварские с сыром,  0.42кг,ПОКОМ</v>
          </cell>
          <cell r="D31">
            <v>2496</v>
          </cell>
          <cell r="F31">
            <v>2507</v>
          </cell>
        </row>
        <row r="32">
          <cell r="A32" t="str">
            <v xml:space="preserve"> 096  Сосиски Баварские,  0.42кг,ПОКОМ</v>
          </cell>
          <cell r="D32">
            <v>6456</v>
          </cell>
          <cell r="F32">
            <v>6471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8</v>
          </cell>
          <cell r="F33">
            <v>2060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358</v>
          </cell>
          <cell r="F34">
            <v>1077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908</v>
          </cell>
          <cell r="F35">
            <v>2108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10</v>
          </cell>
          <cell r="F36">
            <v>1892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3.3</v>
          </cell>
          <cell r="F37">
            <v>949.55899999999997</v>
          </cell>
        </row>
        <row r="38">
          <cell r="A38" t="str">
            <v xml:space="preserve"> 201  Ветчина Нежная ТМ Особый рецепт, (2,5кг), ПОКОМ</v>
          </cell>
          <cell r="D38">
            <v>22.503</v>
          </cell>
          <cell r="F38">
            <v>11303.77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0.9</v>
          </cell>
          <cell r="F39">
            <v>567.31100000000004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3</v>
          </cell>
          <cell r="F40">
            <v>1666.4259999999999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0.8</v>
          </cell>
          <cell r="F41">
            <v>329.88299999999998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32.606000000000002</v>
          </cell>
          <cell r="F42">
            <v>21850.989000000001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F43">
            <v>324.91800000000001</v>
          </cell>
        </row>
        <row r="44">
          <cell r="A44" t="str">
            <v xml:space="preserve"> 225  Колбаса Дугушка со шпиком, ВЕС, ТМ Стародворье   ПОКОМ</v>
          </cell>
          <cell r="F44">
            <v>55.66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5.5510000000000002</v>
          </cell>
          <cell r="F45">
            <v>1070.963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17.504000000000001</v>
          </cell>
          <cell r="F46">
            <v>7137.2520000000004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17.504000000000001</v>
          </cell>
          <cell r="F47">
            <v>7419.43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1.75</v>
          </cell>
          <cell r="F48">
            <v>461.262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F49">
            <v>600.64800000000002</v>
          </cell>
        </row>
        <row r="50">
          <cell r="A50" t="str">
            <v xml:space="preserve"> 240  Колбаса Салями охотничья, ВЕС. ПОКОМ</v>
          </cell>
          <cell r="D50">
            <v>1.1299999999999999</v>
          </cell>
          <cell r="F50">
            <v>135.75399999999999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0.85</v>
          </cell>
          <cell r="F51">
            <v>871.60900000000004</v>
          </cell>
        </row>
        <row r="52">
          <cell r="A52" t="str">
            <v xml:space="preserve"> 243  Колбаса Сервелат Зернистый, ВЕС.  ПОКОМ</v>
          </cell>
          <cell r="F52">
            <v>282.642</v>
          </cell>
        </row>
        <row r="53">
          <cell r="A53" t="str">
            <v xml:space="preserve"> 247  Сардельки Нежные, ВЕС.  ПОКОМ</v>
          </cell>
          <cell r="F53">
            <v>164.53100000000001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1.3</v>
          </cell>
          <cell r="F54">
            <v>159.10499999999999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5</v>
          </cell>
          <cell r="F55">
            <v>1279.1400000000001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</v>
          </cell>
          <cell r="F56">
            <v>82.65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322.96199999999999</v>
          </cell>
        </row>
        <row r="58">
          <cell r="A58" t="str">
            <v xml:space="preserve"> 263  Шпикачки Стародворские, ВЕС.  ПОКОМ</v>
          </cell>
          <cell r="D58">
            <v>2.6</v>
          </cell>
          <cell r="F58">
            <v>180.024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4.9279999999999999</v>
          </cell>
          <cell r="F59">
            <v>1204.9190000000001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3.5019999999999998</v>
          </cell>
          <cell r="F60">
            <v>890.59799999999996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2.1</v>
          </cell>
          <cell r="F61">
            <v>774.28300000000002</v>
          </cell>
        </row>
        <row r="62">
          <cell r="A62" t="str">
            <v xml:space="preserve"> 268  Сосиски Филейбургские с филе сочного окорока, ВЕС, ТМ Баварушка  ПОКОМ</v>
          </cell>
          <cell r="F62">
            <v>0.7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14</v>
          </cell>
          <cell r="F63">
            <v>3889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26</v>
          </cell>
          <cell r="F64">
            <v>4407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14</v>
          </cell>
          <cell r="F65">
            <v>6486</v>
          </cell>
        </row>
        <row r="66">
          <cell r="A66" t="str">
            <v xml:space="preserve"> 277  Колбаса Мясорубская ТМ Стародворье с сочной грудинкой , 0,35 кг срез  ПОКОМ</v>
          </cell>
          <cell r="D66">
            <v>4</v>
          </cell>
          <cell r="F66">
            <v>4</v>
          </cell>
        </row>
        <row r="67">
          <cell r="A67" t="str">
            <v xml:space="preserve"> 283  Сосиски Сочинки, ВЕС, ТМ Стародворье ПОКОМ</v>
          </cell>
          <cell r="D67">
            <v>1.3</v>
          </cell>
          <cell r="F67">
            <v>573.04300000000001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6</v>
          </cell>
          <cell r="F68">
            <v>534</v>
          </cell>
        </row>
        <row r="69">
          <cell r="A69" t="str">
            <v xml:space="preserve"> 289  Ветчина Запекуша с сочным окороком, Вязанка 0,42кг,  ПОКОМ</v>
          </cell>
          <cell r="F69">
            <v>1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16</v>
          </cell>
          <cell r="F70">
            <v>2060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0.70099999999999996</v>
          </cell>
          <cell r="F71">
            <v>425.86200000000002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23</v>
          </cell>
          <cell r="F72">
            <v>3604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27</v>
          </cell>
          <cell r="F73">
            <v>4547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88.960999999999999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234.53299999999999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15</v>
          </cell>
          <cell r="F76">
            <v>1643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15</v>
          </cell>
          <cell r="F77">
            <v>2633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</v>
          </cell>
          <cell r="F78">
            <v>1017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9.2520000000000007</v>
          </cell>
          <cell r="F79">
            <v>417.08199999999999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11.2</v>
          </cell>
          <cell r="F80">
            <v>2411.194</v>
          </cell>
        </row>
        <row r="81">
          <cell r="A81" t="str">
            <v xml:space="preserve"> 316  Колбаса Нежная ТМ Зареченские ВЕС  ПОКОМ</v>
          </cell>
          <cell r="F81">
            <v>237.316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8.4309999999999992</v>
          </cell>
        </row>
        <row r="83">
          <cell r="A83" t="str">
            <v xml:space="preserve"> 318  Сосиски Датские ТМ Зареченские, ВЕС  ПОКОМ</v>
          </cell>
          <cell r="D83">
            <v>7.2009999999999996</v>
          </cell>
          <cell r="F83">
            <v>2925.8270000000002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5019</v>
          </cell>
          <cell r="F84">
            <v>10452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621</v>
          </cell>
          <cell r="F85">
            <v>6094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13</v>
          </cell>
          <cell r="F86">
            <v>1946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12.46</v>
          </cell>
        </row>
        <row r="88">
          <cell r="A88" t="str">
            <v xml:space="preserve"> 328  Сардельки Сочинки Стародворье ТМ  0,4 кг ПОКОМ</v>
          </cell>
          <cell r="D88">
            <v>9</v>
          </cell>
          <cell r="F88">
            <v>370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1</v>
          </cell>
          <cell r="F89">
            <v>358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9.8960000000000008</v>
          </cell>
          <cell r="F90">
            <v>1862.104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17.381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</v>
          </cell>
          <cell r="F92">
            <v>380</v>
          </cell>
        </row>
        <row r="93">
          <cell r="A93" t="str">
            <v xml:space="preserve"> 335  Колбаса Сливушка ТМ Вязанка. ВЕС.  ПОКОМ </v>
          </cell>
          <cell r="D93">
            <v>2.6</v>
          </cell>
          <cell r="F93">
            <v>211.066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5</v>
          </cell>
          <cell r="F94">
            <v>4241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3</v>
          </cell>
          <cell r="F95">
            <v>2883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3.2</v>
          </cell>
          <cell r="F96">
            <v>1185.191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3.2010000000000001</v>
          </cell>
          <cell r="F97">
            <v>861.322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8.0009999999999994</v>
          </cell>
          <cell r="F98">
            <v>1498.9490000000001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5.6</v>
          </cell>
          <cell r="F99">
            <v>1312.6969999999999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2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62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63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75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3.9020000000000001</v>
          </cell>
          <cell r="F104">
            <v>336.05099999999999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D105">
            <v>5</v>
          </cell>
          <cell r="F105">
            <v>371</v>
          </cell>
        </row>
        <row r="106">
          <cell r="A106" t="str">
            <v xml:space="preserve"> 372  Ветчина Сочинка ТМ Стародворье. ВЕС ПОКОМ</v>
          </cell>
          <cell r="F106">
            <v>46.051000000000002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228.50200000000001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D108">
            <v>4</v>
          </cell>
          <cell r="F108">
            <v>255</v>
          </cell>
        </row>
        <row r="109">
          <cell r="A109" t="str">
            <v xml:space="preserve"> 377  Колбаса Молочная Дугушка 0,6кг ТМ Стародворье  ПОКОМ</v>
          </cell>
          <cell r="D109">
            <v>4</v>
          </cell>
          <cell r="F109">
            <v>319</v>
          </cell>
        </row>
        <row r="110">
          <cell r="A110" t="str">
            <v xml:space="preserve"> 378  Колбаса Докторская Дугушка 0,6кг НЕГОСТ ТМ Стародворье  ПОКОМ </v>
          </cell>
          <cell r="F110">
            <v>48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4</v>
          </cell>
          <cell r="F111">
            <v>478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9</v>
          </cell>
          <cell r="F112">
            <v>2549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F113">
            <v>149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5</v>
          </cell>
          <cell r="F114">
            <v>533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4</v>
          </cell>
          <cell r="F115">
            <v>413</v>
          </cell>
        </row>
        <row r="116">
          <cell r="A116" t="str">
            <v xml:space="preserve"> 410  Сосиски Баварские с сыром ТМ Стародворье 0,35 кг. ПОКОМ</v>
          </cell>
          <cell r="D116">
            <v>22</v>
          </cell>
          <cell r="F116">
            <v>4511</v>
          </cell>
        </row>
        <row r="117">
          <cell r="A117" t="str">
            <v xml:space="preserve"> 412  Сосиски Баварские ТМ Стародворье 0,35 кг ПОКОМ</v>
          </cell>
          <cell r="D117">
            <v>34</v>
          </cell>
          <cell r="F117">
            <v>7739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1</v>
          </cell>
        </row>
        <row r="119">
          <cell r="A119" t="str">
            <v xml:space="preserve"> ВЫВЕДЕНА!!024  Колбаса Классическая, Вязанка вектор 0,5кг, ПОКОМ</v>
          </cell>
          <cell r="F119">
            <v>1</v>
          </cell>
        </row>
        <row r="120">
          <cell r="A120" t="str">
            <v>1002 Ветчина По Швейцарскому рецепту 0,3 (Знаменский СГЦ)  МК</v>
          </cell>
          <cell r="D120">
            <v>201</v>
          </cell>
          <cell r="F120">
            <v>201</v>
          </cell>
        </row>
        <row r="121">
          <cell r="A121" t="str">
            <v>1003 Грудинка с/к (продукт из свинины мясной сырокопченый) (Знамениский СГЦ)  МК</v>
          </cell>
          <cell r="D121">
            <v>84</v>
          </cell>
          <cell r="F121">
            <v>84</v>
          </cell>
        </row>
        <row r="122">
          <cell r="A122" t="str">
            <v>1004 Рулька свиная бескостная в/к в/у (Знаменский СГЦ) МК</v>
          </cell>
          <cell r="D122">
            <v>67</v>
          </cell>
          <cell r="F122">
            <v>67</v>
          </cell>
        </row>
        <row r="123">
          <cell r="A123" t="str">
            <v>1008 Хлеб печеночный 0,3кг в/у ШТ (Знаменский СГЦ)  МК</v>
          </cell>
          <cell r="D123">
            <v>198</v>
          </cell>
          <cell r="F123">
            <v>198</v>
          </cell>
        </row>
        <row r="124">
          <cell r="A124" t="str">
            <v>1009 Мясо по домашнему в/у 0,35шт (Знаменский СГЦ)  МК</v>
          </cell>
          <cell r="D124">
            <v>126</v>
          </cell>
          <cell r="F124">
            <v>126</v>
          </cell>
        </row>
        <row r="125">
          <cell r="A125" t="str">
            <v>3215 ВЕТЧ.МЯСНАЯ Папа может п/о 0.4кг 8шт.    ОСТАНКИНО</v>
          </cell>
          <cell r="D125">
            <v>352</v>
          </cell>
          <cell r="F125">
            <v>352</v>
          </cell>
        </row>
        <row r="126">
          <cell r="A126" t="str">
            <v>3297 СЫТНЫЕ Папа может сар б/о мгс 1*3 СНГ  ОСТАНКИНО</v>
          </cell>
          <cell r="D126">
            <v>130</v>
          </cell>
          <cell r="F126">
            <v>130</v>
          </cell>
        </row>
        <row r="127">
          <cell r="A127" t="str">
            <v>3812 СОЧНЫЕ сос п/о мгс 2*2  ОСТАНКИНО</v>
          </cell>
          <cell r="D127">
            <v>1241.9000000000001</v>
          </cell>
          <cell r="F127">
            <v>1241.9000000000001</v>
          </cell>
        </row>
        <row r="128">
          <cell r="A128" t="str">
            <v>3969 МЯСНАЯ Папа может вар п/о_Ашан  ОСТАНКИНО</v>
          </cell>
          <cell r="D128">
            <v>1.3</v>
          </cell>
          <cell r="F128">
            <v>1.3</v>
          </cell>
        </row>
        <row r="129">
          <cell r="A129" t="str">
            <v>4063 МЯСНАЯ Папа может вар п/о_Л   ОСТАНКИНО</v>
          </cell>
          <cell r="D129">
            <v>3125.45</v>
          </cell>
          <cell r="F129">
            <v>3125.45</v>
          </cell>
        </row>
        <row r="130">
          <cell r="A130" t="str">
            <v>4117 ЭКСТРА Папа может с/к в/у_Л   ОСТАНКИНО</v>
          </cell>
          <cell r="D130">
            <v>121.5</v>
          </cell>
          <cell r="F130">
            <v>121.5</v>
          </cell>
        </row>
        <row r="131">
          <cell r="A131" t="str">
            <v>4342 Салями Финская п/к в/у ОСТАНКИНО</v>
          </cell>
          <cell r="D131">
            <v>359.5</v>
          </cell>
          <cell r="F131">
            <v>359.5</v>
          </cell>
        </row>
        <row r="132">
          <cell r="A132" t="str">
            <v>4574 Мясная со шпиком Папа может вар п/о ОСТАНКИНО</v>
          </cell>
          <cell r="D132">
            <v>123.2</v>
          </cell>
          <cell r="F132">
            <v>123.2</v>
          </cell>
        </row>
        <row r="133">
          <cell r="A133" t="str">
            <v>4614 ВЕТЧ.ЛЮБИТЕЛЬСКАЯ п/о _ ОСТАНКИНО</v>
          </cell>
          <cell r="D133">
            <v>137.4</v>
          </cell>
          <cell r="F133">
            <v>142.5</v>
          </cell>
        </row>
        <row r="134">
          <cell r="A134" t="str">
            <v>4813 ФИЛЕЙНАЯ Папа может вар п/о_Л   ОСТАНКИНО</v>
          </cell>
          <cell r="D134">
            <v>930.9</v>
          </cell>
          <cell r="F134">
            <v>930.9</v>
          </cell>
        </row>
        <row r="135">
          <cell r="A135" t="str">
            <v>4993 САЛЯМИ ИТАЛЬЯНСКАЯ с/к в/у 1/250*8_120c ОСТАНКИНО</v>
          </cell>
          <cell r="D135">
            <v>989</v>
          </cell>
          <cell r="F135">
            <v>989</v>
          </cell>
        </row>
        <row r="136">
          <cell r="A136" t="str">
            <v>5161 Печеночный пашт 0,150 ОСТАНКИНО</v>
          </cell>
          <cell r="D136">
            <v>16</v>
          </cell>
          <cell r="F136">
            <v>16</v>
          </cell>
        </row>
        <row r="137">
          <cell r="A137" t="str">
            <v>5246 ДОКТОРСКАЯ ПРЕМИУМ вар б/о мгс_30с ОСТАНКИНО</v>
          </cell>
          <cell r="D137">
            <v>79</v>
          </cell>
          <cell r="F137">
            <v>79</v>
          </cell>
        </row>
        <row r="138">
          <cell r="A138" t="str">
            <v>5247 РУССКАЯ ПРЕМИУМ вар б/о мгс_30с ОСТАНКИНО</v>
          </cell>
          <cell r="D138">
            <v>91.5</v>
          </cell>
          <cell r="F138">
            <v>91.5</v>
          </cell>
        </row>
        <row r="139">
          <cell r="A139" t="str">
            <v>5336 ОСОБАЯ вар п/о  ОСТАНКИНО</v>
          </cell>
          <cell r="D139">
            <v>196</v>
          </cell>
          <cell r="F139">
            <v>198.05</v>
          </cell>
        </row>
        <row r="140">
          <cell r="A140" t="str">
            <v>5337 ОСОБАЯ СО ШПИКОМ вар п/о  ОСТАНКИНО</v>
          </cell>
          <cell r="D140">
            <v>59.3</v>
          </cell>
          <cell r="F140">
            <v>61.331000000000003</v>
          </cell>
        </row>
        <row r="141">
          <cell r="A141" t="str">
            <v>5341 СЕРВЕЛАТ ОХОТНИЧИЙ в/к в/у  ОСТАНКИНО</v>
          </cell>
          <cell r="D141">
            <v>621.4</v>
          </cell>
          <cell r="F141">
            <v>621.4</v>
          </cell>
        </row>
        <row r="142">
          <cell r="A142" t="str">
            <v>5483 ЭКСТРА Папа может с/к в/у 1/250 8шт.   ОСТАНКИНО</v>
          </cell>
          <cell r="D142">
            <v>1442</v>
          </cell>
          <cell r="F142">
            <v>1450</v>
          </cell>
        </row>
        <row r="143">
          <cell r="A143" t="str">
            <v>5544 Сервелат Финский в/к в/у_45с НОВАЯ ОСТАНКИНО</v>
          </cell>
          <cell r="D143">
            <v>1607.4</v>
          </cell>
          <cell r="F143">
            <v>1607.4</v>
          </cell>
        </row>
        <row r="144">
          <cell r="A144" t="str">
            <v>5682 САЛЯМИ МЕЛКОЗЕРНЕНАЯ с/к в/у 1/120_60с   ОСТАНКИНО</v>
          </cell>
          <cell r="D144">
            <v>2907</v>
          </cell>
          <cell r="F144">
            <v>2907</v>
          </cell>
        </row>
        <row r="145">
          <cell r="A145" t="str">
            <v>5706 АРОМАТНАЯ Папа может с/к в/у 1/250 8шт.  ОСТАНКИНО</v>
          </cell>
          <cell r="D145">
            <v>1597</v>
          </cell>
          <cell r="F145">
            <v>1597</v>
          </cell>
        </row>
        <row r="146">
          <cell r="A146" t="str">
            <v>5708 ПОСОЛЬСКАЯ Папа может с/к в/у ОСТАНКИНО</v>
          </cell>
          <cell r="D146">
            <v>195.71700000000001</v>
          </cell>
          <cell r="F146">
            <v>195.71700000000001</v>
          </cell>
        </row>
        <row r="147">
          <cell r="A147" t="str">
            <v>5820 СЛИВОЧНЫЕ Папа может сос п/о мгс 2*2_45с   ОСТАНКИНО</v>
          </cell>
          <cell r="D147">
            <v>84</v>
          </cell>
          <cell r="F147">
            <v>84</v>
          </cell>
        </row>
        <row r="148">
          <cell r="A148" t="str">
            <v>5851 ЭКСТРА Папа может вар п/о   ОСТАНКИНО</v>
          </cell>
          <cell r="D148">
            <v>824.75</v>
          </cell>
          <cell r="F148">
            <v>824.75</v>
          </cell>
        </row>
        <row r="149">
          <cell r="A149" t="str">
            <v>5931 ОХОТНИЧЬЯ Папа может с/к в/у 1/220 8шт.   ОСТАНКИНО</v>
          </cell>
          <cell r="D149">
            <v>1300</v>
          </cell>
          <cell r="F149">
            <v>1300</v>
          </cell>
        </row>
        <row r="150">
          <cell r="A150" t="str">
            <v>5981 МОЛОЧНЫЕ ТРАДИЦ. сос п/о мгс 1*6_45с   ОСТАНКИНО</v>
          </cell>
          <cell r="D150">
            <v>110.4</v>
          </cell>
          <cell r="F150">
            <v>110.4</v>
          </cell>
        </row>
        <row r="151">
          <cell r="A151" t="str">
            <v>6004 РАГУ СВИНОЕ 1кг 8шт.зам_120с ОСТАНКИНО</v>
          </cell>
          <cell r="D151">
            <v>8</v>
          </cell>
          <cell r="F151">
            <v>8</v>
          </cell>
        </row>
        <row r="152">
          <cell r="A152" t="str">
            <v>6041 МОЛОЧНЫЕ К ЗАВТРАКУ сос п/о мгс 1*3  ОСТАНКИНО</v>
          </cell>
          <cell r="D152">
            <v>240</v>
          </cell>
          <cell r="F152">
            <v>240</v>
          </cell>
        </row>
        <row r="153">
          <cell r="A153" t="str">
            <v>6042 МОЛОЧНЫЕ К ЗАВТРАКУ сос п/о в/у 0.4кг   ОСТАНКИНО</v>
          </cell>
          <cell r="D153">
            <v>1384</v>
          </cell>
          <cell r="F153">
            <v>1393</v>
          </cell>
        </row>
        <row r="154">
          <cell r="A154" t="str">
            <v>6113 СОЧНЫЕ сос п/о мгс 1*6_Ашан  ОСТАНКИНО</v>
          </cell>
          <cell r="D154">
            <v>2259.6</v>
          </cell>
          <cell r="F154">
            <v>2259.6</v>
          </cell>
        </row>
        <row r="155">
          <cell r="A155" t="str">
            <v>6123 МОЛОЧНЫЕ КЛАССИЧЕСКИЕ ПМ сос п/о мгс 2*4   ОСТАНКИНО</v>
          </cell>
          <cell r="D155">
            <v>641</v>
          </cell>
          <cell r="F155">
            <v>641</v>
          </cell>
        </row>
        <row r="156">
          <cell r="A156" t="str">
            <v>6144 МОЛОЧНЫЕ ТРАДИЦ сос п/о в/у 1/360 (1+1) ОСТАНКИНО</v>
          </cell>
          <cell r="D156">
            <v>93</v>
          </cell>
          <cell r="F156">
            <v>93</v>
          </cell>
        </row>
        <row r="157">
          <cell r="A157" t="str">
            <v>6158 ВРЕМЯ ОЛИВЬЕ Папа может вар п/о 0.4кг   ОСТАНКИНО</v>
          </cell>
          <cell r="D157">
            <v>518</v>
          </cell>
          <cell r="F157">
            <v>518</v>
          </cell>
        </row>
        <row r="158">
          <cell r="A158" t="str">
            <v>6169 КАРБОНАД к/в с/н в/у 1/100*10_Х5 СТМ МФ  ОСТАНКИНО</v>
          </cell>
          <cell r="D158">
            <v>556</v>
          </cell>
          <cell r="F158">
            <v>556</v>
          </cell>
        </row>
        <row r="159">
          <cell r="A159" t="str">
            <v>6212 СЕРВЕЛАТ ФИНСКИЙ СН в/к в/у  ОСТАНКИНО</v>
          </cell>
          <cell r="D159">
            <v>10.3</v>
          </cell>
          <cell r="F159">
            <v>10.3</v>
          </cell>
        </row>
        <row r="160">
          <cell r="A160" t="str">
            <v>6213 СЕРВЕЛАТ ФИНСКИЙ СН в/к в/у 0.35кг 8шт.  ОСТАНКИНО</v>
          </cell>
          <cell r="D160">
            <v>391</v>
          </cell>
          <cell r="F160">
            <v>392</v>
          </cell>
        </row>
        <row r="161">
          <cell r="A161" t="str">
            <v>6215 СЕРВЕЛАТ ОРЕХОВЫЙ СН в/к в/у 0.35кг 8шт  ОСТАНКИНО</v>
          </cell>
          <cell r="D161">
            <v>404</v>
          </cell>
          <cell r="F161">
            <v>405</v>
          </cell>
        </row>
        <row r="162">
          <cell r="A162" t="str">
            <v>6217 ШПИКАЧКИ ДОМАШНИЕ СН п/о мгс 0.4кг 8шт.  ОСТАНКИНО</v>
          </cell>
          <cell r="D162">
            <v>185</v>
          </cell>
          <cell r="F162">
            <v>185</v>
          </cell>
        </row>
        <row r="163">
          <cell r="A163" t="str">
            <v>6225 ИМПЕРСКАЯ И БАЛЫКОВАЯ в/к с/н мгс 1/90  ОСТАНКИНО</v>
          </cell>
          <cell r="D163">
            <v>451</v>
          </cell>
          <cell r="F163">
            <v>451</v>
          </cell>
        </row>
        <row r="164">
          <cell r="A164" t="str">
            <v>6227 МОЛОЧНЫЕ ТРАДИЦ. сос п/о мгс 0.6кг LTF  ОСТАНКИНО</v>
          </cell>
          <cell r="D164">
            <v>390</v>
          </cell>
          <cell r="F164">
            <v>398</v>
          </cell>
        </row>
        <row r="165">
          <cell r="A165" t="str">
            <v>6228 МЯСНОЕ АССОРТИ к/з с/н мгс 1/90 10шт.  ОСТАНКИНО</v>
          </cell>
          <cell r="D165">
            <v>830</v>
          </cell>
          <cell r="F165">
            <v>830</v>
          </cell>
        </row>
        <row r="166">
          <cell r="A166" t="str">
            <v>6233 БУЖЕНИНА ЗАПЕЧЕННАЯ с/н в/у 1/100 10шт.  ОСТАНКИНО</v>
          </cell>
          <cell r="D166">
            <v>41</v>
          </cell>
          <cell r="F166">
            <v>41</v>
          </cell>
        </row>
        <row r="167">
          <cell r="A167" t="str">
            <v>6241 ХОТ-ДОГ Папа может сос п/о мгс 0.38кг  ОСТАНКИНО</v>
          </cell>
          <cell r="D167">
            <v>441</v>
          </cell>
          <cell r="F167">
            <v>443</v>
          </cell>
        </row>
        <row r="168">
          <cell r="A168" t="str">
            <v>6247 ДОМАШНЯЯ Папа может вар п/о 0,4кг 8шт.  ОСТАНКИНО</v>
          </cell>
          <cell r="D168">
            <v>301</v>
          </cell>
          <cell r="F168">
            <v>301</v>
          </cell>
        </row>
        <row r="169">
          <cell r="A169" t="str">
            <v>6259 К ЧАЮ Советское наследие вар н/о мгс  ОСТАНКИНО</v>
          </cell>
          <cell r="D169">
            <v>2</v>
          </cell>
          <cell r="F169">
            <v>2</v>
          </cell>
        </row>
        <row r="170">
          <cell r="A170" t="str">
            <v>6268 ГОВЯЖЬЯ Папа может вар п/о 0,4кг 8 шт.  ОСТАНКИНО</v>
          </cell>
          <cell r="D170">
            <v>560</v>
          </cell>
          <cell r="F170">
            <v>560</v>
          </cell>
        </row>
        <row r="171">
          <cell r="A171" t="str">
            <v>6281 СВИНИНА ДЕЛИКАТ. к/в мл/к в/у 0.3кг 45с  ОСТАНКИНО</v>
          </cell>
          <cell r="D171">
            <v>977</v>
          </cell>
          <cell r="F171">
            <v>977</v>
          </cell>
        </row>
        <row r="172">
          <cell r="A172" t="str">
            <v>6297 ФИЛЕЙНЫЕ сос ц/о в/у 1/270 12шт_45с  ОСТАНКИНО</v>
          </cell>
          <cell r="D172">
            <v>2611</v>
          </cell>
          <cell r="F172">
            <v>2611</v>
          </cell>
        </row>
        <row r="173">
          <cell r="A173" t="str">
            <v>6301 БАЛЫКОВАЯ СН в/к в/у  ОСТАНКИНО</v>
          </cell>
          <cell r="D173">
            <v>12.9</v>
          </cell>
          <cell r="F173">
            <v>12.9</v>
          </cell>
        </row>
        <row r="174">
          <cell r="A174" t="str">
            <v>6302 БАЛЫКОВАЯ СН в/к в/у 0.35кг 8шт.  ОСТАНКИНО</v>
          </cell>
          <cell r="D174">
            <v>169</v>
          </cell>
          <cell r="F174">
            <v>169</v>
          </cell>
        </row>
        <row r="175">
          <cell r="A175" t="str">
            <v>6303 МЯСНЫЕ Папа может сос п/о мгс 1.5*3  ОСТАНКИНО</v>
          </cell>
          <cell r="D175">
            <v>204.8</v>
          </cell>
          <cell r="F175">
            <v>204.8</v>
          </cell>
        </row>
        <row r="176">
          <cell r="A176" t="str">
            <v>6325 ДОКТОРСКАЯ ПРЕМИУМ вар п/о 0.4кг 8шт.  ОСТАНКИНО</v>
          </cell>
          <cell r="D176">
            <v>1079</v>
          </cell>
          <cell r="F176">
            <v>1079</v>
          </cell>
        </row>
        <row r="177">
          <cell r="A177" t="str">
            <v>6333 МЯСНАЯ Папа может вар п/о 0.4кг 8шт.  ОСТАНКИНО</v>
          </cell>
          <cell r="D177">
            <v>10060</v>
          </cell>
          <cell r="F177">
            <v>10079</v>
          </cell>
        </row>
        <row r="178">
          <cell r="A178" t="str">
            <v>6353 ЭКСТРА Папа может вар п/о 0.4кг 8шт.  ОСТАНКИНО</v>
          </cell>
          <cell r="D178">
            <v>2848</v>
          </cell>
          <cell r="F178">
            <v>2851</v>
          </cell>
        </row>
        <row r="179">
          <cell r="A179" t="str">
            <v>6392 ФИЛЕЙНАЯ Папа может вар п/о 0.4кг. ОСТАНКИНО</v>
          </cell>
          <cell r="D179">
            <v>6346</v>
          </cell>
          <cell r="F179">
            <v>6356</v>
          </cell>
        </row>
        <row r="180">
          <cell r="A180" t="str">
            <v>6427 КЛАССИЧЕСКАЯ ПМ вар п/о 0.35кг 8шт. ОСТАНКИНО</v>
          </cell>
          <cell r="D180">
            <v>2306</v>
          </cell>
          <cell r="F180">
            <v>2308</v>
          </cell>
        </row>
        <row r="181">
          <cell r="A181" t="str">
            <v>6438 БОГАТЫРСКИЕ Папа Может сос п/о в/у 0,3кг  ОСТАНКИНО</v>
          </cell>
          <cell r="D181">
            <v>546</v>
          </cell>
          <cell r="F181">
            <v>546</v>
          </cell>
        </row>
        <row r="182">
          <cell r="A182" t="str">
            <v>6450 БЕКОН с/к с/н в/у 1/100 10шт.  ОСТАНКИНО</v>
          </cell>
          <cell r="F182">
            <v>10</v>
          </cell>
        </row>
        <row r="183">
          <cell r="A183" t="str">
            <v>6453 ЭКСТРА Папа может с/к с/н в/у 1/100 14шт.   ОСТАНКИНО</v>
          </cell>
          <cell r="D183">
            <v>1568</v>
          </cell>
          <cell r="F183">
            <v>1568</v>
          </cell>
        </row>
        <row r="184">
          <cell r="A184" t="str">
            <v>6454 АРОМАТНАЯ с/к с/н в/у 1/100 14шт.  ОСТАНКИНО</v>
          </cell>
          <cell r="D184">
            <v>1290</v>
          </cell>
          <cell r="F184">
            <v>1290</v>
          </cell>
        </row>
        <row r="185">
          <cell r="A185" t="str">
            <v>6475 С СЫРОМ Папа может сос ц/о мгс 0.4кг6шт  ОСТАНКИНО</v>
          </cell>
          <cell r="D185">
            <v>279</v>
          </cell>
          <cell r="F185">
            <v>279</v>
          </cell>
        </row>
        <row r="186">
          <cell r="A186" t="str">
            <v>6500 КАРБОНАД к/в с/н в/у 1/150 8шт.  ОСТАНКИНО</v>
          </cell>
          <cell r="D186">
            <v>8</v>
          </cell>
          <cell r="F186">
            <v>8</v>
          </cell>
        </row>
        <row r="187">
          <cell r="A187" t="str">
            <v>6527 ШПИКАЧКИ СОЧНЫЕ ПМ сар б/о мгс 1*3 45с ОСТАНКИНО</v>
          </cell>
          <cell r="D187">
            <v>454</v>
          </cell>
          <cell r="F187">
            <v>454</v>
          </cell>
        </row>
        <row r="188">
          <cell r="A188" t="str">
            <v>6562 СЕРВЕЛАТ КАРЕЛЬСКИЙ СН в/к в/у 0,28кг  ОСТАНКИНО</v>
          </cell>
          <cell r="D188">
            <v>919</v>
          </cell>
          <cell r="F188">
            <v>919</v>
          </cell>
        </row>
        <row r="189">
          <cell r="A189" t="str">
            <v>6563 СЛИВОЧНЫЕ СН сос п/о мгс 1*6  ОСТАНКИНО</v>
          </cell>
          <cell r="D189">
            <v>49</v>
          </cell>
          <cell r="F189">
            <v>49</v>
          </cell>
        </row>
        <row r="190">
          <cell r="A190" t="str">
            <v>6589 МОЛОЧНЫЕ ГОСТ СН сос п/о мгс 0.41кг 10шт  ОСТАНКИНО</v>
          </cell>
          <cell r="D190">
            <v>56</v>
          </cell>
          <cell r="F190">
            <v>56</v>
          </cell>
        </row>
        <row r="191">
          <cell r="A191" t="str">
            <v>6590 СЛИВОЧНЫЕ СН сос п/о мгс 0.41кг 10шт.  ОСТАНКИНО</v>
          </cell>
          <cell r="D191">
            <v>424</v>
          </cell>
          <cell r="F191">
            <v>424</v>
          </cell>
        </row>
        <row r="192">
          <cell r="A192" t="str">
            <v>6592 ДОКТОРСКАЯ СН вар п/о  ОСТАНКИНО</v>
          </cell>
          <cell r="D192">
            <v>58.85</v>
          </cell>
          <cell r="F192">
            <v>58.85</v>
          </cell>
        </row>
        <row r="193">
          <cell r="A193" t="str">
            <v>6593 ДОКТОРСКАЯ СН вар п/о 0.45кг 8шт.  ОСТАНКИНО</v>
          </cell>
          <cell r="D193">
            <v>220</v>
          </cell>
          <cell r="F193">
            <v>220</v>
          </cell>
        </row>
        <row r="194">
          <cell r="A194" t="str">
            <v>6594 МОЛОЧНАЯ СН вар п/о  ОСТАНКИНО</v>
          </cell>
          <cell r="D194">
            <v>73.349999999999994</v>
          </cell>
          <cell r="F194">
            <v>73.349999999999994</v>
          </cell>
        </row>
        <row r="195">
          <cell r="A195" t="str">
            <v>6595 МОЛОЧНАЯ СН вар п/о 0.45кг 8шт.  ОСТАНКИНО</v>
          </cell>
          <cell r="D195">
            <v>323</v>
          </cell>
          <cell r="F195">
            <v>323</v>
          </cell>
        </row>
        <row r="196">
          <cell r="A196" t="str">
            <v>6597 РУССКАЯ СН вар п/о 0.45кг 8шт.  ОСТАНКИНО</v>
          </cell>
          <cell r="D196">
            <v>30</v>
          </cell>
          <cell r="F196">
            <v>30</v>
          </cell>
        </row>
        <row r="197">
          <cell r="A197" t="str">
            <v>6601 ГОВЯЖЬИ СН сос п/о мгс 1*6  ОСТАНКИНО</v>
          </cell>
          <cell r="D197">
            <v>143</v>
          </cell>
          <cell r="F197">
            <v>143</v>
          </cell>
        </row>
        <row r="198">
          <cell r="A198" t="str">
            <v>6602 БАВАРСКИЕ ПМ сос ц/о мгс 0,35кг 8шт.  ОСТАНКИНО</v>
          </cell>
          <cell r="D198">
            <v>105</v>
          </cell>
          <cell r="F198">
            <v>105</v>
          </cell>
        </row>
        <row r="199">
          <cell r="A199" t="str">
            <v>6644 СОЧНЫЕ ПМ сос п/о мгс 0,41кг 10шт.  ОСТАНКИНО</v>
          </cell>
          <cell r="F199">
            <v>15</v>
          </cell>
        </row>
        <row r="200">
          <cell r="A200" t="str">
            <v>6645 ВЕТЧ.КЛАССИЧЕСКАЯ СН п/о 0.8кг 4шт.  ОСТАНКИНО</v>
          </cell>
          <cell r="D200">
            <v>34</v>
          </cell>
          <cell r="F200">
            <v>34</v>
          </cell>
        </row>
        <row r="201">
          <cell r="A201" t="str">
            <v>6648 СОЧНЫЕ Папа может сар п/о мгс 1*3  ОСТАНКИНО</v>
          </cell>
          <cell r="D201">
            <v>21</v>
          </cell>
          <cell r="F201">
            <v>21</v>
          </cell>
        </row>
        <row r="202">
          <cell r="A202" t="str">
            <v>6650 СОЧНЫЕ С СЫРОМ ПМ сар п/о мгс 1*3  ОСТАНКИНО</v>
          </cell>
          <cell r="D202">
            <v>4</v>
          </cell>
          <cell r="F202">
            <v>4</v>
          </cell>
        </row>
        <row r="203">
          <cell r="A203" t="str">
            <v>6658 АРОМАТНАЯ С ЧЕСНОЧКОМ СН в/к мтс 0.330кг  ОСТАНКИНО</v>
          </cell>
          <cell r="D203">
            <v>1</v>
          </cell>
          <cell r="F203">
            <v>1</v>
          </cell>
        </row>
        <row r="204">
          <cell r="A204" t="str">
            <v>6661 СОЧНЫЙ ГРИЛЬ ПМ сос п/о мгс 1.5*4_Маяк  ОСТАНКИНО</v>
          </cell>
          <cell r="D204">
            <v>57</v>
          </cell>
          <cell r="F204">
            <v>57</v>
          </cell>
        </row>
        <row r="205">
          <cell r="A205" t="str">
            <v>6666 БОЯНСКАЯ Папа может п/к в/у 0,28кг 8 шт. ОСТАНКИНО</v>
          </cell>
          <cell r="D205">
            <v>1971</v>
          </cell>
          <cell r="F205">
            <v>1979</v>
          </cell>
        </row>
        <row r="206">
          <cell r="A206" t="str">
            <v>6669 ВЕНСКАЯ САЛЯМИ п/к в/у 0.28кг 8шт  ОСТАНКИНО</v>
          </cell>
          <cell r="D206">
            <v>984</v>
          </cell>
          <cell r="F206">
            <v>984</v>
          </cell>
        </row>
        <row r="207">
          <cell r="A207" t="str">
            <v>6683 СЕРВЕЛАТ ЗЕРНИСТЫЙ ПМ в/к в/у 0,35кг  ОСТАНКИНО</v>
          </cell>
          <cell r="D207">
            <v>3523</v>
          </cell>
          <cell r="F207">
            <v>3535</v>
          </cell>
        </row>
        <row r="208">
          <cell r="A208" t="str">
            <v>6684 СЕРВЕЛАТ КАРЕЛЬСКИЙ ПМ в/к в/у 0.28кг  ОСТАНКИНО</v>
          </cell>
          <cell r="D208">
            <v>3249</v>
          </cell>
          <cell r="F208">
            <v>3252</v>
          </cell>
        </row>
        <row r="209">
          <cell r="A209" t="str">
            <v>6689 СЕРВЕЛАТ ОХОТНИЧИЙ ПМ в/к в/у 0,35кг 8шт  ОСТАНКИНО</v>
          </cell>
          <cell r="D209">
            <v>7300</v>
          </cell>
          <cell r="F209">
            <v>7319</v>
          </cell>
        </row>
        <row r="210">
          <cell r="A210" t="str">
            <v>6692 СЕРВЕЛАТ ПРИМА в/к в/у 0.28кг 8шт.  ОСТАНКИНО</v>
          </cell>
          <cell r="D210">
            <v>1160</v>
          </cell>
          <cell r="F210">
            <v>1160</v>
          </cell>
        </row>
        <row r="211">
          <cell r="A211" t="str">
            <v>6697 СЕРВЕЛАТ ФИНСКИЙ ПМ в/к в/у 0,35кг 8шт.  ОСТАНКИНО</v>
          </cell>
          <cell r="D211">
            <v>8093</v>
          </cell>
          <cell r="F211">
            <v>8107</v>
          </cell>
        </row>
        <row r="212">
          <cell r="A212" t="str">
            <v>6713 СОЧНЫЙ ГРИЛЬ ПМ сос п/о мгс 0.41кг 8шт.  ОСТАНКИНО</v>
          </cell>
          <cell r="D212">
            <v>1879</v>
          </cell>
          <cell r="F212">
            <v>1879</v>
          </cell>
        </row>
        <row r="213">
          <cell r="A213" t="str">
            <v>6716 ОСОБАЯ Коровино (в сетке) 0.5кг 8шт.  ОСТАНКИНО</v>
          </cell>
          <cell r="D213">
            <v>315</v>
          </cell>
          <cell r="F213">
            <v>316</v>
          </cell>
        </row>
        <row r="214">
          <cell r="A214" t="str">
            <v>6722 СОЧНЫЕ ПМ сос п/о мгс 0,41кг 10шт.  ОСТАНКИНО</v>
          </cell>
          <cell r="D214">
            <v>6052</v>
          </cell>
          <cell r="F214">
            <v>6055</v>
          </cell>
        </row>
        <row r="215">
          <cell r="A215" t="str">
            <v>6726 СЛИВОЧНЫЕ ПМ сос п/о мгс 0.41кг 10шт.  ОСТАНКИНО</v>
          </cell>
          <cell r="D215">
            <v>1975</v>
          </cell>
          <cell r="F215">
            <v>1975</v>
          </cell>
        </row>
        <row r="216">
          <cell r="A216" t="str">
            <v>6734 ОСОБАЯ СО ШПИКОМ Коровино (в сетке) 0,5кг ОСТАНКИНО</v>
          </cell>
          <cell r="D216">
            <v>23</v>
          </cell>
          <cell r="F216">
            <v>24</v>
          </cell>
        </row>
        <row r="217">
          <cell r="A217" t="str">
            <v>6750 МОЛОЧНЫЕ ГОСТ СН сос п/о мгс 0,41 кг 10шт ОСТАНКИНО</v>
          </cell>
          <cell r="D217">
            <v>101</v>
          </cell>
          <cell r="F217">
            <v>101</v>
          </cell>
        </row>
        <row r="218">
          <cell r="A218" t="str">
            <v>6751 СЛИВОЧНЫЕ СН сос п/о мгс 0,41кг 10шт.  ОСТАНКИНО</v>
          </cell>
          <cell r="D218">
            <v>30</v>
          </cell>
          <cell r="F218">
            <v>30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248</v>
          </cell>
          <cell r="F219">
            <v>248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284</v>
          </cell>
          <cell r="F220">
            <v>284</v>
          </cell>
        </row>
        <row r="221">
          <cell r="A221" t="str">
            <v>БОНУС Z-ОСОБАЯ Коровино вар п/о (5324)  ОСТАНКИНО</v>
          </cell>
          <cell r="D221">
            <v>12</v>
          </cell>
          <cell r="F221">
            <v>12</v>
          </cell>
        </row>
        <row r="222">
          <cell r="A222" t="str">
            <v>БОНУС Z-ОСОБАЯ Коровино вар п/о 0.5кг_СНГ (6305)  ОСТАНКИНО</v>
          </cell>
          <cell r="D222">
            <v>6</v>
          </cell>
          <cell r="F222">
            <v>6</v>
          </cell>
        </row>
        <row r="223">
          <cell r="A223" t="str">
            <v>БОНУС СОЧНЫЕ сос п/о мгс 0.41кг_UZ (6087)  ОСТАНКИНО</v>
          </cell>
          <cell r="D223">
            <v>1702</v>
          </cell>
          <cell r="F223">
            <v>1702</v>
          </cell>
        </row>
        <row r="224">
          <cell r="A224" t="str">
            <v>БОНУС СОЧНЫЕ сос п/о мгс 1*6_UZ (6088)  ОСТАНКИНО</v>
          </cell>
          <cell r="D224">
            <v>683</v>
          </cell>
          <cell r="F224">
            <v>683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1160</v>
          </cell>
        </row>
        <row r="226">
          <cell r="A226" t="str">
            <v>БОНУС_283  Сосиски Сочинки, ВЕС, ТМ Стародворье ПОКОМ</v>
          </cell>
          <cell r="F226">
            <v>617.28700000000003</v>
          </cell>
        </row>
        <row r="227">
          <cell r="A227" t="str">
            <v>БОНУС_305  Колбаса Сервелат Мясорубский с мелкорубленным окороком в/у  ТМ Стародворье ВЕС   ПОКОМ</v>
          </cell>
          <cell r="F227">
            <v>434.15600000000001</v>
          </cell>
        </row>
        <row r="228">
          <cell r="A228" t="str">
            <v>БОНУС_Колбаса Докторская Особая ТМ Особый рецепт,  0,5кг, ПОКОМ</v>
          </cell>
          <cell r="F228">
            <v>583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695</v>
          </cell>
        </row>
        <row r="230">
          <cell r="A230" t="str">
            <v>БОНУС_Консервы говядина тушеная "СПК" ж/б 0,338 кг.шт. термоус. пл. ЧМК  СПК</v>
          </cell>
          <cell r="F230">
            <v>1</v>
          </cell>
        </row>
        <row r="231">
          <cell r="A231" t="str">
            <v>БОНУС_Пельмени Бульмени с говядиной и свининой Горячая штучка 0,43  ПОКОМ</v>
          </cell>
          <cell r="F231">
            <v>208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403</v>
          </cell>
        </row>
        <row r="233">
          <cell r="A233" t="str">
            <v>Бутербродная вареная 0,47 кг шт.  СПК</v>
          </cell>
          <cell r="D233">
            <v>72</v>
          </cell>
          <cell r="F233">
            <v>72</v>
          </cell>
        </row>
        <row r="234">
          <cell r="A234" t="str">
            <v>Вацлавская вареная 400 гр.шт.  СПК</v>
          </cell>
          <cell r="D234">
            <v>2</v>
          </cell>
          <cell r="F234">
            <v>2</v>
          </cell>
        </row>
        <row r="235">
          <cell r="A235" t="str">
            <v>Вацлавская п/к (черева) 390 гр.шт. термоус.пак  СПК</v>
          </cell>
          <cell r="D235">
            <v>59</v>
          </cell>
          <cell r="F235">
            <v>59</v>
          </cell>
        </row>
        <row r="236">
          <cell r="A236" t="str">
            <v>Ветчина Вацлавская 400 гр.шт.  СПК</v>
          </cell>
          <cell r="D236">
            <v>3</v>
          </cell>
          <cell r="F236">
            <v>3</v>
          </cell>
        </row>
        <row r="237">
          <cell r="A237" t="str">
            <v>Ветчина Московская ПГН от 0 до +6 60сут ВЕС МИКОЯН</v>
          </cell>
          <cell r="D237">
            <v>4</v>
          </cell>
          <cell r="F237">
            <v>4</v>
          </cell>
        </row>
        <row r="238">
          <cell r="A238" t="str">
            <v>ВЫВЕДЕНА.Наггетсы из печи 0,25кг ТМ Вязанка ТС Наггетсы замор.  ПОКОМ</v>
          </cell>
          <cell r="F238">
            <v>1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3</v>
          </cell>
          <cell r="F239">
            <v>394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1364</v>
          </cell>
          <cell r="F240">
            <v>3493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1269</v>
          </cell>
          <cell r="F241">
            <v>2478</v>
          </cell>
        </row>
        <row r="242">
          <cell r="A242" t="str">
            <v>Готовые чебуреки с мясом ТМ Горячая штучка 0,09 кг флоу-пак ПОКОМ</v>
          </cell>
          <cell r="F242">
            <v>316</v>
          </cell>
        </row>
        <row r="243">
          <cell r="A243" t="str">
            <v>Готовые чебуреки Сочный мегачебурек.Готовые жареные.ВЕС  ПОКОМ</v>
          </cell>
          <cell r="F243">
            <v>20.420000000000002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27</v>
          </cell>
          <cell r="F244">
            <v>27</v>
          </cell>
        </row>
        <row r="245">
          <cell r="A245" t="str">
            <v>Дельгаро с/в "Эликатессе" 140 гр.шт.  СПК</v>
          </cell>
          <cell r="D245">
            <v>200</v>
          </cell>
          <cell r="F245">
            <v>200</v>
          </cell>
        </row>
        <row r="246">
          <cell r="A246" t="str">
            <v>Деревенская рубленая вареная 350 гр.шт. термоус. пак.  СПК</v>
          </cell>
          <cell r="D246">
            <v>22</v>
          </cell>
          <cell r="F246">
            <v>22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173</v>
          </cell>
          <cell r="F247">
            <v>173</v>
          </cell>
        </row>
        <row r="248">
          <cell r="A248" t="str">
            <v>Докторская вареная в/с 0,47 кг шт.  СПК</v>
          </cell>
          <cell r="D248">
            <v>69</v>
          </cell>
          <cell r="F248">
            <v>69</v>
          </cell>
        </row>
        <row r="249">
          <cell r="A249" t="str">
            <v>Докторская вареная термоус.пак. "Высокий вкус"  СПК</v>
          </cell>
          <cell r="D249">
            <v>283</v>
          </cell>
          <cell r="F249">
            <v>333</v>
          </cell>
        </row>
        <row r="250">
          <cell r="A250" t="str">
            <v>Жар-боллы с курочкой и сыром, ВЕС ТМ Зареченские  ПОКОМ</v>
          </cell>
          <cell r="F250">
            <v>140.101</v>
          </cell>
        </row>
        <row r="251">
          <cell r="A251" t="str">
            <v>Жар-ладушки с мясом ТМ Зареченские ВЕС ПОКОМ</v>
          </cell>
          <cell r="F251">
            <v>193.702</v>
          </cell>
        </row>
        <row r="252">
          <cell r="A252" t="str">
            <v>Жар-ладушки с мясом, картофелем и грибами ВЕС ТМ Зареченские  ПОКОМ</v>
          </cell>
          <cell r="D252">
            <v>5</v>
          </cell>
          <cell r="F252">
            <v>64</v>
          </cell>
        </row>
        <row r="253">
          <cell r="A253" t="str">
            <v>Жар-ладушки с яблоком и грушей ТМ Зареченские ВЕС ПОКОМ</v>
          </cell>
          <cell r="F253">
            <v>23.8</v>
          </cell>
        </row>
        <row r="254">
          <cell r="A254" t="str">
            <v>ЖАР-мени ВЕС ТМ Зареченские  ПОКОМ</v>
          </cell>
          <cell r="F254">
            <v>107.001</v>
          </cell>
        </row>
        <row r="255">
          <cell r="A255" t="str">
            <v>Жар-мени с картофелем и сочной грудинкой ТМ Зареченские ВЕС ПОКОМ</v>
          </cell>
          <cell r="D255">
            <v>5</v>
          </cell>
          <cell r="F255">
            <v>5</v>
          </cell>
        </row>
        <row r="256">
          <cell r="A256" t="str">
            <v>Карбонад Юбилейный термоус.пак.  СПК</v>
          </cell>
          <cell r="D256">
            <v>54.9</v>
          </cell>
          <cell r="F256">
            <v>54.9</v>
          </cell>
        </row>
        <row r="257">
          <cell r="A257" t="str">
            <v>Каша гречневая с говядиной "СПК" ж/б 0,340 кг.шт. термоус. пл. ЧМК  СПК</v>
          </cell>
          <cell r="D257">
            <v>5</v>
          </cell>
          <cell r="F257">
            <v>6</v>
          </cell>
        </row>
        <row r="258">
          <cell r="A258" t="str">
            <v>Каша перловая с говядиной "СПК" ж/б 0,340 кг.шт. термоус. пл. ЧМК СПК</v>
          </cell>
          <cell r="D258">
            <v>12</v>
          </cell>
          <cell r="F258">
            <v>13</v>
          </cell>
        </row>
        <row r="259">
          <cell r="A259" t="str">
            <v>Классика с/к 235 гр.шт. "Высокий вкус"  СПК</v>
          </cell>
          <cell r="D259">
            <v>285</v>
          </cell>
          <cell r="F259">
            <v>285</v>
          </cell>
        </row>
        <row r="260">
          <cell r="A260" t="str">
            <v>Классическая с/к "Сибирский стандарт" 560 гр.шт.  СПК</v>
          </cell>
          <cell r="D260">
            <v>4896</v>
          </cell>
          <cell r="F260">
            <v>6096</v>
          </cell>
        </row>
        <row r="261">
          <cell r="A261" t="str">
            <v>КЛБ С/К САЛЬЧИЧОН 280Г В/У МЯСН ПРОД ЧК  Клин</v>
          </cell>
          <cell r="D261">
            <v>24</v>
          </cell>
          <cell r="F261">
            <v>24</v>
          </cell>
        </row>
        <row r="262">
          <cell r="A262" t="str">
            <v>Колб.Марочная с/к в/у  ВЕС МИКОЯН</v>
          </cell>
          <cell r="D262">
            <v>25</v>
          </cell>
          <cell r="F262">
            <v>25</v>
          </cell>
        </row>
        <row r="263">
          <cell r="A263" t="str">
            <v>Колб.Серв.Коньячный в/к срез термо шт 350г. МИКОЯН</v>
          </cell>
          <cell r="D263">
            <v>12</v>
          </cell>
          <cell r="F263">
            <v>12</v>
          </cell>
        </row>
        <row r="264">
          <cell r="A264" t="str">
            <v>Колб.Серв.Российский в/к термо.ВЕС МИКОЯН</v>
          </cell>
          <cell r="D264">
            <v>4.2460000000000004</v>
          </cell>
          <cell r="F264">
            <v>4.2460000000000004</v>
          </cell>
        </row>
        <row r="265">
          <cell r="A265" t="str">
            <v>Колб.Серв.Талинский в/к термо. ВЕС МИКОЯН</v>
          </cell>
          <cell r="D265">
            <v>15.135999999999999</v>
          </cell>
          <cell r="F265">
            <v>15.135999999999999</v>
          </cell>
        </row>
        <row r="266">
          <cell r="A266" t="str">
            <v>Колбаса Кремлевская с/к в/у. ВЕС МИКОЯН</v>
          </cell>
          <cell r="D266">
            <v>55</v>
          </cell>
          <cell r="F266">
            <v>55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695</v>
          </cell>
          <cell r="F267">
            <v>695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564</v>
          </cell>
          <cell r="F268">
            <v>564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233</v>
          </cell>
          <cell r="F269">
            <v>233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43</v>
          </cell>
          <cell r="F270">
            <v>44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4</v>
          </cell>
          <cell r="F271">
            <v>557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2053</v>
          </cell>
          <cell r="F272">
            <v>2750</v>
          </cell>
        </row>
        <row r="273">
          <cell r="A273" t="str">
            <v>Ла Фаворте с/в "Эликатессе" 140 гр.шт.  СПК</v>
          </cell>
          <cell r="D273">
            <v>223</v>
          </cell>
          <cell r="F273">
            <v>223</v>
          </cell>
        </row>
        <row r="274">
          <cell r="A274" t="str">
            <v>Ливерная Печеночная "Просто выгодно" 0,3 кг.шт.  СПК</v>
          </cell>
          <cell r="D274">
            <v>137</v>
          </cell>
          <cell r="F274">
            <v>137</v>
          </cell>
        </row>
        <row r="275">
          <cell r="A275" t="str">
            <v>Любительская вареная термоус.пак. "Высокий вкус"  СПК</v>
          </cell>
          <cell r="D275">
            <v>152</v>
          </cell>
          <cell r="F275">
            <v>152</v>
          </cell>
        </row>
        <row r="276">
          <cell r="A276" t="str">
            <v>Мини-сосиски в тесте "Фрайпики" 1,8кг ВЕС, ТМ Зареченские  ПОКОМ</v>
          </cell>
          <cell r="D276">
            <v>5.4020000000000001</v>
          </cell>
          <cell r="F276">
            <v>61.201999999999998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107.3</v>
          </cell>
        </row>
        <row r="278">
          <cell r="A278" t="str">
            <v>Мусульманская вареная "Просто выгодно"  СПК</v>
          </cell>
          <cell r="D278">
            <v>21</v>
          </cell>
          <cell r="F278">
            <v>21</v>
          </cell>
        </row>
        <row r="279">
          <cell r="A279" t="str">
            <v>Мусульманская п/к "Просто выгодно" термофор.пак.  СПК</v>
          </cell>
          <cell r="D279">
            <v>10.5</v>
          </cell>
          <cell r="F279">
            <v>10.5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17</v>
          </cell>
          <cell r="F280">
            <v>2301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15</v>
          </cell>
          <cell r="F281">
            <v>2328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11</v>
          </cell>
          <cell r="F282">
            <v>2264</v>
          </cell>
        </row>
        <row r="283">
          <cell r="A283" t="str">
            <v>Наггетсы Хрустящие ТМ Зареченские. ВЕС ПОКОМ</v>
          </cell>
          <cell r="D283">
            <v>11</v>
          </cell>
          <cell r="F283">
            <v>416.7</v>
          </cell>
        </row>
        <row r="284">
          <cell r="A284" t="str">
            <v>Оригинальная с перцем с/к  СПК</v>
          </cell>
          <cell r="D284">
            <v>581.21199999999999</v>
          </cell>
          <cell r="F284">
            <v>1581.212</v>
          </cell>
        </row>
        <row r="285">
          <cell r="A285" t="str">
            <v>Оригинальная с перцем с/к "Сибирский стандарт" 560 гр.шт.  СПК</v>
          </cell>
          <cell r="D285">
            <v>4572</v>
          </cell>
          <cell r="F285">
            <v>5278</v>
          </cell>
        </row>
        <row r="286">
          <cell r="A286" t="str">
            <v>Особая вареная  СПК</v>
          </cell>
          <cell r="D286">
            <v>8</v>
          </cell>
          <cell r="F286">
            <v>8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26</v>
          </cell>
          <cell r="F287">
            <v>26</v>
          </cell>
        </row>
        <row r="288">
          <cell r="A288" t="str">
            <v>Пельмени Grandmeni с говядиной и свининой Горячая штучка 0,75 кг Бульмени  ПОКОМ</v>
          </cell>
          <cell r="F288">
            <v>13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15</v>
          </cell>
          <cell r="F289">
            <v>587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4</v>
          </cell>
          <cell r="F290">
            <v>100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7</v>
          </cell>
          <cell r="F291">
            <v>1029</v>
          </cell>
        </row>
        <row r="292">
          <cell r="A292" t="str">
            <v>Пельмени Бигбули с мясом, Горячая штучка 0,43кг  ПОКОМ</v>
          </cell>
          <cell r="D292">
            <v>2</v>
          </cell>
          <cell r="F292">
            <v>152</v>
          </cell>
        </row>
        <row r="293">
          <cell r="A293" t="str">
            <v>Пельмени Бигбули с мясом, Горячая штучка 0,9кг  ПОКОМ</v>
          </cell>
          <cell r="D293">
            <v>786</v>
          </cell>
          <cell r="F293">
            <v>1099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7</v>
          </cell>
          <cell r="F294">
            <v>1326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197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D296">
            <v>2</v>
          </cell>
          <cell r="F296">
            <v>257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19</v>
          </cell>
          <cell r="F297">
            <v>1614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22</v>
          </cell>
          <cell r="F298">
            <v>1251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20</v>
          </cell>
          <cell r="F299">
            <v>1511.001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19</v>
          </cell>
          <cell r="F300">
            <v>3319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21</v>
          </cell>
          <cell r="F301">
            <v>1370</v>
          </cell>
        </row>
        <row r="302">
          <cell r="A302" t="str">
            <v>Пельмени Левантские ТМ Особый рецепт 0,8 кг  ПОКОМ</v>
          </cell>
          <cell r="F302">
            <v>12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3</v>
          </cell>
          <cell r="F303">
            <v>182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17</v>
          </cell>
          <cell r="F304">
            <v>1465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D305">
            <v>14</v>
          </cell>
          <cell r="F305">
            <v>271</v>
          </cell>
        </row>
        <row r="306">
          <cell r="A306" t="str">
            <v>Пельмени Отборные с говядиной и свининой 0,43 кг ТМ Стародворье ТС Медвежье ушко</v>
          </cell>
          <cell r="F306">
            <v>18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625.00099999999998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5</v>
          </cell>
          <cell r="F308">
            <v>735</v>
          </cell>
        </row>
        <row r="309">
          <cell r="A309" t="str">
            <v>Пельмени Сочные сфера 0,9 кг ТМ Стародворье ПОКОМ</v>
          </cell>
          <cell r="D309">
            <v>12</v>
          </cell>
          <cell r="F309">
            <v>895</v>
          </cell>
        </row>
        <row r="310">
          <cell r="A310" t="str">
            <v>Пипперони с/к "Эликатессе" 0,10 кг.шт.  СПК</v>
          </cell>
          <cell r="D310">
            <v>2</v>
          </cell>
          <cell r="F310">
            <v>2</v>
          </cell>
        </row>
        <row r="311">
          <cell r="A311" t="str">
            <v>Пипперони с/к "Эликатессе" 0,20 кг.шт.  СПК</v>
          </cell>
          <cell r="D311">
            <v>8</v>
          </cell>
          <cell r="F311">
            <v>8</v>
          </cell>
        </row>
        <row r="312">
          <cell r="A312" t="str">
            <v>По-Австрийски с/к 260 гр.шт. "Высокий вкус"  СПК</v>
          </cell>
          <cell r="D312">
            <v>317</v>
          </cell>
          <cell r="F312">
            <v>317</v>
          </cell>
        </row>
        <row r="313">
          <cell r="A313" t="str">
            <v>Покровская вареная 0,47 кг шт.  СПК</v>
          </cell>
          <cell r="D313">
            <v>36</v>
          </cell>
          <cell r="F313">
            <v>36</v>
          </cell>
        </row>
        <row r="314">
          <cell r="A314" t="str">
            <v>Праздничная с/к "Сибирский стандарт" 560 гр.шт.  СПК</v>
          </cell>
          <cell r="F314">
            <v>300</v>
          </cell>
        </row>
        <row r="315">
          <cell r="A315" t="str">
            <v>Продукт МСЗЖ Фермерский 50% (3 кг брус)  ОСТАНКИНО</v>
          </cell>
          <cell r="D315">
            <v>272</v>
          </cell>
          <cell r="F315">
            <v>272</v>
          </cell>
        </row>
        <row r="316">
          <cell r="A316" t="str">
            <v>Салями Трюфель с/в "Эликатессе" 0,16 кг.шт.  СПК</v>
          </cell>
          <cell r="D316">
            <v>338</v>
          </cell>
          <cell r="F316">
            <v>338</v>
          </cell>
        </row>
        <row r="317">
          <cell r="A317" t="str">
            <v>Салями Финская с/к 235 гр.шт. "Высокий вкус"  СПК</v>
          </cell>
          <cell r="D317">
            <v>184</v>
          </cell>
          <cell r="F317">
            <v>184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159</v>
          </cell>
          <cell r="F318">
            <v>309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123</v>
          </cell>
          <cell r="F319">
            <v>163</v>
          </cell>
        </row>
        <row r="320">
          <cell r="A320" t="str">
            <v>Сардельки из свинины (черева) ( в ср.защ.атм) "Высокий вкус"  СПК</v>
          </cell>
          <cell r="D320">
            <v>8</v>
          </cell>
          <cell r="F320">
            <v>8</v>
          </cell>
        </row>
        <row r="321">
          <cell r="A321" t="str">
            <v>Семейная с чесночком вареная (СПК+СКМ)  СПК</v>
          </cell>
          <cell r="D321">
            <v>925</v>
          </cell>
          <cell r="F321">
            <v>925</v>
          </cell>
        </row>
        <row r="322">
          <cell r="A322" t="str">
            <v>Семейная с чесночком Экстра вареная  СПК</v>
          </cell>
          <cell r="D322">
            <v>103.5</v>
          </cell>
          <cell r="F322">
            <v>103.5</v>
          </cell>
        </row>
        <row r="323">
          <cell r="A323" t="str">
            <v>Семейная с чесночком Экстра вареная 0,5 кг.шт.  СПК</v>
          </cell>
          <cell r="D323">
            <v>6</v>
          </cell>
          <cell r="F323">
            <v>6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49</v>
          </cell>
          <cell r="F324">
            <v>49</v>
          </cell>
        </row>
        <row r="325">
          <cell r="A325" t="str">
            <v>Сервелат Финский в/к 0,38 кг.шт. термофор.пак.  СПК</v>
          </cell>
          <cell r="D325">
            <v>25</v>
          </cell>
          <cell r="F325">
            <v>25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32</v>
          </cell>
          <cell r="F326">
            <v>32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178</v>
          </cell>
          <cell r="F327">
            <v>178</v>
          </cell>
        </row>
        <row r="328">
          <cell r="A328" t="str">
            <v>Сибирская особая с/к 0,235 кг шт.  СПК</v>
          </cell>
          <cell r="D328">
            <v>629</v>
          </cell>
          <cell r="F328">
            <v>629</v>
          </cell>
        </row>
        <row r="329">
          <cell r="A329" t="str">
            <v>Славянская п/к 0,38 кг шт.термофор.пак.  СПК</v>
          </cell>
          <cell r="D329">
            <v>6</v>
          </cell>
          <cell r="F329">
            <v>6</v>
          </cell>
        </row>
        <row r="330">
          <cell r="A330" t="str">
            <v>Сосиски "Баварские" 0,36 кг.шт. вак.упак.  СПК</v>
          </cell>
          <cell r="D330">
            <v>14</v>
          </cell>
          <cell r="F330">
            <v>14</v>
          </cell>
        </row>
        <row r="331">
          <cell r="A331" t="str">
            <v>Сосиски "БОЛЬШАЯ сосиска" "Сибирский стандарт" (лоток с ср.защ.атм.)  СПК</v>
          </cell>
          <cell r="D331">
            <v>456</v>
          </cell>
          <cell r="F331">
            <v>576</v>
          </cell>
        </row>
        <row r="332">
          <cell r="A332" t="str">
            <v>Сосиски "Молочные" 0,36 кг.шт. вак.упак.  СПК</v>
          </cell>
          <cell r="D332">
            <v>24</v>
          </cell>
          <cell r="F332">
            <v>24</v>
          </cell>
        </row>
        <row r="333">
          <cell r="A333" t="str">
            <v>Сосиски Мусульманские "Просто выгодно" (в ср.защ.атм.)  СПК</v>
          </cell>
          <cell r="D333">
            <v>44</v>
          </cell>
          <cell r="F333">
            <v>164</v>
          </cell>
        </row>
        <row r="334">
          <cell r="A334" t="str">
            <v>Сосиски Хот-дог ВЕС (лоток с ср.защ.атм.)   СПК</v>
          </cell>
          <cell r="D334">
            <v>29</v>
          </cell>
          <cell r="F334">
            <v>29</v>
          </cell>
        </row>
        <row r="335">
          <cell r="A335" t="str">
            <v>Сыр "Пармезан" 40% колотый 100 гр  ОСТАНКИНО</v>
          </cell>
          <cell r="D335">
            <v>2</v>
          </cell>
          <cell r="F335">
            <v>2</v>
          </cell>
        </row>
        <row r="336">
          <cell r="A336" t="str">
            <v>Сыр "Пармезан" 40% кусок 180 гр  ОСТАНКИНО</v>
          </cell>
          <cell r="D336">
            <v>125</v>
          </cell>
          <cell r="F336">
            <v>125</v>
          </cell>
        </row>
        <row r="337">
          <cell r="A337" t="str">
            <v>Сыр Боккончини копченый 40% 100 гр.  ОСТАНКИНО</v>
          </cell>
          <cell r="D337">
            <v>22</v>
          </cell>
          <cell r="F337">
            <v>22</v>
          </cell>
        </row>
        <row r="338">
          <cell r="A338" t="str">
            <v>Сыр Папа Может Гауда  45% 200гр     Останкино</v>
          </cell>
          <cell r="D338">
            <v>393</v>
          </cell>
          <cell r="F338">
            <v>393</v>
          </cell>
        </row>
        <row r="339">
          <cell r="A339" t="str">
            <v>Сыр Папа Может Гауда  45% вес     Останкино</v>
          </cell>
          <cell r="D339">
            <v>31.5</v>
          </cell>
          <cell r="F339">
            <v>31.5</v>
          </cell>
        </row>
        <row r="340">
          <cell r="A340" t="str">
            <v>Сыр Папа Может Гауда 48%, нарез, 125г (9 шт)  Останкино</v>
          </cell>
          <cell r="D340">
            <v>21</v>
          </cell>
          <cell r="F340">
            <v>21</v>
          </cell>
        </row>
        <row r="341">
          <cell r="A341" t="str">
            <v>Сыр Папа Может Голландский  45% 200гр     Останкино</v>
          </cell>
          <cell r="D341">
            <v>677</v>
          </cell>
          <cell r="F341">
            <v>678</v>
          </cell>
        </row>
        <row r="342">
          <cell r="A342" t="str">
            <v>Сыр Папа Может Голландский  45% вес      Останкино</v>
          </cell>
          <cell r="D342">
            <v>121.5</v>
          </cell>
          <cell r="F342">
            <v>123.56</v>
          </cell>
        </row>
        <row r="343">
          <cell r="A343" t="str">
            <v>Сыр Папа Может Голландский 45%, нарез, 125г (9 шт)  Останкино</v>
          </cell>
          <cell r="D343">
            <v>21</v>
          </cell>
          <cell r="F343">
            <v>21</v>
          </cell>
        </row>
        <row r="344">
          <cell r="A344" t="str">
            <v>Сыр Папа Может Классический 45% 200г   Останкино</v>
          </cell>
          <cell r="F344">
            <v>1</v>
          </cell>
        </row>
        <row r="345">
          <cell r="A345" t="str">
            <v>Сыр Папа Может Министерский 45% 200г  Останкино</v>
          </cell>
          <cell r="D345">
            <v>7</v>
          </cell>
          <cell r="F345">
            <v>7</v>
          </cell>
        </row>
        <row r="346">
          <cell r="A346" t="str">
            <v>Сыр Папа Может Министерский 50%, нарезка 125г  Останкино</v>
          </cell>
          <cell r="D346">
            <v>16</v>
          </cell>
          <cell r="F346">
            <v>16</v>
          </cell>
        </row>
        <row r="347">
          <cell r="A347" t="str">
            <v>Сыр Папа Может Папин Завтрак 50% 200г  Останкино</v>
          </cell>
          <cell r="D347">
            <v>5</v>
          </cell>
          <cell r="F347">
            <v>5</v>
          </cell>
        </row>
        <row r="348">
          <cell r="A348" t="str">
            <v>Сыр Папа Может Российский  50% 200гр    Останкино</v>
          </cell>
          <cell r="D348">
            <v>942</v>
          </cell>
          <cell r="F348">
            <v>942</v>
          </cell>
        </row>
        <row r="349">
          <cell r="A349" t="str">
            <v>Сыр Папа Может Российский  50% вес    Останкино</v>
          </cell>
          <cell r="D349">
            <v>116.8</v>
          </cell>
          <cell r="F349">
            <v>116.8</v>
          </cell>
        </row>
        <row r="350">
          <cell r="A350" t="str">
            <v>Сыр Папа Может Российский 50%, нарезка 125г  Останкино</v>
          </cell>
          <cell r="D350">
            <v>66</v>
          </cell>
          <cell r="F350">
            <v>66</v>
          </cell>
        </row>
        <row r="351">
          <cell r="A351" t="str">
            <v>Сыр Папа Может Сливочный со вкусом.топл.молока 50% вес (=3,5кг)  Останкино</v>
          </cell>
          <cell r="D351">
            <v>175.5</v>
          </cell>
          <cell r="F351">
            <v>175.5</v>
          </cell>
        </row>
        <row r="352">
          <cell r="A352" t="str">
            <v>Сыр Папа Может Тильзитер   45% 200гр     Останкино</v>
          </cell>
          <cell r="D352">
            <v>469</v>
          </cell>
          <cell r="F352">
            <v>470</v>
          </cell>
        </row>
        <row r="353">
          <cell r="A353" t="str">
            <v>Сыр Папа Может Тильзитер   45% вес      Останкино</v>
          </cell>
          <cell r="D353">
            <v>83</v>
          </cell>
          <cell r="F353">
            <v>88</v>
          </cell>
        </row>
        <row r="354">
          <cell r="A354" t="str">
            <v>Сыр Папа Может Эдам 45% вес (=3,5кг)  Останкино</v>
          </cell>
          <cell r="D354">
            <v>16.5</v>
          </cell>
          <cell r="F354">
            <v>16.5</v>
          </cell>
        </row>
        <row r="355">
          <cell r="A355" t="str">
            <v>Сыр Плавл. Сливочный 55% 190гр  Останкино</v>
          </cell>
          <cell r="D355">
            <v>69</v>
          </cell>
          <cell r="F355">
            <v>69</v>
          </cell>
        </row>
        <row r="356">
          <cell r="A356" t="str">
            <v>Сыр рассольный жирный Чечил 45% 100 гр  ОСТАНКИНО</v>
          </cell>
          <cell r="D356">
            <v>131</v>
          </cell>
          <cell r="F356">
            <v>131</v>
          </cell>
        </row>
        <row r="357">
          <cell r="A357" t="str">
            <v>Сыр рассольный жирный Чечил копченый 45% 100 гр  ОСТАНКИНО</v>
          </cell>
          <cell r="D357">
            <v>102</v>
          </cell>
          <cell r="F357">
            <v>102</v>
          </cell>
        </row>
        <row r="358">
          <cell r="A358" t="str">
            <v>Сыр Скаморца свежий 40% 100 гр.  ОСТАНКИНО</v>
          </cell>
          <cell r="D358">
            <v>20</v>
          </cell>
          <cell r="F358">
            <v>20</v>
          </cell>
        </row>
        <row r="359">
          <cell r="A359" t="str">
            <v>Сыр Творож. с Зеленью 140 гр.  ОСТАНКИНО</v>
          </cell>
          <cell r="D359">
            <v>31</v>
          </cell>
          <cell r="F359">
            <v>31</v>
          </cell>
        </row>
        <row r="360">
          <cell r="A360" t="str">
            <v>Сыр Творож. Сливочный 140 гр  ОСТАНКИНО</v>
          </cell>
          <cell r="D360">
            <v>88</v>
          </cell>
          <cell r="F360">
            <v>88</v>
          </cell>
        </row>
        <row r="361">
          <cell r="A361" t="str">
            <v>Сыч/Прод Коровино Российский 50% 200г НОВАЯ СЗМЖ  ОСТАНКИНО</v>
          </cell>
          <cell r="D361">
            <v>145</v>
          </cell>
          <cell r="F361">
            <v>145</v>
          </cell>
        </row>
        <row r="362">
          <cell r="A362" t="str">
            <v>Сыч/Прод Коровино Российский 50% 200г СЗМЖ  ОСТАНКИНО</v>
          </cell>
          <cell r="D362">
            <v>18</v>
          </cell>
          <cell r="F362">
            <v>18</v>
          </cell>
        </row>
        <row r="363">
          <cell r="A363" t="str">
            <v>Сыч/Прод Коровино Тильзитер 50% 200г НОВАЯ СЗМЖ  ОСТАНКИНО</v>
          </cell>
          <cell r="D363">
            <v>31</v>
          </cell>
          <cell r="F363">
            <v>31</v>
          </cell>
        </row>
        <row r="364">
          <cell r="A364" t="str">
            <v>Сыч/Прод Коровино Тильзитер 50% 200г СЗМЖ  ОСТАНКИНО</v>
          </cell>
          <cell r="D364">
            <v>12</v>
          </cell>
          <cell r="F364">
            <v>12</v>
          </cell>
        </row>
        <row r="365">
          <cell r="A365" t="str">
            <v>Торо Неро с/в "Эликатессе" 140 гр.шт.  СПК</v>
          </cell>
          <cell r="D365">
            <v>77</v>
          </cell>
          <cell r="F365">
            <v>77</v>
          </cell>
        </row>
        <row r="366">
          <cell r="A366" t="str">
            <v>Уши свиные копченые к пиву 0,15кг нар. д/ф шт.  СПК</v>
          </cell>
          <cell r="D366">
            <v>31</v>
          </cell>
          <cell r="F366">
            <v>31</v>
          </cell>
        </row>
        <row r="367">
          <cell r="A367" t="str">
            <v>Фестивальная пора с/к 100 гр.шт.нар. (лоток с ср.защ.атм.)  СПК</v>
          </cell>
          <cell r="D367">
            <v>310</v>
          </cell>
          <cell r="F367">
            <v>310</v>
          </cell>
        </row>
        <row r="368">
          <cell r="A368" t="str">
            <v>Фестивальная пора с/к 235 гр.шт.  СПК</v>
          </cell>
          <cell r="D368">
            <v>1044</v>
          </cell>
          <cell r="F368">
            <v>1244</v>
          </cell>
        </row>
        <row r="369">
          <cell r="A369" t="str">
            <v>Фестивальная с/к 0,10 кг.шт. нарезка (лоток с ср.защ.атм.)  СПК</v>
          </cell>
          <cell r="D369">
            <v>31</v>
          </cell>
          <cell r="F369">
            <v>31</v>
          </cell>
        </row>
        <row r="370">
          <cell r="A370" t="str">
            <v>Фестивальная с/к 0,235 кг.шт.  СПК</v>
          </cell>
          <cell r="D370">
            <v>10</v>
          </cell>
          <cell r="F370">
            <v>10</v>
          </cell>
        </row>
        <row r="371">
          <cell r="A371" t="str">
            <v>Фестивальная с/к ВЕС   СПК</v>
          </cell>
          <cell r="D371">
            <v>64.3</v>
          </cell>
          <cell r="F371">
            <v>64.3</v>
          </cell>
        </row>
        <row r="372">
          <cell r="A372" t="str">
            <v>Фрай-пицца с ветчиной и грибами 3,0 кг ТМ Зареченские ТС Зареченские продукты. ВЕС ПОКОМ</v>
          </cell>
          <cell r="F372">
            <v>15</v>
          </cell>
        </row>
        <row r="373">
          <cell r="A373" t="str">
            <v>Фуэт с/в "Эликатессе" 160 гр.шт.  СПК</v>
          </cell>
          <cell r="D373">
            <v>258</v>
          </cell>
          <cell r="F373">
            <v>258</v>
          </cell>
        </row>
        <row r="374">
          <cell r="A374" t="str">
            <v>Хинкали Классические ТМ Зареченские ВЕС ПОКОМ</v>
          </cell>
          <cell r="F374">
            <v>96</v>
          </cell>
        </row>
        <row r="375">
          <cell r="A375" t="str">
            <v>Хотстеры ТМ Горячая штучка ТС Хотстеры 0,25 кг зам  ПОКОМ</v>
          </cell>
          <cell r="D375">
            <v>1100</v>
          </cell>
          <cell r="F375">
            <v>2841</v>
          </cell>
        </row>
        <row r="376">
          <cell r="A376" t="str">
            <v>Хрустящие крылышки острые к пиву ТМ Горячая штучка 0,3кг зам  ПОКОМ</v>
          </cell>
          <cell r="D376">
            <v>16</v>
          </cell>
          <cell r="F376">
            <v>185</v>
          </cell>
        </row>
        <row r="377">
          <cell r="A377" t="str">
            <v>Хрустящие крылышки ТМ Горячая штучка 0,3 кг зам  ПОКОМ</v>
          </cell>
          <cell r="D377">
            <v>2</v>
          </cell>
          <cell r="F377">
            <v>256</v>
          </cell>
        </row>
        <row r="378">
          <cell r="A378" t="str">
            <v>Хрустящие крылышки ТМ Зареченские ТС Зареченские продукты. ВЕС ПОКОМ</v>
          </cell>
          <cell r="F378">
            <v>6.4</v>
          </cell>
        </row>
        <row r="379">
          <cell r="A379" t="str">
            <v>Чебупай сочное яблоко ТМ Горячая штучка 0,2 кг зам.  ПОКОМ</v>
          </cell>
          <cell r="D379">
            <v>2</v>
          </cell>
          <cell r="F379">
            <v>59</v>
          </cell>
        </row>
        <row r="380">
          <cell r="A380" t="str">
            <v>Чебупай спелая вишня ТМ Горячая штучка 0,2 кг зам.  ПОКОМ</v>
          </cell>
          <cell r="D380">
            <v>6</v>
          </cell>
          <cell r="F380">
            <v>312</v>
          </cell>
        </row>
        <row r="381">
          <cell r="A381" t="str">
            <v>Чебупели Курочка гриль ТМ Горячая штучка, 0,3 кг зам  ПОКОМ</v>
          </cell>
          <cell r="D381">
            <v>7</v>
          </cell>
          <cell r="F381">
            <v>152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1580</v>
          </cell>
          <cell r="F382">
            <v>4365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1922</v>
          </cell>
          <cell r="F383">
            <v>5083</v>
          </cell>
        </row>
        <row r="384">
          <cell r="A384" t="str">
            <v>Чебуреки с мясом, грибами и картофелем. ВЕС  ПОКОМ</v>
          </cell>
          <cell r="F384">
            <v>5</v>
          </cell>
        </row>
        <row r="385">
          <cell r="A385" t="str">
            <v>Чебуреки сочные ВЕС ТМ Зареченские  ПОКОМ</v>
          </cell>
          <cell r="D385">
            <v>10</v>
          </cell>
          <cell r="F385">
            <v>468.4</v>
          </cell>
        </row>
        <row r="386">
          <cell r="A386" t="str">
            <v>Чебуреки сочные, ВЕС, куриные жарен. зам  ПОКОМ</v>
          </cell>
          <cell r="F386">
            <v>10</v>
          </cell>
        </row>
        <row r="387">
          <cell r="A387" t="str">
            <v>Чоризо с/к "Эликатессе" 0,20 кг.шт.  СПК</v>
          </cell>
          <cell r="D387">
            <v>10</v>
          </cell>
          <cell r="F387">
            <v>10</v>
          </cell>
        </row>
        <row r="388">
          <cell r="A388" t="str">
            <v>Шпикачки Русские (черева) (в ср.защ.атм.) "Высокий вкус"  СПК</v>
          </cell>
          <cell r="D388">
            <v>136</v>
          </cell>
          <cell r="F388">
            <v>136</v>
          </cell>
        </row>
        <row r="389">
          <cell r="A389" t="str">
            <v>Эликапреза с/в "Эликатессе" 0,10 кг.шт. нарезка (лоток с ср.защ.атм.)  СПК</v>
          </cell>
          <cell r="D389">
            <v>144</v>
          </cell>
          <cell r="F389">
            <v>144</v>
          </cell>
        </row>
        <row r="390">
          <cell r="A390" t="str">
            <v>Юбилейная с/к 0,10 кг.шт. нарезка (лоток с ср.защ.атм.)  СПК</v>
          </cell>
          <cell r="D390">
            <v>79</v>
          </cell>
          <cell r="F390">
            <v>79</v>
          </cell>
        </row>
        <row r="391">
          <cell r="A391" t="str">
            <v>Юбилейная с/к 0,235 кг.шт.  СПК</v>
          </cell>
          <cell r="D391">
            <v>1504</v>
          </cell>
          <cell r="F391">
            <v>1704</v>
          </cell>
        </row>
        <row r="392">
          <cell r="A392" t="str">
            <v>Итого</v>
          </cell>
          <cell r="D392">
            <v>160574.56299999999</v>
          </cell>
          <cell r="F392">
            <v>379897.38699999999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25434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90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180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300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58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340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230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110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75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40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300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76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1820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2450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102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110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160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85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1900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31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200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3700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112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205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1850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900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72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102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76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82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44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48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200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72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18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122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130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88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460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390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460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40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290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280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380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280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310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180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94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190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30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760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810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560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130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100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76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490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70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360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280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100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96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168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100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60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20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20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20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72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110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110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560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60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21.12.2023 - 27.12.2023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33.634999999999998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108.46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187.29300000000001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259.036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119.16500000000001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54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234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222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138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15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20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24</v>
          </cell>
        </row>
        <row r="20">
          <cell r="A20" t="str">
            <v xml:space="preserve"> 079  Колбаса Сервелат Кремлевский,  0.35 кг, ПОКОМ</v>
          </cell>
          <cell r="D20">
            <v>30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210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24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162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138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192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237.75</v>
          </cell>
        </row>
        <row r="27">
          <cell r="A27" t="str">
            <v xml:space="preserve"> 201  Ветчина Нежная ТМ Особый рецепт, (2,5кг), ПОКОМ</v>
          </cell>
          <cell r="D27">
            <v>3113.16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95.57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534.1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3827.86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64.405000000000001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306.13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2035.92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2317.2449999999999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100.27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74.492000000000004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185.119</v>
          </cell>
        </row>
        <row r="38">
          <cell r="A38" t="str">
            <v xml:space="preserve"> 243  Колбаса Сервелат Зернистый, ВЕС.  ПОКОМ</v>
          </cell>
          <cell r="D38">
            <v>170.607</v>
          </cell>
        </row>
        <row r="39">
          <cell r="A39" t="str">
            <v xml:space="preserve"> 247  Сардельки Нежные, ВЕС.  ПОКОМ</v>
          </cell>
          <cell r="D39">
            <v>40.780999999999999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159.22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74.953000000000003</v>
          </cell>
        </row>
        <row r="42">
          <cell r="A42" t="str">
            <v xml:space="preserve"> 263  Шпикачки Стародворские, ВЕС.  ПОКОМ</v>
          </cell>
          <cell r="D42">
            <v>40.22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85.81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95.108999999999995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85.58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504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354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560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60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144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372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462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192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312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60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75.47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141.91399999999999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71.569999999999993</v>
          </cell>
        </row>
        <row r="59">
          <cell r="A59" t="str">
            <v xml:space="preserve"> 318  Сосиски Датские ТМ Зареченские, ВЕС  ПОКОМ</v>
          </cell>
          <cell r="D59">
            <v>519.65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910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420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90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102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96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279.44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40</v>
          </cell>
        </row>
        <row r="67">
          <cell r="A67" t="str">
            <v xml:space="preserve"> 335  Колбаса Сливушка ТМ Вязанка. ВЕС.  ПОКОМ </v>
          </cell>
          <cell r="D67">
            <v>57.06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462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462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354.50599999999997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174.089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350.31900000000002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380.10500000000002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30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30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80.075999999999993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48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D79">
            <v>48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474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1344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2202</v>
          </cell>
        </row>
        <row r="83">
          <cell r="A83" t="str">
            <v>Итого</v>
          </cell>
          <cell r="D83">
            <v>28707.089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27.12.2023 - 27.12.2023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26.733000000000001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587.19500000000005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123.057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548.01199999999994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57.566000000000003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67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662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929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1047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87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125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119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53</v>
          </cell>
        </row>
        <row r="22">
          <cell r="A22" t="str">
            <v xml:space="preserve"> 068  Колбаса Особая ТМ Особый рецепт, 0,5 кг, ПОКОМ</v>
          </cell>
          <cell r="D22">
            <v>30</v>
          </cell>
        </row>
        <row r="23">
          <cell r="A23" t="str">
            <v xml:space="preserve"> 079  Колбаса Сервелат Кремлевский,  0.35 кг, ПОКОМ</v>
          </cell>
          <cell r="D23">
            <v>23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617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53</v>
          </cell>
        </row>
        <row r="26">
          <cell r="A26" t="str">
            <v xml:space="preserve"> 096  Сосиски Баварские,  0.42кг,ПОКОМ</v>
          </cell>
          <cell r="D26">
            <v>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508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158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304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452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147.637</v>
          </cell>
        </row>
        <row r="32">
          <cell r="A32" t="str">
            <v xml:space="preserve"> 201  Ветчина Нежная ТМ Особый рецепт, (2,5кг), ПОКОМ</v>
          </cell>
          <cell r="D32">
            <v>2073.788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160.44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215.42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113.551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5817.1819999999998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80.233999999999995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19.564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190.13399999999999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1447.3150000000001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1399.7660000000001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100.096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139.80699999999999</v>
          </cell>
        </row>
        <row r="44">
          <cell r="A44" t="str">
            <v xml:space="preserve"> 240  Колбаса Салями охотничья, ВЕС. ПОКОМ</v>
          </cell>
          <cell r="D44">
            <v>34.613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198.27699999999999</v>
          </cell>
        </row>
        <row r="46">
          <cell r="A46" t="str">
            <v xml:space="preserve"> 243  Колбаса Сервелат Зернистый, ВЕС.  ПОКОМ</v>
          </cell>
          <cell r="D46">
            <v>38.381</v>
          </cell>
        </row>
        <row r="47">
          <cell r="A47" t="str">
            <v xml:space="preserve"> 247  Сардельки Нежные, ВЕС.  ПОКОМ</v>
          </cell>
          <cell r="D47">
            <v>37.991999999999997</v>
          </cell>
        </row>
        <row r="48">
          <cell r="A48" t="str">
            <v xml:space="preserve"> 248  Сардельки Сочные ТМ Особый рецепт,   ПОКОМ</v>
          </cell>
          <cell r="D48">
            <v>25.925000000000001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254.589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15.47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68.978999999999999</v>
          </cell>
        </row>
        <row r="52">
          <cell r="A52" t="str">
            <v xml:space="preserve"> 263  Шпикачки Стародворские, ВЕС.  ПОКОМ</v>
          </cell>
          <cell r="D52">
            <v>20.74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242.93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199.40899999999999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246.88499999999999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983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1020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1657</v>
          </cell>
        </row>
        <row r="59">
          <cell r="A59" t="str">
            <v xml:space="preserve"> 283  Сосиски Сочинки, ВЕС, ТМ Стародворье ПОКОМ</v>
          </cell>
          <cell r="D59">
            <v>117.238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80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480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31.748999999999999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924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1195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26.18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59.915999999999997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437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647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266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136.57300000000001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661.29399999999998</v>
          </cell>
        </row>
        <row r="72">
          <cell r="A72" t="str">
            <v xml:space="preserve"> 316  Колбаса Нежная ТМ Зареченские ВЕС  ПОКОМ</v>
          </cell>
          <cell r="D72">
            <v>63.265000000000001</v>
          </cell>
        </row>
        <row r="73">
          <cell r="A73" t="str">
            <v xml:space="preserve"> 317 Колбаса Сервелат Рижский ТМ Зареченские, ВЕС  ПОКОМ</v>
          </cell>
          <cell r="D73">
            <v>5.0789999999999997</v>
          </cell>
        </row>
        <row r="74">
          <cell r="A74" t="str">
            <v xml:space="preserve"> 318  Сосиски Датские ТМ Зареченские, ВЕС  ПОКОМ</v>
          </cell>
          <cell r="D74">
            <v>832.53300000000002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1229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1331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581</v>
          </cell>
        </row>
        <row r="78">
          <cell r="A78" t="str">
            <v xml:space="preserve"> 328  Сардельки Сочинки Стародворье ТМ  0,4 кг ПОКОМ</v>
          </cell>
          <cell r="D78">
            <v>63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55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550.726</v>
          </cell>
        </row>
        <row r="81">
          <cell r="A81" t="str">
            <v xml:space="preserve"> 331  Сосиски Сочинки по-баварски ВЕС ТМ Стародворье  Поком</v>
          </cell>
          <cell r="D81">
            <v>5.9130000000000003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69</v>
          </cell>
        </row>
        <row r="83">
          <cell r="A83" t="str">
            <v xml:space="preserve"> 335  Колбаса Сливушка ТМ Вязанка. ВЕС.  ПОКОМ </v>
          </cell>
          <cell r="D83">
            <v>33.213999999999999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1152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767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235.97800000000001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224.63900000000001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309.38099999999997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229.04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9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8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14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56.051000000000002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D94">
            <v>69</v>
          </cell>
        </row>
        <row r="95">
          <cell r="A95" t="str">
            <v xml:space="preserve"> 372  Ветчина Сочинка ТМ Стародворье. ВЕС ПОКОМ</v>
          </cell>
          <cell r="D95">
            <v>14.851000000000001</v>
          </cell>
        </row>
        <row r="96">
          <cell r="A96" t="str">
            <v xml:space="preserve"> 373 Колбаса вареная Сочинка ТМ Стародворье ВЕС ПОКОМ</v>
          </cell>
          <cell r="D96">
            <v>61.719000000000001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86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77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D99">
            <v>162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542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2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120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101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804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1402</v>
          </cell>
        </row>
        <row r="106">
          <cell r="A106" t="str">
            <v>3215 ВЕТЧ.МЯСНАЯ Папа может п/о 0.4кг 8шт.    ОСТАНКИНО</v>
          </cell>
          <cell r="D106">
            <v>95</v>
          </cell>
        </row>
        <row r="107">
          <cell r="A107" t="str">
            <v>3297 СЫТНЫЕ Папа может сар б/о мгс 1*3 СНГ  ОСТАНКИНО</v>
          </cell>
          <cell r="D107">
            <v>25.765000000000001</v>
          </cell>
        </row>
        <row r="108">
          <cell r="A108" t="str">
            <v>3812 СОЧНЫЕ сос п/о мгс 2*2  ОСТАНКИНО</v>
          </cell>
          <cell r="D108">
            <v>291.86399999999998</v>
          </cell>
        </row>
        <row r="109">
          <cell r="A109" t="str">
            <v>4063 МЯСНАЯ Папа может вар п/о_Л   ОСТАНКИНО</v>
          </cell>
          <cell r="D109">
            <v>897.30799999999999</v>
          </cell>
        </row>
        <row r="110">
          <cell r="A110" t="str">
            <v>4117 ЭКСТРА Папа может с/к в/у_Л   ОСТАНКИНО</v>
          </cell>
          <cell r="D110">
            <v>34.18</v>
          </cell>
        </row>
        <row r="111">
          <cell r="A111" t="str">
            <v>4342 Салями Финская п/к в/у ОСТАНКИНО</v>
          </cell>
          <cell r="D111">
            <v>359.68299999999999</v>
          </cell>
        </row>
        <row r="112">
          <cell r="A112" t="str">
            <v>4574 Мясная со шпиком Папа может вар п/о ОСТАНКИНО</v>
          </cell>
          <cell r="D112">
            <v>18.821999999999999</v>
          </cell>
        </row>
        <row r="113">
          <cell r="A113" t="str">
            <v>4813 ФИЛЕЙНАЯ Папа может вар п/о_Л   ОСТАНКИНО</v>
          </cell>
          <cell r="D113">
            <v>243.87100000000001</v>
          </cell>
        </row>
        <row r="114">
          <cell r="A114" t="str">
            <v>4993 САЛЯМИ ИТАЛЬЯНСКАЯ с/к в/у 1/250*8_120c ОСТАНКИНО</v>
          </cell>
          <cell r="D114">
            <v>277</v>
          </cell>
        </row>
        <row r="115">
          <cell r="A115" t="str">
            <v>5161 Печеночный пашт 0,150 ОСТАНКИНО</v>
          </cell>
          <cell r="D115">
            <v>2</v>
          </cell>
        </row>
        <row r="116">
          <cell r="A116" t="str">
            <v>5247 РУССКАЯ ПРЕМИУМ вар б/о мгс_30с ОСТАНКИНО</v>
          </cell>
          <cell r="D116">
            <v>28.093</v>
          </cell>
        </row>
        <row r="117">
          <cell r="A117" t="str">
            <v>5336 ОСОБАЯ вар п/о  ОСТАНКИНО</v>
          </cell>
          <cell r="D117">
            <v>66.686999999999998</v>
          </cell>
        </row>
        <row r="118">
          <cell r="A118" t="str">
            <v>5337 ОСОБАЯ СО ШПИКОМ вар п/о  ОСТАНКИНО</v>
          </cell>
          <cell r="D118">
            <v>18.111999999999998</v>
          </cell>
        </row>
        <row r="119">
          <cell r="A119" t="str">
            <v>5341 СЕРВЕЛАТ ОХОТНИЧИЙ в/к в/у  ОСТАНКИНО</v>
          </cell>
          <cell r="D119">
            <v>59.637999999999998</v>
          </cell>
        </row>
        <row r="120">
          <cell r="A120" t="str">
            <v>5483 ЭКСТРА Папа может с/к в/у 1/250 8шт.   ОСТАНКИНО</v>
          </cell>
          <cell r="D120">
            <v>387</v>
          </cell>
        </row>
        <row r="121">
          <cell r="A121" t="str">
            <v>5544 Сервелат Финский в/к в/у_45с НОВАЯ ОСТАНКИНО</v>
          </cell>
          <cell r="D121">
            <v>376.97899999999998</v>
          </cell>
        </row>
        <row r="122">
          <cell r="A122" t="str">
            <v>5682 САЛЯМИ МЕЛКОЗЕРНЕНАЯ с/к в/у 1/120_60с   ОСТАНКИНО</v>
          </cell>
          <cell r="D122">
            <v>808</v>
          </cell>
        </row>
        <row r="123">
          <cell r="A123" t="str">
            <v>5706 АРОМАТНАЯ Папа может с/к в/у 1/250 8шт.  ОСТАНКИНО</v>
          </cell>
          <cell r="D123">
            <v>434</v>
          </cell>
        </row>
        <row r="124">
          <cell r="A124" t="str">
            <v>5708 ПОСОЛЬСКАЯ Папа может с/к в/у ОСТАНКИНО</v>
          </cell>
          <cell r="D124">
            <v>51.167000000000002</v>
          </cell>
        </row>
        <row r="125">
          <cell r="A125" t="str">
            <v>5820 СЛИВОЧНЫЕ Папа может сос п/о мгс 2*2_45с   ОСТАНКИНО</v>
          </cell>
          <cell r="D125">
            <v>8.2129999999999992</v>
          </cell>
        </row>
        <row r="126">
          <cell r="A126" t="str">
            <v>5851 ЭКСТРА Папа может вар п/о   ОСТАНКИНО</v>
          </cell>
          <cell r="D126">
            <v>174.07300000000001</v>
          </cell>
        </row>
        <row r="127">
          <cell r="A127" t="str">
            <v>5931 ОХОТНИЧЬЯ Папа может с/к в/у 1/220 8шт.   ОСТАНКИНО</v>
          </cell>
          <cell r="D127">
            <v>42</v>
          </cell>
        </row>
        <row r="128">
          <cell r="A128" t="str">
            <v>5981 МОЛОЧНЫЕ ТРАДИЦ. сос п/о мгс 1*6_45с   ОСТАНКИНО</v>
          </cell>
          <cell r="D128">
            <v>19.381</v>
          </cell>
        </row>
        <row r="129">
          <cell r="A129" t="str">
            <v>6041 МОЛОЧНЫЕ К ЗАВТРАКУ сос п/о мгс 1*3  ОСТАНКИНО</v>
          </cell>
          <cell r="D129">
            <v>69.847999999999999</v>
          </cell>
        </row>
        <row r="130">
          <cell r="A130" t="str">
            <v>6042 МОЛОЧНЫЕ К ЗАВТРАКУ сос п/о в/у 0.4кг   ОСТАНКИНО</v>
          </cell>
          <cell r="D130">
            <v>414</v>
          </cell>
        </row>
        <row r="131">
          <cell r="A131" t="str">
            <v>6113 СОЧНЫЕ сос п/о мгс 1*6_Ашан  ОСТАНКИНО</v>
          </cell>
          <cell r="D131">
            <v>791.75900000000001</v>
          </cell>
        </row>
        <row r="132">
          <cell r="A132" t="str">
            <v>6123 МОЛОЧНЫЕ КЛАССИЧЕСКИЕ ПМ сос п/о мгс 2*4   ОСТАНКИНО</v>
          </cell>
          <cell r="D132">
            <v>71.593000000000004</v>
          </cell>
        </row>
        <row r="133">
          <cell r="A133" t="str">
            <v>6144 МОЛОЧНЫЕ ТРАДИЦ сос п/о в/у 1/360 (1+1) ОСТАНКИНО</v>
          </cell>
          <cell r="D133">
            <v>17</v>
          </cell>
        </row>
        <row r="134">
          <cell r="A134" t="str">
            <v>6158 ВРЕМЯ ОЛИВЬЕ Папа может вар п/о 0.4кг   ОСТАНКИНО</v>
          </cell>
          <cell r="D134">
            <v>353</v>
          </cell>
        </row>
        <row r="135">
          <cell r="A135" t="str">
            <v>6213 СЕРВЕЛАТ ФИНСКИЙ СН в/к в/у 0.35кг 8шт.  ОСТАНКИНО</v>
          </cell>
          <cell r="D135">
            <v>148</v>
          </cell>
        </row>
        <row r="136">
          <cell r="A136" t="str">
            <v>6215 СЕРВЕЛАТ ОРЕХОВЫЙ СН в/к в/у 0.35кг 8шт  ОСТАНКИНО</v>
          </cell>
          <cell r="D136">
            <v>55</v>
          </cell>
        </row>
        <row r="137">
          <cell r="A137" t="str">
            <v>6217 ШПИКАЧКИ ДОМАШНИЕ СН п/о мгс 0.4кг 8шт.  ОСТАНКИНО</v>
          </cell>
          <cell r="D137">
            <v>35</v>
          </cell>
        </row>
        <row r="138">
          <cell r="A138" t="str">
            <v>6225 ИМПЕРСКАЯ И БАЛЫКОВАЯ в/к с/н мгс 1/90  ОСТАНКИНО</v>
          </cell>
          <cell r="D138">
            <v>63</v>
          </cell>
        </row>
        <row r="139">
          <cell r="A139" t="str">
            <v>6227 МОЛОЧНЫЕ ТРАДИЦ. сос п/о мгс 0.6кг LTF  ОСТАНКИНО</v>
          </cell>
          <cell r="D139">
            <v>97</v>
          </cell>
        </row>
        <row r="140">
          <cell r="A140" t="str">
            <v>6228 МЯСНОЕ АССОРТИ к/з с/н мгс 1/90 10шт.  ОСТАНКИНО</v>
          </cell>
          <cell r="D140">
            <v>94</v>
          </cell>
        </row>
        <row r="141">
          <cell r="A141" t="str">
            <v>6233 БУЖЕНИНА ЗАПЕЧЕННАЯ с/н в/у 1/100 10шт.  ОСТАНКИНО</v>
          </cell>
          <cell r="D141">
            <v>41</v>
          </cell>
        </row>
        <row r="142">
          <cell r="A142" t="str">
            <v>6241 ХОТ-ДОГ Папа может сос п/о мгс 0.38кг  ОСТАНКИНО</v>
          </cell>
          <cell r="D142">
            <v>147</v>
          </cell>
        </row>
        <row r="143">
          <cell r="A143" t="str">
            <v>6247 ДОМАШНЯЯ Папа может вар п/о 0,4кг 8шт.  ОСТАНКИНО</v>
          </cell>
          <cell r="D143">
            <v>56</v>
          </cell>
        </row>
        <row r="144">
          <cell r="A144" t="str">
            <v>6268 ГОВЯЖЬЯ Папа может вар п/о 0,4кг 8 шт.  ОСТАНКИНО</v>
          </cell>
          <cell r="D144">
            <v>96</v>
          </cell>
        </row>
        <row r="145">
          <cell r="A145" t="str">
            <v>6281 СВИНИНА ДЕЛИКАТ. к/в мл/к в/у 0.3кг 45с  ОСТАНКИНО</v>
          </cell>
          <cell r="D145">
            <v>276</v>
          </cell>
        </row>
        <row r="146">
          <cell r="A146" t="str">
            <v>6297 ФИЛЕЙНЫЕ сос ц/о в/у 1/270 12шт_45с  ОСТАНКИНО</v>
          </cell>
          <cell r="D146">
            <v>626</v>
          </cell>
        </row>
        <row r="147">
          <cell r="A147" t="str">
            <v>6303 МЯСНЫЕ Папа может сос п/о мгс 1.5*3  ОСТАНКИНО</v>
          </cell>
          <cell r="D147">
            <v>61.078000000000003</v>
          </cell>
        </row>
        <row r="148">
          <cell r="A148" t="str">
            <v>6325 ДОКТОРСКАЯ ПРЕМИУМ вар п/о 0.4кг 8шт.  ОСТАНКИНО</v>
          </cell>
          <cell r="D148">
            <v>302</v>
          </cell>
        </row>
        <row r="149">
          <cell r="A149" t="str">
            <v>6333 МЯСНАЯ Папа может вар п/о 0.4кг 8шт.  ОСТАНКИНО</v>
          </cell>
          <cell r="D149">
            <v>2462</v>
          </cell>
        </row>
        <row r="150">
          <cell r="A150" t="str">
            <v>6353 ЭКСТРА Папа может вар п/о 0.4кг 8шт.  ОСТАНКИНО</v>
          </cell>
          <cell r="D150">
            <v>731</v>
          </cell>
        </row>
        <row r="151">
          <cell r="A151" t="str">
            <v>6392 ФИЛЕЙНАЯ Папа может вар п/о 0.4кг. ОСТАНКИНО</v>
          </cell>
          <cell r="D151">
            <v>1547</v>
          </cell>
        </row>
        <row r="152">
          <cell r="A152" t="str">
            <v>6427 КЛАССИЧЕСКАЯ ПМ вар п/о 0.35кг 8шт. ОСТАНКИНО</v>
          </cell>
          <cell r="D152">
            <v>608</v>
          </cell>
        </row>
        <row r="153">
          <cell r="A153" t="str">
            <v>6438 БОГАТЫРСКИЕ Папа Может сос п/о в/у 0,3кг  ОСТАНКИНО</v>
          </cell>
          <cell r="D153">
            <v>149</v>
          </cell>
        </row>
        <row r="154">
          <cell r="A154" t="str">
            <v>6453 ЭКСТРА Папа может с/к с/н в/у 1/100 14шт.   ОСТАНКИНО</v>
          </cell>
          <cell r="D154">
            <v>329</v>
          </cell>
        </row>
        <row r="155">
          <cell r="A155" t="str">
            <v>6454 АРОМАТНАЯ с/к с/н в/у 1/100 14шт.  ОСТАНКИНО</v>
          </cell>
          <cell r="D155">
            <v>385</v>
          </cell>
        </row>
        <row r="156">
          <cell r="A156" t="str">
            <v>6475 С СЫРОМ Папа может сос ц/о мгс 0.4кг6шт  ОСТАНКИНО</v>
          </cell>
          <cell r="D156">
            <v>69</v>
          </cell>
        </row>
        <row r="157">
          <cell r="A157" t="str">
            <v>6527 ШПИКАЧКИ СОЧНЫЕ ПМ сар б/о мгс 1*3 45с ОСТАНКИНО</v>
          </cell>
          <cell r="D157">
            <v>88.260999999999996</v>
          </cell>
        </row>
        <row r="158">
          <cell r="A158" t="str">
            <v>6562 СЕРВЕЛАТ КАРЕЛЬСКИЙ СН в/к в/у 0,28кг  ОСТАНКИНО</v>
          </cell>
          <cell r="D158">
            <v>237</v>
          </cell>
        </row>
        <row r="159">
          <cell r="A159" t="str">
            <v>6563 СЛИВОЧНЫЕ СН сос п/о мгс 1*6  ОСТАНКИНО</v>
          </cell>
          <cell r="D159">
            <v>9.3119999999999994</v>
          </cell>
        </row>
        <row r="160">
          <cell r="A160" t="str">
            <v>6589 МОЛОЧНЫЕ ГОСТ СН сос п/о мгс 0.41кг 10шт  ОСТАНКИНО</v>
          </cell>
          <cell r="D160">
            <v>13</v>
          </cell>
        </row>
        <row r="161">
          <cell r="A161" t="str">
            <v>6590 СЛИВОЧНЫЕ СН сос п/о мгс 0.41кг 10шт.  ОСТАНКИНО</v>
          </cell>
          <cell r="D161">
            <v>65</v>
          </cell>
        </row>
        <row r="162">
          <cell r="A162" t="str">
            <v>6592 ДОКТОРСКАЯ СН вар п/о  ОСТАНКИНО</v>
          </cell>
          <cell r="D162">
            <v>18.795999999999999</v>
          </cell>
        </row>
        <row r="163">
          <cell r="A163" t="str">
            <v>6593 ДОКТОРСКАЯ СН вар п/о 0.45кг 8шт.  ОСТАНКИНО</v>
          </cell>
          <cell r="D163">
            <v>59</v>
          </cell>
        </row>
        <row r="164">
          <cell r="A164" t="str">
            <v>6594 МОЛОЧНАЯ СН вар п/о  ОСТАНКИНО</v>
          </cell>
          <cell r="D164">
            <v>29.763000000000002</v>
          </cell>
        </row>
        <row r="165">
          <cell r="A165" t="str">
            <v>6595 МОЛОЧНАЯ СН вар п/о 0.45кг 8шт.  ОСТАНКИНО</v>
          </cell>
          <cell r="D165">
            <v>61</v>
          </cell>
        </row>
        <row r="166">
          <cell r="A166" t="str">
            <v>6597 РУССКАЯ СН вар п/о 0.45кг 8шт.  ОСТАНКИНО</v>
          </cell>
          <cell r="D166">
            <v>8</v>
          </cell>
        </row>
        <row r="167">
          <cell r="A167" t="str">
            <v>6601 ГОВЯЖЬИ СН сос п/о мгс 1*6  ОСТАНКИНО</v>
          </cell>
          <cell r="D167">
            <v>50.811</v>
          </cell>
        </row>
        <row r="168">
          <cell r="A168" t="str">
            <v>6602 БАВАРСКИЕ ПМ сос ц/о мгс 0,35кг 8шт.  ОСТАНКИНО</v>
          </cell>
          <cell r="D168">
            <v>23</v>
          </cell>
        </row>
        <row r="169">
          <cell r="A169" t="str">
            <v>6644 СОЧНЫЕ ПМ сос п/о мгс 0,41кг 10шт.  ОСТАНКИНО</v>
          </cell>
          <cell r="D169">
            <v>3</v>
          </cell>
        </row>
        <row r="170">
          <cell r="A170" t="str">
            <v>6645 ВЕТЧ.КЛАССИЧЕСКАЯ СН п/о 0.8кг 4шт.  ОСТАНКИНО</v>
          </cell>
          <cell r="D170">
            <v>13</v>
          </cell>
        </row>
        <row r="171">
          <cell r="A171" t="str">
            <v>6648 СОЧНЫЕ Папа может сар п/о мгс 1*3  ОСТАНКИНО</v>
          </cell>
          <cell r="D171">
            <v>2.0790000000000002</v>
          </cell>
        </row>
        <row r="172">
          <cell r="A172" t="str">
            <v>6661 СОЧНЫЙ ГРИЛЬ ПМ сос п/о мгс 1.5*4_Маяк  ОСТАНКИНО</v>
          </cell>
          <cell r="D172">
            <v>9.35</v>
          </cell>
        </row>
        <row r="173">
          <cell r="A173" t="str">
            <v>6666 БОЯНСКАЯ Папа может п/к в/у 0,28кг 8 шт. ОСТАНКИНО</v>
          </cell>
          <cell r="D173">
            <v>569</v>
          </cell>
        </row>
        <row r="174">
          <cell r="A174" t="str">
            <v>6669 ВЕНСКАЯ САЛЯМИ п/к в/у 0.28кг 8шт  ОСТАНКИНО</v>
          </cell>
          <cell r="D174">
            <v>264</v>
          </cell>
        </row>
        <row r="175">
          <cell r="A175" t="str">
            <v>6683 СЕРВЕЛАТ ЗЕРНИСТЫЙ ПМ в/к в/у 0,35кг  ОСТАНКИНО</v>
          </cell>
          <cell r="D175">
            <v>929</v>
          </cell>
        </row>
        <row r="176">
          <cell r="A176" t="str">
            <v>6684 СЕРВЕЛАТ КАРЕЛЬСКИЙ ПМ в/к в/у 0.28кг  ОСТАНКИНО</v>
          </cell>
          <cell r="D176">
            <v>366</v>
          </cell>
        </row>
        <row r="177">
          <cell r="A177" t="str">
            <v>6689 СЕРВЕЛАТ ОХОТНИЧИЙ ПМ в/к в/у 0,35кг 8шт  ОСТАНКИНО</v>
          </cell>
          <cell r="D177">
            <v>1852</v>
          </cell>
        </row>
        <row r="178">
          <cell r="A178" t="str">
            <v>6692 СЕРВЕЛАТ ПРИМА в/к в/у 0.28кг 8шт.  ОСТАНКИНО</v>
          </cell>
          <cell r="D178">
            <v>290</v>
          </cell>
        </row>
        <row r="179">
          <cell r="A179" t="str">
            <v>6697 СЕРВЕЛАТ ФИНСКИЙ ПМ в/к в/у 0,35кг 8шт.  ОСТАНКИНО</v>
          </cell>
          <cell r="D179">
            <v>1964</v>
          </cell>
        </row>
        <row r="180">
          <cell r="A180" t="str">
            <v>6713 СОЧНЫЙ ГРИЛЬ ПМ сос п/о мгс 0.41кг 8шт.  ОСТАНКИНО</v>
          </cell>
          <cell r="D180">
            <v>453</v>
          </cell>
        </row>
        <row r="181">
          <cell r="A181" t="str">
            <v>6716 ОСОБАЯ Коровино (в сетке) 0.5кг 8шт.  ОСТАНКИНО</v>
          </cell>
          <cell r="D181">
            <v>69</v>
          </cell>
        </row>
        <row r="182">
          <cell r="A182" t="str">
            <v>6722 СОЧНЫЕ ПМ сос п/о мгс 0,41кг 10шт.  ОСТАНКИНО</v>
          </cell>
          <cell r="D182">
            <v>1386</v>
          </cell>
        </row>
        <row r="183">
          <cell r="A183" t="str">
            <v>6726 СЛИВОЧНЫЕ ПМ сос п/о мгс 0.41кг 10шт.  ОСТАНКИНО</v>
          </cell>
          <cell r="D183">
            <v>424</v>
          </cell>
        </row>
        <row r="184">
          <cell r="A184" t="str">
            <v>6750 МОЛОЧНЫЕ ГОСТ СН сос п/о мгс 0,41 кг 10шт ОСТАНКИНО</v>
          </cell>
          <cell r="D184">
            <v>23</v>
          </cell>
        </row>
        <row r="185">
          <cell r="A185" t="str">
            <v>6751 СЛИВОЧНЫЕ СН сос п/о мгс 0,41кг 10шт.  ОСТАНКИНО</v>
          </cell>
          <cell r="D185">
            <v>11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58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76</v>
          </cell>
        </row>
        <row r="188">
          <cell r="A188" t="str">
            <v>БОНУС Z-ОСОБАЯ Коровино вар п/о (5324)  ОСТАНКИНО</v>
          </cell>
          <cell r="D188">
            <v>2.0299999999999998</v>
          </cell>
        </row>
        <row r="189">
          <cell r="A189" t="str">
            <v>БОНУС Z-ОСОБАЯ Коровино вар п/о 0.5кг_СНГ (6305)  ОСТАНКИНО</v>
          </cell>
          <cell r="D189">
            <v>2</v>
          </cell>
        </row>
        <row r="190">
          <cell r="A190" t="str">
            <v>БОНУС СОЧНЫЕ сос п/о мгс 0.41кг_UZ (6087)  ОСТАНКИНО</v>
          </cell>
          <cell r="D190">
            <v>493</v>
          </cell>
        </row>
        <row r="191">
          <cell r="A191" t="str">
            <v>БОНУС СОЧНЫЕ сос п/о мгс 1*6_UZ (6088)  ОСТАНКИНО</v>
          </cell>
          <cell r="D191">
            <v>264.995</v>
          </cell>
        </row>
        <row r="192">
          <cell r="A192" t="str">
            <v>БОНУС_273  Сосиски Сочинки с сочной грудинкой, МГС 0.4кг,   ПОКОМ</v>
          </cell>
          <cell r="D192">
            <v>350</v>
          </cell>
        </row>
        <row r="193">
          <cell r="A193" t="str">
            <v>БОНУС_283  Сосиски Сочинки, ВЕС, ТМ Стародворье ПОКОМ</v>
          </cell>
          <cell r="D193">
            <v>194.584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133.447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199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195</v>
          </cell>
        </row>
        <row r="197">
          <cell r="A197" t="str">
            <v>БОНУС_Пельмени Бульмени с говядиной и свининой Горячая штучка 0,43  ПОКОМ</v>
          </cell>
          <cell r="D197">
            <v>49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99</v>
          </cell>
        </row>
        <row r="199">
          <cell r="A199" t="str">
            <v>Бутербродная вареная 0,47 кг шт.  СПК</v>
          </cell>
          <cell r="D199">
            <v>22</v>
          </cell>
        </row>
        <row r="200">
          <cell r="A200" t="str">
            <v>Вацлавская вареная 400 гр.шт.  СПК</v>
          </cell>
          <cell r="D200">
            <v>1</v>
          </cell>
        </row>
        <row r="201">
          <cell r="A201" t="str">
            <v>Вацлавская п/к (черева) 390 гр.шт. термоус.пак  СПК</v>
          </cell>
          <cell r="D201">
            <v>13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137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711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296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28</v>
          </cell>
        </row>
        <row r="206">
          <cell r="A206" t="str">
            <v>Готовые чебуреки Сочный мегачебурек.Готовые жареные.ВЕС  ПОКОМ</v>
          </cell>
          <cell r="D206">
            <v>8.9600000000000009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D207">
            <v>3</v>
          </cell>
        </row>
        <row r="208">
          <cell r="A208" t="str">
            <v>Дельгаро с/в "Эликатессе" 140 гр.шт.  СПК</v>
          </cell>
          <cell r="D208">
            <v>32</v>
          </cell>
        </row>
        <row r="209">
          <cell r="A209" t="str">
            <v>Деревенская рубленая вареная 350 гр.шт. термоус. пак.  СПК</v>
          </cell>
          <cell r="D209">
            <v>3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35</v>
          </cell>
        </row>
        <row r="211">
          <cell r="A211" t="str">
            <v>Докторская вареная в/с 0,47 кг шт.  СПК</v>
          </cell>
          <cell r="D211">
            <v>41</v>
          </cell>
        </row>
        <row r="212">
          <cell r="A212" t="str">
            <v>Докторская вареная термоус.пак. "Высокий вкус"  СПК</v>
          </cell>
          <cell r="D212">
            <v>138.63900000000001</v>
          </cell>
        </row>
        <row r="213">
          <cell r="A213" t="str">
            <v>Жар-боллы с курочкой и сыром, ВЕС ТМ Зареченские  ПОКОМ</v>
          </cell>
          <cell r="D213">
            <v>21</v>
          </cell>
        </row>
        <row r="214">
          <cell r="A214" t="str">
            <v>Жар-ладушки с мясом ТМ Зареченские ВЕС ПОКОМ</v>
          </cell>
          <cell r="D214">
            <v>44.4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11.1</v>
          </cell>
        </row>
        <row r="216">
          <cell r="A216" t="str">
            <v>ЖАР-мени ВЕС ТМ Зареченские  ПОКОМ</v>
          </cell>
          <cell r="D216">
            <v>27.5</v>
          </cell>
        </row>
        <row r="217">
          <cell r="A217" t="str">
            <v>Жар-мени с картофелем и сочной грудинкой ТМ Зареченские ВЕС ПОКОМ</v>
          </cell>
          <cell r="D217">
            <v>3.5</v>
          </cell>
        </row>
        <row r="218">
          <cell r="A218" t="str">
            <v>Каша гречневая с говядиной "СПК" ж/б 0,340 кг.шт. термоус. пл. ЧМК  СПК</v>
          </cell>
          <cell r="D218">
            <v>5</v>
          </cell>
        </row>
        <row r="219">
          <cell r="A219" t="str">
            <v>Каша перловая с говядиной "СПК" ж/б 0,340 кг.шт. термоус. пл. ЧМК СПК</v>
          </cell>
          <cell r="D219">
            <v>5</v>
          </cell>
        </row>
        <row r="220">
          <cell r="A220" t="str">
            <v>Классика с/к 235 гр.шт. "Высокий вкус"  СПК</v>
          </cell>
          <cell r="D220">
            <v>92</v>
          </cell>
        </row>
        <row r="221">
          <cell r="A221" t="str">
            <v>Классическая с/к "Сибирский стандарт" 560 гр.шт.  СПК</v>
          </cell>
          <cell r="D221">
            <v>1440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248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221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125</v>
          </cell>
        </row>
        <row r="225">
          <cell r="A225" t="str">
            <v>Консервы говядина тушеная "СПК" ж/б 0,338 кг.шт. термоус. пл. ЧМК  СПК</v>
          </cell>
          <cell r="D225">
            <v>20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182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262</v>
          </cell>
        </row>
        <row r="228">
          <cell r="A228" t="str">
            <v>Ла Фаворте с/в "Эликатессе" 140 гр.шт.  СПК</v>
          </cell>
          <cell r="D228">
            <v>52</v>
          </cell>
        </row>
        <row r="229">
          <cell r="A229" t="str">
            <v>Ливерная Печеночная "Просто выгодно" 0,3 кг.шт.  СПК</v>
          </cell>
          <cell r="D229">
            <v>42</v>
          </cell>
        </row>
        <row r="230">
          <cell r="A230" t="str">
            <v>Любительская вареная термоус.пак. "Высокий вкус"  СПК</v>
          </cell>
          <cell r="D230">
            <v>41.77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16.399999999999999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11.1</v>
          </cell>
        </row>
        <row r="233">
          <cell r="A233" t="str">
            <v>Мусульманская вареная "Просто выгодно"  СПК</v>
          </cell>
          <cell r="D233">
            <v>3.08</v>
          </cell>
        </row>
        <row r="234">
          <cell r="A234" t="str">
            <v>Мусульманская п/к "Просто выгодно" термофор.пак.  СПК</v>
          </cell>
          <cell r="D234">
            <v>1.466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648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688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674</v>
          </cell>
        </row>
        <row r="238">
          <cell r="A238" t="str">
            <v>Наггетсы Хрустящие ТМ Зареченские. ВЕС ПОКОМ</v>
          </cell>
          <cell r="D238">
            <v>84</v>
          </cell>
        </row>
        <row r="239">
          <cell r="A239" t="str">
            <v>Оригинальная с перцем с/к  СПК</v>
          </cell>
          <cell r="D239">
            <v>180.459</v>
          </cell>
        </row>
        <row r="240">
          <cell r="A240" t="str">
            <v>Оригинальная с перцем с/к "Сибирский стандарт" 560 гр.шт.  СПК</v>
          </cell>
          <cell r="D240">
            <v>864</v>
          </cell>
        </row>
        <row r="241">
          <cell r="A241" t="str">
            <v>Особая вареная  СПК</v>
          </cell>
          <cell r="D241">
            <v>2.452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1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211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13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332</v>
          </cell>
        </row>
        <row r="246">
          <cell r="A246" t="str">
            <v>Пельмени Бигбули с мясом, Горячая штучка 0,43кг  ПОКОМ</v>
          </cell>
          <cell r="D246">
            <v>35</v>
          </cell>
        </row>
        <row r="247">
          <cell r="A247" t="str">
            <v>Пельмени Бигбули с мясом, Горячая штучка 0,9кг  ПОКОМ</v>
          </cell>
          <cell r="D247">
            <v>67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447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56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69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368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243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225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896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302</v>
          </cell>
        </row>
        <row r="256">
          <cell r="A256" t="str">
            <v>Пельмени Левантские ТМ Особый рецепт 0,8 кг  ПОКОМ</v>
          </cell>
          <cell r="D256">
            <v>3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33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349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54</v>
          </cell>
        </row>
        <row r="260">
          <cell r="A260" t="str">
            <v>Пельмени Отборные с говядиной и свининой 0,43 кг ТМ Стародворье ТС Медвежье ушко</v>
          </cell>
          <cell r="D260">
            <v>3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125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161</v>
          </cell>
        </row>
        <row r="263">
          <cell r="A263" t="str">
            <v>Пельмени Сочные сфера 0,9 кг ТМ Стародворье ПОКОМ</v>
          </cell>
          <cell r="D263">
            <v>246</v>
          </cell>
        </row>
        <row r="264">
          <cell r="A264" t="str">
            <v>Пипперони с/к "Эликатессе" 0,10 кг.шт.  СПК</v>
          </cell>
          <cell r="D264">
            <v>1</v>
          </cell>
        </row>
        <row r="265">
          <cell r="A265" t="str">
            <v>По-Австрийски с/к 260 гр.шт. "Высокий вкус"  СПК</v>
          </cell>
          <cell r="D265">
            <v>84</v>
          </cell>
        </row>
        <row r="266">
          <cell r="A266" t="str">
            <v>Покровская вареная 0,47 кг шт.  СПК</v>
          </cell>
          <cell r="D266">
            <v>2</v>
          </cell>
        </row>
        <row r="267">
          <cell r="A267" t="str">
            <v>Салями Трюфель с/в "Эликатессе" 0,16 кг.шт.  СПК</v>
          </cell>
          <cell r="D267">
            <v>43</v>
          </cell>
        </row>
        <row r="268">
          <cell r="A268" t="str">
            <v>Салями Финская с/к 235 гр.шт. "Высокий вкус"  СПК</v>
          </cell>
          <cell r="D268">
            <v>51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54.271999999999998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53.286000000000001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2.6120000000000001</v>
          </cell>
        </row>
        <row r="272">
          <cell r="A272" t="str">
            <v>Семейная с чесночком вареная (СПК+СКМ)  СПК</v>
          </cell>
          <cell r="D272">
            <v>309.8</v>
          </cell>
        </row>
        <row r="273">
          <cell r="A273" t="str">
            <v>Семейная с чесночком Экстра вареная  СПК</v>
          </cell>
          <cell r="D273">
            <v>16.466999999999999</v>
          </cell>
        </row>
        <row r="274">
          <cell r="A274" t="str">
            <v>Семейная с чесночком Экстра вареная 0,5 кг.шт.  СПК</v>
          </cell>
          <cell r="D274">
            <v>2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2</v>
          </cell>
        </row>
        <row r="276">
          <cell r="A276" t="str">
            <v>Сервелат Финский в/к 0,38 кг.шт. термофор.пак.  СПК</v>
          </cell>
          <cell r="D276">
            <v>4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6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56</v>
          </cell>
        </row>
        <row r="279">
          <cell r="A279" t="str">
            <v>Сибирская особая с/к 0,235 кг шт.  СПК</v>
          </cell>
          <cell r="D279">
            <v>166</v>
          </cell>
        </row>
        <row r="280">
          <cell r="A280" t="str">
            <v>Сосиски "Баварские" 0,36 кг.шт. вак.упак.  СПК</v>
          </cell>
          <cell r="D280">
            <v>2</v>
          </cell>
        </row>
        <row r="281">
          <cell r="A281" t="str">
            <v>Сосиски "БОЛЬШАЯ сосиска" "Сибирский стандарт" (лоток с ср.защ.атм.)  СПК</v>
          </cell>
          <cell r="D281">
            <v>87.48</v>
          </cell>
        </row>
        <row r="282">
          <cell r="A282" t="str">
            <v>Сосиски "Молочные" 0,36 кг.шт. вак.упак.  СПК</v>
          </cell>
          <cell r="D282">
            <v>5</v>
          </cell>
        </row>
        <row r="283">
          <cell r="A283" t="str">
            <v>Сосиски Мусульманские "Просто выгодно" (в ср.защ.атм.)  СПК</v>
          </cell>
          <cell r="D283">
            <v>5.8659999999999997</v>
          </cell>
        </row>
        <row r="284">
          <cell r="A284" t="str">
            <v>Сосиски Хот-дог ВЕС (лоток с ср.защ.атм.)   СПК</v>
          </cell>
          <cell r="D284">
            <v>3.7160000000000002</v>
          </cell>
        </row>
        <row r="285">
          <cell r="A285" t="str">
            <v>Торо Неро с/в "Эликатессе" 140 гр.шт.  СПК</v>
          </cell>
          <cell r="D285">
            <v>2</v>
          </cell>
        </row>
        <row r="286">
          <cell r="A286" t="str">
            <v>Фестивальная пора с/к 100 гр.шт.нар. (лоток с ср.защ.атм.)  СПК</v>
          </cell>
          <cell r="D286">
            <v>82</v>
          </cell>
        </row>
        <row r="287">
          <cell r="A287" t="str">
            <v>Фестивальная пора с/к 235 гр.шт.  СПК</v>
          </cell>
          <cell r="D287">
            <v>332</v>
          </cell>
        </row>
        <row r="288">
          <cell r="A288" t="str">
            <v>Фестивальная с/к ВЕС   СПК</v>
          </cell>
          <cell r="D288">
            <v>34.088000000000001</v>
          </cell>
        </row>
        <row r="289">
          <cell r="A289" t="str">
            <v>Фуэт с/в "Эликатессе" 160 гр.шт.  СПК</v>
          </cell>
          <cell r="D289">
            <v>57</v>
          </cell>
        </row>
        <row r="290">
          <cell r="A290" t="str">
            <v>Хинкали Классические ТМ Зареченские ВЕС ПОКОМ</v>
          </cell>
          <cell r="D290">
            <v>5</v>
          </cell>
        </row>
        <row r="291">
          <cell r="A291" t="str">
            <v>Хотстеры ТМ Горячая штучка ТС Хотстеры 0,25 кг зам  ПОКОМ</v>
          </cell>
          <cell r="D291">
            <v>621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44</v>
          </cell>
        </row>
        <row r="293">
          <cell r="A293" t="str">
            <v>Хрустящие крылышки ТМ Горячая штучка 0,3 кг зам  ПОКОМ</v>
          </cell>
          <cell r="D293">
            <v>88</v>
          </cell>
        </row>
        <row r="294">
          <cell r="A294" t="str">
            <v>Чебупай сочное яблоко ТМ Горячая штучка 0,2 кг зам.  ПОКОМ</v>
          </cell>
          <cell r="D294">
            <v>14</v>
          </cell>
        </row>
        <row r="295">
          <cell r="A295" t="str">
            <v>Чебупай спелая вишня ТМ Горячая штучка 0,2 кг зам.  ПОКОМ</v>
          </cell>
          <cell r="D295">
            <v>84</v>
          </cell>
        </row>
        <row r="296">
          <cell r="A296" t="str">
            <v>Чебупели Курочка гриль ТМ Горячая штучка, 0,3 кг зам  ПОКОМ</v>
          </cell>
          <cell r="D296">
            <v>32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867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975</v>
          </cell>
        </row>
        <row r="299">
          <cell r="A299" t="str">
            <v>Чебуреки с мясом, грибами и картофелем. ВЕС  ПОКОМ</v>
          </cell>
          <cell r="D299">
            <v>2.7</v>
          </cell>
        </row>
        <row r="300">
          <cell r="A300" t="str">
            <v>Чебуреки сочные ВЕС ТМ Зареченские  ПОКОМ</v>
          </cell>
          <cell r="D300">
            <v>90</v>
          </cell>
        </row>
        <row r="301">
          <cell r="A301" t="str">
            <v>Шпикачки Русские (черева) (в ср.защ.атм.) "Высокий вкус"  СПК</v>
          </cell>
          <cell r="D301">
            <v>66.986000000000004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22</v>
          </cell>
        </row>
        <row r="303">
          <cell r="A303" t="str">
            <v>Юбилейная с/к 0,10 кг.шт. нарезка (лоток с ср.защ.атм.)  СПК</v>
          </cell>
          <cell r="D303">
            <v>29</v>
          </cell>
        </row>
        <row r="304">
          <cell r="A304" t="str">
            <v>Юбилейная с/к 0,235 кг.шт.  СПК</v>
          </cell>
          <cell r="D304">
            <v>366</v>
          </cell>
        </row>
        <row r="305">
          <cell r="A305" t="str">
            <v>Итого</v>
          </cell>
          <cell r="D305">
            <v>82658.667000000001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C5" t="str">
            <v>кол-во</v>
          </cell>
        </row>
        <row r="6">
          <cell r="C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C7">
            <v>104.855</v>
          </cell>
        </row>
        <row r="8">
          <cell r="A8" t="str">
            <v xml:space="preserve"> 017  Сосиски Вязанка Сливочные, Вязанка амицел ВЕС.ПОКОМ</v>
          </cell>
          <cell r="C8">
            <v>201.53399999999999</v>
          </cell>
        </row>
        <row r="9">
          <cell r="A9" t="str">
            <v xml:space="preserve"> 250  Сардельки стародворские с говядиной в обол. NDX, ВЕС. ПОКОМ</v>
          </cell>
          <cell r="C9">
            <v>102.357</v>
          </cell>
        </row>
        <row r="10">
          <cell r="A10" t="str">
            <v xml:space="preserve"> 265  Колбаса Балыкбургская, ВЕС, ТМ Баварушка  ПОКОМ</v>
          </cell>
          <cell r="C10">
            <v>504.93900000000002</v>
          </cell>
        </row>
        <row r="11">
          <cell r="A11" t="str">
            <v xml:space="preserve"> 266  Колбаса Филейбургская с сочным окороком, ВЕС, ТМ Баварушка  ПОКОМ</v>
          </cell>
          <cell r="C11">
            <v>201.69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C12">
            <v>100</v>
          </cell>
        </row>
        <row r="13">
          <cell r="A13" t="str">
            <v xml:space="preserve"> 315  Колбаса вареная Молокуша ТМ Вязанка ВЕС, ПОКОМ</v>
          </cell>
          <cell r="C13">
            <v>108.754</v>
          </cell>
        </row>
        <row r="14">
          <cell r="A14" t="str">
            <v xml:space="preserve"> 318  Сосиски Датские ТМ Зареченские, ВЕС  ПОКОМ</v>
          </cell>
          <cell r="C14">
            <v>205.85</v>
          </cell>
        </row>
        <row r="15">
          <cell r="A15" t="str">
            <v xml:space="preserve"> 322  Колбаса вареная Молокуша 0,45кг ТМ Вязанка  ПОКОМ</v>
          </cell>
          <cell r="C15">
            <v>120</v>
          </cell>
        </row>
        <row r="16">
          <cell r="A16" t="str">
            <v xml:space="preserve"> 344  Колбаса Сочинка по-европейски с сочной грудинкой ТМ Стародворье, ВЕС ПОКОМ</v>
          </cell>
          <cell r="C16">
            <v>106.313</v>
          </cell>
        </row>
        <row r="17">
          <cell r="A17" t="str">
            <v xml:space="preserve"> 346  Колбаса Сочинка зернистая с сочной грудинкой ТМ Стародворье.ВЕС ПОКОМ</v>
          </cell>
          <cell r="C17">
            <v>106.61199999999999</v>
          </cell>
        </row>
        <row r="18">
          <cell r="A18" t="str">
            <v xml:space="preserve"> 347  Колбаса Сочинка рубленая с сочным окороком ТМ Стародворье ВЕС ПОКОМ</v>
          </cell>
          <cell r="C18">
            <v>106.18300000000001</v>
          </cell>
        </row>
        <row r="19">
          <cell r="A19" t="str">
            <v>Итого</v>
          </cell>
          <cell r="C19">
            <v>1969.087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21.12.2023 - 27.12.2023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1194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4800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354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900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5000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600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1344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1248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2040</v>
          </cell>
        </row>
        <row r="17">
          <cell r="A17" t="str">
            <v>Пельмени Бигбули с мясом, Горячая штучка 0,9кг  ПОКОМ</v>
          </cell>
          <cell r="D17">
            <v>784</v>
          </cell>
        </row>
        <row r="18">
          <cell r="A18" t="str">
            <v>Хотстеры ТМ Горячая штучка ТС Хотстеры 0,25 кг зам  ПОКОМ</v>
          </cell>
          <cell r="D18">
            <v>1080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1560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1896</v>
          </cell>
        </row>
        <row r="21">
          <cell r="A21" t="str">
            <v>Итого</v>
          </cell>
          <cell r="D21">
            <v>23400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2"/>
  <sheetViews>
    <sheetView tabSelected="1" workbookViewId="0">
      <pane xSplit="2" ySplit="6" topLeftCell="C76" activePane="bottomRight" state="frozen"/>
      <selection pane="topRight" activeCell="C1" sqref="C1"/>
      <selection pane="bottomLeft" activeCell="A7" sqref="A7"/>
      <selection pane="bottomRight" activeCell="W112" sqref="W112"/>
    </sheetView>
  </sheetViews>
  <sheetFormatPr defaultColWidth="10.5" defaultRowHeight="11.45" customHeight="1" outlineLevelRow="1" x14ac:dyDescent="0.2"/>
  <cols>
    <col min="1" max="1" width="62.6640625" style="1" customWidth="1"/>
    <col min="2" max="2" width="4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8" width="1" style="5" customWidth="1"/>
    <col min="19" max="19" width="5.6640625" style="5" bestFit="1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6" width="6.33203125" style="5" bestFit="1" customWidth="1"/>
    <col min="27" max="27" width="0.83203125" style="5" customWidth="1"/>
    <col min="28" max="32" width="6.6640625" style="5" bestFit="1" customWidth="1"/>
    <col min="33" max="33" width="8.5" style="5" customWidth="1"/>
    <col min="34" max="38" width="6.6640625" style="5" bestFit="1" customWidth="1"/>
    <col min="39" max="40" width="1.8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11" t="s">
        <v>116</v>
      </c>
      <c r="H4" s="11" t="s">
        <v>117</v>
      </c>
      <c r="I4" s="11" t="s">
        <v>118</v>
      </c>
      <c r="J4" s="11" t="s">
        <v>119</v>
      </c>
      <c r="K4" s="11" t="s">
        <v>120</v>
      </c>
      <c r="L4" s="11" t="s">
        <v>121</v>
      </c>
      <c r="M4" s="11" t="s">
        <v>121</v>
      </c>
      <c r="N4" s="11" t="s">
        <v>121</v>
      </c>
      <c r="O4" s="11" t="s">
        <v>121</v>
      </c>
      <c r="P4" s="11" t="s">
        <v>121</v>
      </c>
      <c r="Q4" s="11" t="s">
        <v>121</v>
      </c>
      <c r="R4" s="12" t="s">
        <v>121</v>
      </c>
      <c r="S4" s="11" t="s">
        <v>122</v>
      </c>
      <c r="T4" s="12" t="s">
        <v>121</v>
      </c>
      <c r="U4" s="12" t="s">
        <v>121</v>
      </c>
      <c r="V4" s="11" t="s">
        <v>118</v>
      </c>
      <c r="W4" s="12" t="s">
        <v>121</v>
      </c>
      <c r="X4" s="11" t="s">
        <v>123</v>
      </c>
      <c r="Y4" s="12" t="s">
        <v>124</v>
      </c>
      <c r="Z4" s="11" t="s">
        <v>125</v>
      </c>
      <c r="AA4" s="11" t="s">
        <v>126</v>
      </c>
      <c r="AB4" s="11" t="s">
        <v>127</v>
      </c>
      <c r="AC4" s="11" t="s">
        <v>128</v>
      </c>
      <c r="AD4" s="11" t="s">
        <v>118</v>
      </c>
      <c r="AE4" s="11" t="s">
        <v>118</v>
      </c>
      <c r="AF4" s="11" t="s">
        <v>129</v>
      </c>
      <c r="AG4" s="11" t="s">
        <v>130</v>
      </c>
      <c r="AH4" s="12" t="s">
        <v>140</v>
      </c>
      <c r="AI4" s="12" t="s">
        <v>131</v>
      </c>
      <c r="AJ4" s="12" t="s">
        <v>131</v>
      </c>
      <c r="AK4" s="12" t="s">
        <v>131</v>
      </c>
      <c r="AL4" s="12" t="s">
        <v>131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N5" s="14" t="s">
        <v>135</v>
      </c>
      <c r="O5" s="14" t="s">
        <v>136</v>
      </c>
      <c r="S5" s="14" t="s">
        <v>137</v>
      </c>
      <c r="T5" s="14" t="s">
        <v>137</v>
      </c>
      <c r="U5" s="14" t="s">
        <v>138</v>
      </c>
      <c r="W5" s="14" t="s">
        <v>139</v>
      </c>
      <c r="AD5" s="14" t="s">
        <v>141</v>
      </c>
      <c r="AE5" s="14" t="s">
        <v>142</v>
      </c>
      <c r="AF5" s="14" t="s">
        <v>133</v>
      </c>
      <c r="AH5" s="14" t="s">
        <v>137</v>
      </c>
      <c r="AI5" s="14" t="s">
        <v>137</v>
      </c>
      <c r="AJ5" s="14" t="s">
        <v>138</v>
      </c>
      <c r="AK5" s="14" t="s">
        <v>139</v>
      </c>
      <c r="AL5" s="14" t="s">
        <v>132</v>
      </c>
    </row>
    <row r="6" spans="1:40" ht="11.1" customHeight="1" x14ac:dyDescent="0.2">
      <c r="A6" s="6"/>
      <c r="B6" s="6"/>
      <c r="C6" s="3"/>
      <c r="D6" s="3"/>
      <c r="E6" s="10">
        <f>SUM(E7:E126)</f>
        <v>186729.18400000001</v>
      </c>
      <c r="F6" s="10">
        <f>SUM(F7:F126)</f>
        <v>47764.368000000017</v>
      </c>
      <c r="J6" s="10">
        <f>SUM(J7:J126)</f>
        <v>188884.90699999995</v>
      </c>
      <c r="K6" s="10">
        <f t="shared" ref="K6:W6" si="0">SUM(K7:K126)</f>
        <v>-2155.7230000000036</v>
      </c>
      <c r="L6" s="10">
        <f t="shared" si="0"/>
        <v>16740</v>
      </c>
      <c r="M6" s="10">
        <f t="shared" si="0"/>
        <v>25090</v>
      </c>
      <c r="N6" s="10">
        <f t="shared" si="0"/>
        <v>24825</v>
      </c>
      <c r="O6" s="10">
        <f t="shared" si="0"/>
        <v>25374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6024</v>
      </c>
      <c r="T6" s="10">
        <f t="shared" si="0"/>
        <v>21890</v>
      </c>
      <c r="U6" s="10">
        <f t="shared" si="0"/>
        <v>25480</v>
      </c>
      <c r="V6" s="10">
        <f t="shared" si="0"/>
        <v>28521.001599999985</v>
      </c>
      <c r="W6" s="10">
        <f t="shared" si="0"/>
        <v>25550</v>
      </c>
      <c r="Z6" s="10">
        <f t="shared" ref="Z6" si="1">SUM(Z7:Z126)</f>
        <v>1969.087</v>
      </c>
      <c r="AA6" s="10">
        <f t="shared" ref="AA6" si="2">SUM(AA7:AA126)</f>
        <v>0</v>
      </c>
      <c r="AB6" s="10">
        <f t="shared" ref="AB6" si="3">SUM(AB7:AB126)</f>
        <v>28707.089000000004</v>
      </c>
      <c r="AC6" s="10">
        <f t="shared" ref="AC6" si="4">SUM(AC7:AC126)</f>
        <v>13448</v>
      </c>
      <c r="AD6" s="10">
        <f t="shared" ref="AD6" si="5">SUM(AD7:AD126)</f>
        <v>21643.845399999987</v>
      </c>
      <c r="AE6" s="10">
        <f t="shared" ref="AE6" si="6">SUM(AE7:AE126)</f>
        <v>23055.862600000011</v>
      </c>
      <c r="AF6" s="10">
        <f t="shared" ref="AF6" si="7">SUM(AF7:AF126)</f>
        <v>41008.057000000015</v>
      </c>
      <c r="AH6" s="10">
        <f t="shared" ref="AH6:AI6" si="8">SUM(AH7:AH126)</f>
        <v>27914</v>
      </c>
      <c r="AI6" s="10">
        <f t="shared" si="8"/>
        <v>17259.2</v>
      </c>
      <c r="AJ6" s="10">
        <f t="shared" ref="AJ6" si="9">SUM(AJ7:AJ126)</f>
        <v>17223</v>
      </c>
      <c r="AK6" s="10">
        <f t="shared" ref="AK6" si="10">SUM(AK7:AK126)</f>
        <v>17299.400000000001</v>
      </c>
      <c r="AL6" s="10">
        <f t="shared" ref="AL6" si="11">SUM(AL7:AL126)</f>
        <v>17702.579999999998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48.170999999999999</v>
      </c>
      <c r="D7" s="8">
        <v>185.691</v>
      </c>
      <c r="E7" s="8">
        <v>118.887</v>
      </c>
      <c r="F7" s="8">
        <v>46.420999999999999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112.536</v>
      </c>
      <c r="K7" s="15">
        <f>E7-J7</f>
        <v>6.3509999999999991</v>
      </c>
      <c r="L7" s="15">
        <f>VLOOKUP(A:A,[1]TDSheet!$A:$T,20,0)</f>
        <v>0</v>
      </c>
      <c r="M7" s="15">
        <f>VLOOKUP(A:A,[1]TDSheet!$A:$U,21,0)</f>
        <v>0</v>
      </c>
      <c r="N7" s="15">
        <f>VLOOKUP(A:A,[1]TDSheet!$A:$W,23,0)</f>
        <v>10</v>
      </c>
      <c r="O7" s="15">
        <f>VLOOKUP(A:A,[3]TDSheet!$A:$C,3,0)</f>
        <v>0</v>
      </c>
      <c r="P7" s="15"/>
      <c r="Q7" s="15"/>
      <c r="R7" s="15"/>
      <c r="S7" s="15"/>
      <c r="T7" s="16">
        <v>20</v>
      </c>
      <c r="U7" s="16">
        <v>20</v>
      </c>
      <c r="V7" s="15">
        <f>(E7-Z7-AB7-AC7)/5</f>
        <v>17.050400000000003</v>
      </c>
      <c r="W7" s="16">
        <v>20</v>
      </c>
      <c r="X7" s="17">
        <f>(F7+L7+M7+N7+T7+U7+W7)/V7</f>
        <v>6.8280509548163071</v>
      </c>
      <c r="Y7" s="15"/>
      <c r="Z7" s="15">
        <v>0</v>
      </c>
      <c r="AA7" s="15"/>
      <c r="AB7" s="15">
        <f>VLOOKUP(A:A,[4]TDSheet!$A:$D,4,0)</f>
        <v>33.634999999999998</v>
      </c>
      <c r="AC7" s="15">
        <v>0</v>
      </c>
      <c r="AD7" s="15">
        <f>VLOOKUP(A:A,[1]TDSheet!$A:$AE,31,0)</f>
        <v>14.218799999999998</v>
      </c>
      <c r="AE7" s="15">
        <f>VLOOKUP(A:A,[1]TDSheet!$A:$V,22,0)</f>
        <v>11.8148</v>
      </c>
      <c r="AF7" s="15">
        <f>VLOOKUP(A:A,[5]TDSheet!$A:$D,4,0)</f>
        <v>26.733000000000001</v>
      </c>
      <c r="AG7" s="15">
        <f>VLOOKUP(A:A,[1]TDSheet!$A:$AG,33,0)</f>
        <v>0</v>
      </c>
      <c r="AH7" s="15">
        <f>T7+S7</f>
        <v>20</v>
      </c>
      <c r="AI7" s="15">
        <f>AH7*H7</f>
        <v>20</v>
      </c>
      <c r="AJ7" s="15">
        <f>U7*H7</f>
        <v>20</v>
      </c>
      <c r="AK7" s="15">
        <f>W7*H7</f>
        <v>20</v>
      </c>
      <c r="AL7" s="15">
        <f>O7*H7</f>
        <v>0</v>
      </c>
      <c r="AM7" s="15"/>
      <c r="AN7" s="15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32.457999999999998</v>
      </c>
      <c r="D8" s="8">
        <v>7383.9539999999997</v>
      </c>
      <c r="E8" s="8">
        <v>2498.4499999999998</v>
      </c>
      <c r="F8" s="8">
        <v>622.72900000000004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2328.1329999999998</v>
      </c>
      <c r="K8" s="15">
        <f t="shared" ref="K8:K71" si="12">E8-J8</f>
        <v>170.31700000000001</v>
      </c>
      <c r="L8" s="15">
        <f>VLOOKUP(A:A,[1]TDSheet!$A:$T,20,0)</f>
        <v>200</v>
      </c>
      <c r="M8" s="15">
        <f>VLOOKUP(A:A,[1]TDSheet!$A:$U,21,0)</f>
        <v>500</v>
      </c>
      <c r="N8" s="15">
        <f>VLOOKUP(A:A,[1]TDSheet!$A:$W,23,0)</f>
        <v>500</v>
      </c>
      <c r="O8" s="15">
        <f>VLOOKUP(A:A,[3]TDSheet!$A:$C,3,0)</f>
        <v>90</v>
      </c>
      <c r="P8" s="15"/>
      <c r="Q8" s="15"/>
      <c r="R8" s="15"/>
      <c r="S8" s="15"/>
      <c r="T8" s="16">
        <v>400</v>
      </c>
      <c r="U8" s="16">
        <v>500</v>
      </c>
      <c r="V8" s="15">
        <f t="shared" ref="V8:V71" si="13">(E8-Z8-AB8-AC8)/5</f>
        <v>457.02699999999993</v>
      </c>
      <c r="W8" s="16">
        <v>500</v>
      </c>
      <c r="X8" s="17">
        <f t="shared" ref="X8:X71" si="14">(F8+L8+M8+N8+T8+U8+W8)/V8</f>
        <v>7.0515068037555784</v>
      </c>
      <c r="Y8" s="15"/>
      <c r="Z8" s="15">
        <f>VLOOKUP(A:A,[6]TDSheet!$A:$C,3,0)</f>
        <v>104.855</v>
      </c>
      <c r="AA8" s="15"/>
      <c r="AB8" s="15">
        <f>VLOOKUP(A:A,[4]TDSheet!$A:$D,4,0)</f>
        <v>108.46</v>
      </c>
      <c r="AC8" s="15">
        <v>0</v>
      </c>
      <c r="AD8" s="15">
        <f>VLOOKUP(A:A,[1]TDSheet!$A:$AE,31,0)</f>
        <v>159.09180000000001</v>
      </c>
      <c r="AE8" s="15">
        <f>VLOOKUP(A:A,[1]TDSheet!$A:$V,22,0)</f>
        <v>308.99040000000002</v>
      </c>
      <c r="AF8" s="15">
        <f>VLOOKUP(A:A,[5]TDSheet!$A:$D,4,0)</f>
        <v>587.19500000000005</v>
      </c>
      <c r="AG8" s="15" t="str">
        <f>VLOOKUP(A:A,[1]TDSheet!$A:$AG,33,0)</f>
        <v>кф2,5ларин</v>
      </c>
      <c r="AH8" s="15">
        <f t="shared" ref="AH8:AH71" si="15">T8+S8</f>
        <v>400</v>
      </c>
      <c r="AI8" s="15">
        <f t="shared" ref="AI8:AI71" si="16">AH8*H8</f>
        <v>400</v>
      </c>
      <c r="AJ8" s="15">
        <f t="shared" ref="AJ8:AJ71" si="17">U8*H8</f>
        <v>500</v>
      </c>
      <c r="AK8" s="15">
        <f t="shared" ref="AK8:AK71" si="18">W8*H8</f>
        <v>500</v>
      </c>
      <c r="AL8" s="15">
        <f t="shared" ref="AL8:AL71" si="19">O8*H8</f>
        <v>90</v>
      </c>
      <c r="AM8" s="15"/>
      <c r="AN8" s="15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124.738</v>
      </c>
      <c r="D9" s="8">
        <v>1897.345</v>
      </c>
      <c r="E9" s="8">
        <v>686.51499999999999</v>
      </c>
      <c r="F9" s="8">
        <v>276.31400000000002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670.31</v>
      </c>
      <c r="K9" s="15">
        <f t="shared" si="12"/>
        <v>16.205000000000041</v>
      </c>
      <c r="L9" s="15">
        <f>VLOOKUP(A:A,[1]TDSheet!$A:$T,20,0)</f>
        <v>50</v>
      </c>
      <c r="M9" s="15">
        <f>VLOOKUP(A:A,[1]TDSheet!$A:$U,21,0)</f>
        <v>200</v>
      </c>
      <c r="N9" s="15">
        <f>VLOOKUP(A:A,[1]TDSheet!$A:$W,23,0)</f>
        <v>80</v>
      </c>
      <c r="O9" s="15">
        <f>VLOOKUP(A:A,[3]TDSheet!$A:$C,3,0)</f>
        <v>180</v>
      </c>
      <c r="P9" s="15"/>
      <c r="Q9" s="15"/>
      <c r="R9" s="15"/>
      <c r="S9" s="15"/>
      <c r="T9" s="16"/>
      <c r="U9" s="16"/>
      <c r="V9" s="15">
        <f t="shared" si="13"/>
        <v>99.844399999999993</v>
      </c>
      <c r="W9" s="16">
        <v>50</v>
      </c>
      <c r="X9" s="17">
        <f t="shared" si="14"/>
        <v>6.5733681608582968</v>
      </c>
      <c r="Y9" s="15"/>
      <c r="Z9" s="15">
        <v>0</v>
      </c>
      <c r="AA9" s="15"/>
      <c r="AB9" s="15">
        <f>VLOOKUP(A:A,[4]TDSheet!$A:$D,4,0)</f>
        <v>187.29300000000001</v>
      </c>
      <c r="AC9" s="15">
        <v>0</v>
      </c>
      <c r="AD9" s="15">
        <f>VLOOKUP(A:A,[1]TDSheet!$A:$AE,31,0)</f>
        <v>85.628599999999992</v>
      </c>
      <c r="AE9" s="15">
        <f>VLOOKUP(A:A,[1]TDSheet!$A:$V,22,0)</f>
        <v>97.212599999999995</v>
      </c>
      <c r="AF9" s="15">
        <f>VLOOKUP(A:A,[5]TDSheet!$A:$D,4,0)</f>
        <v>123.057</v>
      </c>
      <c r="AG9" s="15" t="e">
        <f>VLOOKUP(A:A,[1]TDSheet!$A:$AG,33,0)</f>
        <v>#N/A</v>
      </c>
      <c r="AH9" s="15">
        <f t="shared" si="15"/>
        <v>0</v>
      </c>
      <c r="AI9" s="15">
        <f t="shared" si="16"/>
        <v>0</v>
      </c>
      <c r="AJ9" s="15">
        <f t="shared" si="17"/>
        <v>0</v>
      </c>
      <c r="AK9" s="15">
        <f t="shared" si="18"/>
        <v>50</v>
      </c>
      <c r="AL9" s="15">
        <f t="shared" si="19"/>
        <v>180</v>
      </c>
      <c r="AM9" s="15"/>
      <c r="AN9" s="15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308.09100000000001</v>
      </c>
      <c r="D10" s="8">
        <v>9530.643</v>
      </c>
      <c r="E10" s="8">
        <v>2319.3710000000001</v>
      </c>
      <c r="F10" s="8">
        <v>296.95800000000003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5">
        <f>VLOOKUP(A:A,[2]TDSheet!$A:$F,6,0)</f>
        <v>2199.5920000000001</v>
      </c>
      <c r="K10" s="15">
        <f t="shared" si="12"/>
        <v>119.779</v>
      </c>
      <c r="L10" s="15">
        <f>VLOOKUP(A:A,[1]TDSheet!$A:$T,20,0)</f>
        <v>200</v>
      </c>
      <c r="M10" s="15">
        <f>VLOOKUP(A:A,[1]TDSheet!$A:$U,21,0)</f>
        <v>600</v>
      </c>
      <c r="N10" s="15">
        <f>VLOOKUP(A:A,[1]TDSheet!$A:$W,23,0)</f>
        <v>300</v>
      </c>
      <c r="O10" s="15">
        <f>VLOOKUP(A:A,[3]TDSheet!$A:$C,3,0)</f>
        <v>300</v>
      </c>
      <c r="P10" s="15"/>
      <c r="Q10" s="15"/>
      <c r="R10" s="15"/>
      <c r="S10" s="15"/>
      <c r="T10" s="16">
        <v>350</v>
      </c>
      <c r="U10" s="16">
        <v>350</v>
      </c>
      <c r="V10" s="15">
        <f t="shared" si="13"/>
        <v>371.7602</v>
      </c>
      <c r="W10" s="16">
        <v>350</v>
      </c>
      <c r="X10" s="17">
        <f t="shared" si="14"/>
        <v>6.5820870550424715</v>
      </c>
      <c r="Y10" s="15"/>
      <c r="Z10" s="15">
        <f>VLOOKUP(A:A,[6]TDSheet!$A:$C,3,0)</f>
        <v>201.53399999999999</v>
      </c>
      <c r="AA10" s="15"/>
      <c r="AB10" s="15">
        <f>VLOOKUP(A:A,[4]TDSheet!$A:$D,4,0)</f>
        <v>259.036</v>
      </c>
      <c r="AC10" s="15">
        <v>0</v>
      </c>
      <c r="AD10" s="15">
        <f>VLOOKUP(A:A,[1]TDSheet!$A:$AE,31,0)</f>
        <v>318.51059999999995</v>
      </c>
      <c r="AE10" s="15">
        <f>VLOOKUP(A:A,[1]TDSheet!$A:$V,22,0)</f>
        <v>309.3048</v>
      </c>
      <c r="AF10" s="15">
        <f>VLOOKUP(A:A,[5]TDSheet!$A:$D,4,0)</f>
        <v>548.01199999999994</v>
      </c>
      <c r="AG10" s="15" t="str">
        <f>VLOOKUP(A:A,[1]TDSheet!$A:$AG,33,0)</f>
        <v>проддек</v>
      </c>
      <c r="AH10" s="15">
        <f t="shared" si="15"/>
        <v>350</v>
      </c>
      <c r="AI10" s="15">
        <f t="shared" si="16"/>
        <v>350</v>
      </c>
      <c r="AJ10" s="15">
        <f t="shared" si="17"/>
        <v>350</v>
      </c>
      <c r="AK10" s="15">
        <f t="shared" si="18"/>
        <v>350</v>
      </c>
      <c r="AL10" s="15">
        <f t="shared" si="19"/>
        <v>300</v>
      </c>
      <c r="AM10" s="15"/>
      <c r="AN10" s="15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42.16</v>
      </c>
      <c r="D11" s="8">
        <v>230.173</v>
      </c>
      <c r="E11" s="8">
        <v>269.53899999999999</v>
      </c>
      <c r="F11" s="8">
        <v>-1.083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5">
        <f>VLOOKUP(A:A,[2]TDSheet!$A:$F,6,0)</f>
        <v>280.58199999999999</v>
      </c>
      <c r="K11" s="15">
        <f t="shared" si="12"/>
        <v>-11.043000000000006</v>
      </c>
      <c r="L11" s="15">
        <f>VLOOKUP(A:A,[1]TDSheet!$A:$T,20,0)</f>
        <v>30</v>
      </c>
      <c r="M11" s="15">
        <f>VLOOKUP(A:A,[1]TDSheet!$A:$U,21,0)</f>
        <v>30</v>
      </c>
      <c r="N11" s="15">
        <f>VLOOKUP(A:A,[1]TDSheet!$A:$W,23,0)</f>
        <v>30</v>
      </c>
      <c r="O11" s="15">
        <f>VLOOKUP(A:A,[3]TDSheet!$A:$C,3,0)</f>
        <v>80</v>
      </c>
      <c r="P11" s="15"/>
      <c r="Q11" s="15"/>
      <c r="R11" s="15"/>
      <c r="S11" s="15"/>
      <c r="T11" s="16">
        <v>50</v>
      </c>
      <c r="U11" s="16">
        <v>30</v>
      </c>
      <c r="V11" s="15">
        <f t="shared" si="13"/>
        <v>30.074799999999993</v>
      </c>
      <c r="W11" s="16">
        <v>20</v>
      </c>
      <c r="X11" s="17">
        <f t="shared" si="14"/>
        <v>6.2815712822695424</v>
      </c>
      <c r="Y11" s="15"/>
      <c r="Z11" s="15">
        <v>0</v>
      </c>
      <c r="AA11" s="15"/>
      <c r="AB11" s="15">
        <f>VLOOKUP(A:A,[4]TDSheet!$A:$D,4,0)</f>
        <v>119.16500000000001</v>
      </c>
      <c r="AC11" s="15">
        <v>0</v>
      </c>
      <c r="AD11" s="15">
        <f>VLOOKUP(A:A,[1]TDSheet!$A:$AE,31,0)</f>
        <v>25.061599999999999</v>
      </c>
      <c r="AE11" s="15">
        <f>VLOOKUP(A:A,[1]TDSheet!$A:$V,22,0)</f>
        <v>25.477</v>
      </c>
      <c r="AF11" s="15">
        <f>VLOOKUP(A:A,[5]TDSheet!$A:$D,4,0)</f>
        <v>57.566000000000003</v>
      </c>
      <c r="AG11" s="15" t="e">
        <f>VLOOKUP(A:A,[1]TDSheet!$A:$AG,33,0)</f>
        <v>#N/A</v>
      </c>
      <c r="AH11" s="15">
        <f t="shared" si="15"/>
        <v>50</v>
      </c>
      <c r="AI11" s="15">
        <f t="shared" si="16"/>
        <v>50</v>
      </c>
      <c r="AJ11" s="15">
        <f t="shared" si="17"/>
        <v>30</v>
      </c>
      <c r="AK11" s="15">
        <f t="shared" si="18"/>
        <v>20</v>
      </c>
      <c r="AL11" s="15">
        <f t="shared" si="19"/>
        <v>80</v>
      </c>
      <c r="AM11" s="15"/>
      <c r="AN11" s="15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84</v>
      </c>
      <c r="D12" s="8">
        <v>274</v>
      </c>
      <c r="E12" s="8">
        <v>257</v>
      </c>
      <c r="F12" s="8">
        <v>98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5">
        <f>VLOOKUP(A:A,[2]TDSheet!$A:$F,6,0)</f>
        <v>264</v>
      </c>
      <c r="K12" s="15">
        <f t="shared" si="12"/>
        <v>-7</v>
      </c>
      <c r="L12" s="15">
        <f>VLOOKUP(A:A,[1]TDSheet!$A:$T,20,0)</f>
        <v>30</v>
      </c>
      <c r="M12" s="15">
        <f>VLOOKUP(A:A,[1]TDSheet!$A:$U,21,0)</f>
        <v>20</v>
      </c>
      <c r="N12" s="15">
        <f>VLOOKUP(A:A,[1]TDSheet!$A:$W,23,0)</f>
        <v>30</v>
      </c>
      <c r="O12" s="15">
        <f>VLOOKUP(A:A,[3]TDSheet!$A:$C,3,0)</f>
        <v>58</v>
      </c>
      <c r="P12" s="15"/>
      <c r="Q12" s="15"/>
      <c r="R12" s="15"/>
      <c r="S12" s="15"/>
      <c r="T12" s="16">
        <v>50</v>
      </c>
      <c r="U12" s="16">
        <v>20</v>
      </c>
      <c r="V12" s="15">
        <f t="shared" si="13"/>
        <v>40.6</v>
      </c>
      <c r="W12" s="16">
        <v>40</v>
      </c>
      <c r="X12" s="17">
        <f t="shared" si="14"/>
        <v>7.0935960591132998</v>
      </c>
      <c r="Y12" s="15"/>
      <c r="Z12" s="15">
        <v>0</v>
      </c>
      <c r="AA12" s="15"/>
      <c r="AB12" s="15">
        <f>VLOOKUP(A:A,[4]TDSheet!$A:$D,4,0)</f>
        <v>54</v>
      </c>
      <c r="AC12" s="15">
        <v>0</v>
      </c>
      <c r="AD12" s="15">
        <f>VLOOKUP(A:A,[1]TDSheet!$A:$AE,31,0)</f>
        <v>39.200000000000003</v>
      </c>
      <c r="AE12" s="15">
        <f>VLOOKUP(A:A,[1]TDSheet!$A:$V,22,0)</f>
        <v>35.200000000000003</v>
      </c>
      <c r="AF12" s="15">
        <f>VLOOKUP(A:A,[5]TDSheet!$A:$D,4,0)</f>
        <v>67</v>
      </c>
      <c r="AG12" s="15">
        <f>VLOOKUP(A:A,[1]TDSheet!$A:$AG,33,0)</f>
        <v>0</v>
      </c>
      <c r="AH12" s="15">
        <f t="shared" si="15"/>
        <v>50</v>
      </c>
      <c r="AI12" s="15">
        <f t="shared" si="16"/>
        <v>25</v>
      </c>
      <c r="AJ12" s="15">
        <f t="shared" si="17"/>
        <v>10</v>
      </c>
      <c r="AK12" s="15">
        <f t="shared" si="18"/>
        <v>20</v>
      </c>
      <c r="AL12" s="15">
        <f t="shared" si="19"/>
        <v>29</v>
      </c>
      <c r="AM12" s="15"/>
      <c r="AN12" s="15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394</v>
      </c>
      <c r="D13" s="8">
        <v>3349</v>
      </c>
      <c r="E13" s="8">
        <v>2987</v>
      </c>
      <c r="F13" s="8">
        <v>707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5">
        <f>VLOOKUP(A:A,[2]TDSheet!$A:$F,6,0)</f>
        <v>3212</v>
      </c>
      <c r="K13" s="15">
        <f t="shared" si="12"/>
        <v>-225</v>
      </c>
      <c r="L13" s="15">
        <f>VLOOKUP(A:A,[1]TDSheet!$A:$T,20,0)</f>
        <v>0</v>
      </c>
      <c r="M13" s="15">
        <f>VLOOKUP(A:A,[1]TDSheet!$A:$U,21,0)</f>
        <v>0</v>
      </c>
      <c r="N13" s="15">
        <f>VLOOKUP(A:A,[1]TDSheet!$A:$W,23,0)</f>
        <v>200</v>
      </c>
      <c r="O13" s="15">
        <f>VLOOKUP(A:A,[3]TDSheet!$A:$C,3,0)</f>
        <v>340</v>
      </c>
      <c r="P13" s="15"/>
      <c r="Q13" s="15"/>
      <c r="R13" s="15"/>
      <c r="S13" s="15"/>
      <c r="T13" s="16">
        <v>400</v>
      </c>
      <c r="U13" s="16">
        <v>500</v>
      </c>
      <c r="V13" s="15">
        <f t="shared" si="13"/>
        <v>357.4</v>
      </c>
      <c r="W13" s="16">
        <v>500</v>
      </c>
      <c r="X13" s="17">
        <f t="shared" si="14"/>
        <v>6.4549524342473426</v>
      </c>
      <c r="Y13" s="15"/>
      <c r="Z13" s="15">
        <v>0</v>
      </c>
      <c r="AA13" s="15"/>
      <c r="AB13" s="15">
        <f>VLOOKUP(A:A,[4]TDSheet!$A:$D,4,0)</f>
        <v>600</v>
      </c>
      <c r="AC13" s="15">
        <f>VLOOKUP(A:A,[7]TDSheet!$A:$D,4,0)</f>
        <v>600</v>
      </c>
      <c r="AD13" s="15">
        <f>VLOOKUP(A:A,[1]TDSheet!$A:$AE,31,0)</f>
        <v>220.6</v>
      </c>
      <c r="AE13" s="15">
        <f>VLOOKUP(A:A,[1]TDSheet!$A:$V,22,0)</f>
        <v>219.8</v>
      </c>
      <c r="AF13" s="15">
        <f>VLOOKUP(A:A,[5]TDSheet!$A:$D,4,0)</f>
        <v>662</v>
      </c>
      <c r="AG13" s="15" t="str">
        <f>VLOOKUP(A:A,[1]TDSheet!$A:$AG,33,0)</f>
        <v>?????</v>
      </c>
      <c r="AH13" s="15">
        <f t="shared" si="15"/>
        <v>400</v>
      </c>
      <c r="AI13" s="15">
        <f t="shared" si="16"/>
        <v>160</v>
      </c>
      <c r="AJ13" s="15">
        <f t="shared" si="17"/>
        <v>200</v>
      </c>
      <c r="AK13" s="15">
        <f t="shared" si="18"/>
        <v>200</v>
      </c>
      <c r="AL13" s="15">
        <f t="shared" si="19"/>
        <v>136</v>
      </c>
      <c r="AM13" s="15"/>
      <c r="AN13" s="15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380</v>
      </c>
      <c r="D14" s="8">
        <v>5532</v>
      </c>
      <c r="E14" s="8">
        <v>4943</v>
      </c>
      <c r="F14" s="8">
        <v>936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4979</v>
      </c>
      <c r="K14" s="15">
        <f t="shared" si="12"/>
        <v>-36</v>
      </c>
      <c r="L14" s="15">
        <f>VLOOKUP(A:A,[1]TDSheet!$A:$T,20,0)</f>
        <v>400</v>
      </c>
      <c r="M14" s="15">
        <f>VLOOKUP(A:A,[1]TDSheet!$A:$U,21,0)</f>
        <v>500</v>
      </c>
      <c r="N14" s="15">
        <f>VLOOKUP(A:A,[1]TDSheet!$A:$W,23,0)</f>
        <v>800</v>
      </c>
      <c r="O14" s="15">
        <f>VLOOKUP(A:A,[3]TDSheet!$A:$C,3,0)</f>
        <v>220</v>
      </c>
      <c r="P14" s="15"/>
      <c r="Q14" s="15"/>
      <c r="R14" s="15"/>
      <c r="S14" s="15">
        <v>858</v>
      </c>
      <c r="T14" s="16">
        <v>700</v>
      </c>
      <c r="U14" s="16">
        <v>600</v>
      </c>
      <c r="V14" s="15">
        <f t="shared" si="13"/>
        <v>703</v>
      </c>
      <c r="W14" s="16">
        <v>600</v>
      </c>
      <c r="X14" s="17">
        <f t="shared" si="14"/>
        <v>6.4523470839260311</v>
      </c>
      <c r="Y14" s="15"/>
      <c r="Z14" s="15">
        <v>0</v>
      </c>
      <c r="AA14" s="15"/>
      <c r="AB14" s="15">
        <f>VLOOKUP(A:A,[4]TDSheet!$A:$D,4,0)</f>
        <v>234</v>
      </c>
      <c r="AC14" s="15">
        <f>VLOOKUP(A:A,[7]TDSheet!$A:$D,4,0)</f>
        <v>1194</v>
      </c>
      <c r="AD14" s="15">
        <f>VLOOKUP(A:A,[1]TDSheet!$A:$AE,31,0)</f>
        <v>545.79999999999995</v>
      </c>
      <c r="AE14" s="15">
        <f>VLOOKUP(A:A,[1]TDSheet!$A:$V,22,0)</f>
        <v>576.79999999999995</v>
      </c>
      <c r="AF14" s="15">
        <f>VLOOKUP(A:A,[5]TDSheet!$A:$D,4,0)</f>
        <v>929</v>
      </c>
      <c r="AG14" s="15" t="str">
        <f>VLOOKUP(A:A,[1]TDSheet!$A:$AG,33,0)</f>
        <v>декак</v>
      </c>
      <c r="AH14" s="15">
        <f t="shared" si="15"/>
        <v>1558</v>
      </c>
      <c r="AI14" s="15">
        <f t="shared" si="16"/>
        <v>701.1</v>
      </c>
      <c r="AJ14" s="15">
        <f t="shared" si="17"/>
        <v>270</v>
      </c>
      <c r="AK14" s="15">
        <f t="shared" si="18"/>
        <v>270</v>
      </c>
      <c r="AL14" s="15">
        <f t="shared" si="19"/>
        <v>99</v>
      </c>
      <c r="AM14" s="15"/>
      <c r="AN14" s="15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729</v>
      </c>
      <c r="D15" s="8">
        <v>9771</v>
      </c>
      <c r="E15" s="8">
        <v>9052</v>
      </c>
      <c r="F15" s="8">
        <v>1362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5">
        <f>VLOOKUP(A:A,[2]TDSheet!$A:$F,6,0)</f>
        <v>9132</v>
      </c>
      <c r="K15" s="15">
        <f t="shared" si="12"/>
        <v>-80</v>
      </c>
      <c r="L15" s="15">
        <f>VLOOKUP(A:A,[1]TDSheet!$A:$T,20,0)</f>
        <v>300</v>
      </c>
      <c r="M15" s="15">
        <f>VLOOKUP(A:A,[1]TDSheet!$A:$U,21,0)</f>
        <v>1000</v>
      </c>
      <c r="N15" s="15">
        <f>VLOOKUP(A:A,[1]TDSheet!$A:$W,23,0)</f>
        <v>800</v>
      </c>
      <c r="O15" s="15">
        <f>VLOOKUP(A:A,[3]TDSheet!$A:$C,3,0)</f>
        <v>230</v>
      </c>
      <c r="P15" s="15"/>
      <c r="Q15" s="15"/>
      <c r="R15" s="15"/>
      <c r="S15" s="15">
        <v>1500</v>
      </c>
      <c r="T15" s="16">
        <v>700</v>
      </c>
      <c r="U15" s="16">
        <v>600</v>
      </c>
      <c r="V15" s="15">
        <f t="shared" si="13"/>
        <v>806</v>
      </c>
      <c r="W15" s="16">
        <v>500</v>
      </c>
      <c r="X15" s="17">
        <f t="shared" si="14"/>
        <v>6.5285359801488836</v>
      </c>
      <c r="Y15" s="15"/>
      <c r="Z15" s="15">
        <v>0</v>
      </c>
      <c r="AA15" s="15"/>
      <c r="AB15" s="15">
        <f>VLOOKUP(A:A,[4]TDSheet!$A:$D,4,0)</f>
        <v>222</v>
      </c>
      <c r="AC15" s="15">
        <f>VLOOKUP(A:A,[7]TDSheet!$A:$D,4,0)</f>
        <v>4800</v>
      </c>
      <c r="AD15" s="15">
        <f>VLOOKUP(A:A,[1]TDSheet!$A:$AE,31,0)</f>
        <v>723.8</v>
      </c>
      <c r="AE15" s="15">
        <f>VLOOKUP(A:A,[1]TDSheet!$A:$V,22,0)</f>
        <v>735.6</v>
      </c>
      <c r="AF15" s="15">
        <f>VLOOKUP(A:A,[5]TDSheet!$A:$D,4,0)</f>
        <v>1047</v>
      </c>
      <c r="AG15" s="15" t="str">
        <f>VLOOKUP(A:A,[1]TDSheet!$A:$AG,33,0)</f>
        <v>оконч</v>
      </c>
      <c r="AH15" s="15">
        <f t="shared" si="15"/>
        <v>2200</v>
      </c>
      <c r="AI15" s="15">
        <f t="shared" si="16"/>
        <v>990</v>
      </c>
      <c r="AJ15" s="15">
        <f t="shared" si="17"/>
        <v>270</v>
      </c>
      <c r="AK15" s="15">
        <f t="shared" si="18"/>
        <v>225</v>
      </c>
      <c r="AL15" s="15">
        <f t="shared" si="19"/>
        <v>103.5</v>
      </c>
      <c r="AM15" s="15"/>
      <c r="AN15" s="15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100</v>
      </c>
      <c r="D16" s="8">
        <v>327</v>
      </c>
      <c r="E16" s="8">
        <v>330</v>
      </c>
      <c r="F16" s="8">
        <v>88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5">
        <f>VLOOKUP(A:A,[2]TDSheet!$A:$F,6,0)</f>
        <v>356</v>
      </c>
      <c r="K16" s="15">
        <f t="shared" si="12"/>
        <v>-26</v>
      </c>
      <c r="L16" s="15">
        <f>VLOOKUP(A:A,[1]TDSheet!$A:$T,20,0)</f>
        <v>50</v>
      </c>
      <c r="M16" s="15">
        <f>VLOOKUP(A:A,[1]TDSheet!$A:$U,21,0)</f>
        <v>40</v>
      </c>
      <c r="N16" s="15">
        <f>VLOOKUP(A:A,[1]TDSheet!$A:$W,23,0)</f>
        <v>50</v>
      </c>
      <c r="O16" s="15">
        <f>VLOOKUP(A:A,[3]TDSheet!$A:$C,3,0)</f>
        <v>110</v>
      </c>
      <c r="P16" s="15"/>
      <c r="Q16" s="15"/>
      <c r="R16" s="15"/>
      <c r="S16" s="15"/>
      <c r="T16" s="16">
        <v>20</v>
      </c>
      <c r="U16" s="16">
        <v>40</v>
      </c>
      <c r="V16" s="15">
        <f t="shared" si="13"/>
        <v>38.4</v>
      </c>
      <c r="W16" s="16"/>
      <c r="X16" s="17">
        <f t="shared" si="14"/>
        <v>7.5</v>
      </c>
      <c r="Y16" s="15"/>
      <c r="Z16" s="15">
        <v>0</v>
      </c>
      <c r="AA16" s="15"/>
      <c r="AB16" s="15">
        <f>VLOOKUP(A:A,[4]TDSheet!$A:$D,4,0)</f>
        <v>138</v>
      </c>
      <c r="AC16" s="15">
        <v>0</v>
      </c>
      <c r="AD16" s="15">
        <f>VLOOKUP(A:A,[1]TDSheet!$A:$AE,31,0)</f>
        <v>34</v>
      </c>
      <c r="AE16" s="15">
        <f>VLOOKUP(A:A,[1]TDSheet!$A:$V,22,0)</f>
        <v>37.799999999999997</v>
      </c>
      <c r="AF16" s="15">
        <f>VLOOKUP(A:A,[5]TDSheet!$A:$D,4,0)</f>
        <v>40</v>
      </c>
      <c r="AG16" s="15" t="e">
        <f>VLOOKUP(A:A,[1]TDSheet!$A:$AG,33,0)</f>
        <v>#N/A</v>
      </c>
      <c r="AH16" s="15">
        <f t="shared" si="15"/>
        <v>20</v>
      </c>
      <c r="AI16" s="15">
        <f t="shared" si="16"/>
        <v>10</v>
      </c>
      <c r="AJ16" s="15">
        <f t="shared" si="17"/>
        <v>20</v>
      </c>
      <c r="AK16" s="15">
        <f t="shared" si="18"/>
        <v>0</v>
      </c>
      <c r="AL16" s="15">
        <f t="shared" si="19"/>
        <v>55</v>
      </c>
      <c r="AM16" s="15"/>
      <c r="AN16" s="15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74</v>
      </c>
      <c r="D17" s="8">
        <v>207</v>
      </c>
      <c r="E17" s="8">
        <v>151</v>
      </c>
      <c r="F17" s="8">
        <v>128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5">
        <f>VLOOKUP(A:A,[2]TDSheet!$A:$F,6,0)</f>
        <v>165</v>
      </c>
      <c r="K17" s="15">
        <f t="shared" si="12"/>
        <v>-14</v>
      </c>
      <c r="L17" s="15">
        <f>VLOOKUP(A:A,[1]TDSheet!$A:$T,20,0)</f>
        <v>0</v>
      </c>
      <c r="M17" s="15">
        <f>VLOOKUP(A:A,[1]TDSheet!$A:$U,21,0)</f>
        <v>50</v>
      </c>
      <c r="N17" s="15">
        <f>VLOOKUP(A:A,[1]TDSheet!$A:$W,23,0)</f>
        <v>0</v>
      </c>
      <c r="O17" s="15">
        <f>VLOOKUP(A:A,[3]TDSheet!$A:$C,3,0)</f>
        <v>0</v>
      </c>
      <c r="P17" s="15"/>
      <c r="Q17" s="15"/>
      <c r="R17" s="15"/>
      <c r="S17" s="15"/>
      <c r="T17" s="16">
        <v>40</v>
      </c>
      <c r="U17" s="16"/>
      <c r="V17" s="15">
        <f t="shared" si="13"/>
        <v>30.2</v>
      </c>
      <c r="W17" s="16">
        <v>30</v>
      </c>
      <c r="X17" s="17">
        <f t="shared" si="14"/>
        <v>8.2119205298013238</v>
      </c>
      <c r="Y17" s="15"/>
      <c r="Z17" s="15">
        <v>0</v>
      </c>
      <c r="AA17" s="15"/>
      <c r="AB17" s="15">
        <v>0</v>
      </c>
      <c r="AC17" s="15">
        <v>0</v>
      </c>
      <c r="AD17" s="15">
        <f>VLOOKUP(A:A,[1]TDSheet!$A:$AE,31,0)</f>
        <v>23.4</v>
      </c>
      <c r="AE17" s="15">
        <f>VLOOKUP(A:A,[1]TDSheet!$A:$V,22,0)</f>
        <v>27.6</v>
      </c>
      <c r="AF17" s="15">
        <f>VLOOKUP(A:A,[5]TDSheet!$A:$D,4,0)</f>
        <v>45</v>
      </c>
      <c r="AG17" s="15">
        <f>VLOOKUP(A:A,[1]TDSheet!$A:$AG,33,0)</f>
        <v>0</v>
      </c>
      <c r="AH17" s="15">
        <f t="shared" si="15"/>
        <v>40</v>
      </c>
      <c r="AI17" s="15">
        <f t="shared" si="16"/>
        <v>16</v>
      </c>
      <c r="AJ17" s="15">
        <f t="shared" si="17"/>
        <v>0</v>
      </c>
      <c r="AK17" s="15">
        <f t="shared" si="18"/>
        <v>12</v>
      </c>
      <c r="AL17" s="15">
        <f t="shared" si="19"/>
        <v>0</v>
      </c>
      <c r="AM17" s="15"/>
      <c r="AN17" s="15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158</v>
      </c>
      <c r="D18" s="8">
        <v>634</v>
      </c>
      <c r="E18" s="8">
        <v>349</v>
      </c>
      <c r="F18" s="8">
        <v>440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5">
        <f>VLOOKUP(A:A,[2]TDSheet!$A:$F,6,0)</f>
        <v>360</v>
      </c>
      <c r="K18" s="15">
        <f t="shared" si="12"/>
        <v>-11</v>
      </c>
      <c r="L18" s="15">
        <f>VLOOKUP(A:A,[1]TDSheet!$A:$T,20,0)</f>
        <v>0</v>
      </c>
      <c r="M18" s="15">
        <f>VLOOKUP(A:A,[1]TDSheet!$A:$U,21,0)</f>
        <v>0</v>
      </c>
      <c r="N18" s="15">
        <f>VLOOKUP(A:A,[1]TDSheet!$A:$W,23,0)</f>
        <v>0</v>
      </c>
      <c r="O18" s="15">
        <f>VLOOKUP(A:A,[3]TDSheet!$A:$C,3,0)</f>
        <v>0</v>
      </c>
      <c r="P18" s="15"/>
      <c r="Q18" s="15"/>
      <c r="R18" s="15"/>
      <c r="S18" s="15"/>
      <c r="T18" s="16">
        <v>100</v>
      </c>
      <c r="U18" s="16">
        <v>50</v>
      </c>
      <c r="V18" s="15">
        <f t="shared" si="13"/>
        <v>66.8</v>
      </c>
      <c r="W18" s="16">
        <v>50</v>
      </c>
      <c r="X18" s="17">
        <f t="shared" si="14"/>
        <v>9.5808383233532943</v>
      </c>
      <c r="Y18" s="15"/>
      <c r="Z18" s="15">
        <v>0</v>
      </c>
      <c r="AA18" s="15"/>
      <c r="AB18" s="15">
        <f>VLOOKUP(A:A,[4]TDSheet!$A:$D,4,0)</f>
        <v>15</v>
      </c>
      <c r="AC18" s="15">
        <v>0</v>
      </c>
      <c r="AD18" s="15">
        <f>VLOOKUP(A:A,[1]TDSheet!$A:$AE,31,0)</f>
        <v>45.2</v>
      </c>
      <c r="AE18" s="15">
        <f>VLOOKUP(A:A,[1]TDSheet!$A:$V,22,0)</f>
        <v>41.8</v>
      </c>
      <c r="AF18" s="15">
        <f>VLOOKUP(A:A,[5]TDSheet!$A:$D,4,0)</f>
        <v>87</v>
      </c>
      <c r="AG18" s="15" t="e">
        <f>VLOOKUP(A:A,[1]TDSheet!$A:$AG,33,0)</f>
        <v>#N/A</v>
      </c>
      <c r="AH18" s="15">
        <f t="shared" si="15"/>
        <v>100</v>
      </c>
      <c r="AI18" s="15">
        <f t="shared" si="16"/>
        <v>17</v>
      </c>
      <c r="AJ18" s="15">
        <f t="shared" si="17"/>
        <v>8.5</v>
      </c>
      <c r="AK18" s="15">
        <f t="shared" si="18"/>
        <v>8.5</v>
      </c>
      <c r="AL18" s="15">
        <f t="shared" si="19"/>
        <v>0</v>
      </c>
      <c r="AM18" s="15"/>
      <c r="AN18" s="15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157</v>
      </c>
      <c r="D19" s="8">
        <v>495</v>
      </c>
      <c r="E19" s="8">
        <v>398</v>
      </c>
      <c r="F19" s="8">
        <v>254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5">
        <f>VLOOKUP(A:A,[2]TDSheet!$A:$F,6,0)</f>
        <v>464</v>
      </c>
      <c r="K19" s="15">
        <f t="shared" si="12"/>
        <v>-66</v>
      </c>
      <c r="L19" s="15">
        <f>VLOOKUP(A:A,[1]TDSheet!$A:$T,20,0)</f>
        <v>100</v>
      </c>
      <c r="M19" s="15">
        <f>VLOOKUP(A:A,[1]TDSheet!$A:$U,21,0)</f>
        <v>100</v>
      </c>
      <c r="N19" s="15">
        <f>VLOOKUP(A:A,[1]TDSheet!$A:$W,23,0)</f>
        <v>50</v>
      </c>
      <c r="O19" s="15">
        <f>VLOOKUP(A:A,[3]TDSheet!$A:$C,3,0)</f>
        <v>0</v>
      </c>
      <c r="P19" s="15"/>
      <c r="Q19" s="15"/>
      <c r="R19" s="15"/>
      <c r="S19" s="15"/>
      <c r="T19" s="16"/>
      <c r="U19" s="16">
        <v>40</v>
      </c>
      <c r="V19" s="15">
        <f t="shared" si="13"/>
        <v>79.599999999999994</v>
      </c>
      <c r="W19" s="16">
        <v>40</v>
      </c>
      <c r="X19" s="17">
        <f t="shared" si="14"/>
        <v>7.3366834170854274</v>
      </c>
      <c r="Y19" s="15"/>
      <c r="Z19" s="15">
        <v>0</v>
      </c>
      <c r="AA19" s="15"/>
      <c r="AB19" s="15">
        <v>0</v>
      </c>
      <c r="AC19" s="15">
        <v>0</v>
      </c>
      <c r="AD19" s="15">
        <f>VLOOKUP(A:A,[1]TDSheet!$A:$AE,31,0)</f>
        <v>42.8</v>
      </c>
      <c r="AE19" s="15">
        <f>VLOOKUP(A:A,[1]TDSheet!$A:$V,22,0)</f>
        <v>72.400000000000006</v>
      </c>
      <c r="AF19" s="15">
        <f>VLOOKUP(A:A,[5]TDSheet!$A:$D,4,0)</f>
        <v>125</v>
      </c>
      <c r="AG19" s="15" t="str">
        <f>VLOOKUP(A:A,[1]TDSheet!$A:$AG,33,0)</f>
        <v>декак</v>
      </c>
      <c r="AH19" s="15">
        <f t="shared" si="15"/>
        <v>0</v>
      </c>
      <c r="AI19" s="15">
        <f t="shared" si="16"/>
        <v>0</v>
      </c>
      <c r="AJ19" s="15">
        <f t="shared" si="17"/>
        <v>18</v>
      </c>
      <c r="AK19" s="15">
        <f t="shared" si="18"/>
        <v>18</v>
      </c>
      <c r="AL19" s="15">
        <f t="shared" si="19"/>
        <v>0</v>
      </c>
      <c r="AM19" s="15"/>
      <c r="AN19" s="15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333</v>
      </c>
      <c r="D20" s="8">
        <v>1664</v>
      </c>
      <c r="E20" s="9">
        <v>991</v>
      </c>
      <c r="F20" s="18">
        <v>553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5">
        <f>VLOOKUP(A:A,[2]TDSheet!$A:$F,6,0)</f>
        <v>443</v>
      </c>
      <c r="K20" s="15">
        <f t="shared" si="12"/>
        <v>548</v>
      </c>
      <c r="L20" s="15">
        <f>VLOOKUP(A:A,[1]TDSheet!$A:$T,20,0)</f>
        <v>200</v>
      </c>
      <c r="M20" s="15">
        <f>VLOOKUP(A:A,[1]TDSheet!$A:$U,21,0)</f>
        <v>150</v>
      </c>
      <c r="N20" s="15">
        <f>VLOOKUP(A:A,[1]TDSheet!$A:$W,23,0)</f>
        <v>100</v>
      </c>
      <c r="O20" s="15">
        <f>VLOOKUP(A:A,[3]TDSheet!$A:$C,3,0)</f>
        <v>75</v>
      </c>
      <c r="P20" s="15"/>
      <c r="Q20" s="15"/>
      <c r="R20" s="15"/>
      <c r="S20" s="15"/>
      <c r="T20" s="16">
        <v>200</v>
      </c>
      <c r="U20" s="16">
        <v>150</v>
      </c>
      <c r="V20" s="15">
        <f t="shared" si="13"/>
        <v>194.2</v>
      </c>
      <c r="W20" s="16">
        <v>200</v>
      </c>
      <c r="X20" s="17">
        <f t="shared" si="14"/>
        <v>7.9969104016477859</v>
      </c>
      <c r="Y20" s="15"/>
      <c r="Z20" s="15">
        <v>0</v>
      </c>
      <c r="AA20" s="15"/>
      <c r="AB20" s="15">
        <f>VLOOKUP(A:A,[4]TDSheet!$A:$D,4,0)</f>
        <v>20</v>
      </c>
      <c r="AC20" s="15">
        <v>0</v>
      </c>
      <c r="AD20" s="15">
        <f>VLOOKUP(A:A,[1]TDSheet!$A:$AE,31,0)</f>
        <v>124.6</v>
      </c>
      <c r="AE20" s="15">
        <f>VLOOKUP(A:A,[1]TDSheet!$A:$V,22,0)</f>
        <v>149</v>
      </c>
      <c r="AF20" s="15">
        <f>VLOOKUP(A:A,[5]TDSheet!$A:$D,4,0)</f>
        <v>119</v>
      </c>
      <c r="AG20" s="15" t="e">
        <f>VLOOKUP(A:A,[1]TDSheet!$A:$AG,33,0)</f>
        <v>#N/A</v>
      </c>
      <c r="AH20" s="15">
        <f t="shared" si="15"/>
        <v>200</v>
      </c>
      <c r="AI20" s="15">
        <f t="shared" si="16"/>
        <v>100</v>
      </c>
      <c r="AJ20" s="15">
        <f t="shared" si="17"/>
        <v>75</v>
      </c>
      <c r="AK20" s="15">
        <f t="shared" si="18"/>
        <v>100</v>
      </c>
      <c r="AL20" s="15">
        <f t="shared" si="19"/>
        <v>37.5</v>
      </c>
      <c r="AM20" s="15"/>
      <c r="AN20" s="15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61</v>
      </c>
      <c r="D21" s="8">
        <v>539</v>
      </c>
      <c r="E21" s="8">
        <v>265</v>
      </c>
      <c r="F21" s="8">
        <v>319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5">
        <f>VLOOKUP(A:A,[2]TDSheet!$A:$F,6,0)</f>
        <v>301</v>
      </c>
      <c r="K21" s="15">
        <f t="shared" si="12"/>
        <v>-36</v>
      </c>
      <c r="L21" s="15">
        <f>VLOOKUP(A:A,[1]TDSheet!$A:$T,20,0)</f>
        <v>0</v>
      </c>
      <c r="M21" s="15">
        <f>VLOOKUP(A:A,[1]TDSheet!$A:$U,21,0)</f>
        <v>0</v>
      </c>
      <c r="N21" s="15">
        <f>VLOOKUP(A:A,[1]TDSheet!$A:$W,23,0)</f>
        <v>30</v>
      </c>
      <c r="O21" s="15">
        <f>VLOOKUP(A:A,[3]TDSheet!$A:$C,3,0)</f>
        <v>20</v>
      </c>
      <c r="P21" s="15"/>
      <c r="Q21" s="15"/>
      <c r="R21" s="15"/>
      <c r="S21" s="15"/>
      <c r="T21" s="16"/>
      <c r="U21" s="16"/>
      <c r="V21" s="15">
        <f t="shared" si="13"/>
        <v>48.2</v>
      </c>
      <c r="W21" s="16">
        <v>30</v>
      </c>
      <c r="X21" s="17">
        <f t="shared" si="14"/>
        <v>7.8630705394190867</v>
      </c>
      <c r="Y21" s="15"/>
      <c r="Z21" s="15">
        <v>0</v>
      </c>
      <c r="AA21" s="15"/>
      <c r="AB21" s="15">
        <f>VLOOKUP(A:A,[4]TDSheet!$A:$D,4,0)</f>
        <v>24</v>
      </c>
      <c r="AC21" s="15">
        <v>0</v>
      </c>
      <c r="AD21" s="15">
        <f>VLOOKUP(A:A,[1]TDSheet!$A:$AE,31,0)</f>
        <v>56.2</v>
      </c>
      <c r="AE21" s="15">
        <f>VLOOKUP(A:A,[1]TDSheet!$A:$V,22,0)</f>
        <v>53.4</v>
      </c>
      <c r="AF21" s="15">
        <f>VLOOKUP(A:A,[5]TDSheet!$A:$D,4,0)</f>
        <v>53</v>
      </c>
      <c r="AG21" s="15">
        <f>VLOOKUP(A:A,[1]TDSheet!$A:$AG,33,0)</f>
        <v>0</v>
      </c>
      <c r="AH21" s="15">
        <f t="shared" si="15"/>
        <v>0</v>
      </c>
      <c r="AI21" s="15">
        <f t="shared" si="16"/>
        <v>0</v>
      </c>
      <c r="AJ21" s="15">
        <f t="shared" si="17"/>
        <v>0</v>
      </c>
      <c r="AK21" s="15">
        <f t="shared" si="18"/>
        <v>9</v>
      </c>
      <c r="AL21" s="15">
        <f t="shared" si="19"/>
        <v>6</v>
      </c>
      <c r="AM21" s="15"/>
      <c r="AN21" s="15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63</v>
      </c>
      <c r="D22" s="8">
        <v>191</v>
      </c>
      <c r="E22" s="8">
        <v>118</v>
      </c>
      <c r="F22" s="8">
        <v>130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5">
        <f>VLOOKUP(A:A,[2]TDSheet!$A:$F,6,0)</f>
        <v>127</v>
      </c>
      <c r="K22" s="15">
        <f t="shared" si="12"/>
        <v>-9</v>
      </c>
      <c r="L22" s="15">
        <f>VLOOKUP(A:A,[1]TDSheet!$A:$T,20,0)</f>
        <v>0</v>
      </c>
      <c r="M22" s="15">
        <f>VLOOKUP(A:A,[1]TDSheet!$A:$U,21,0)</f>
        <v>50</v>
      </c>
      <c r="N22" s="15">
        <f>VLOOKUP(A:A,[1]TDSheet!$A:$W,23,0)</f>
        <v>0</v>
      </c>
      <c r="O22" s="15">
        <f>VLOOKUP(A:A,[3]TDSheet!$A:$C,3,0)</f>
        <v>0</v>
      </c>
      <c r="P22" s="15"/>
      <c r="Q22" s="15"/>
      <c r="R22" s="15"/>
      <c r="S22" s="15"/>
      <c r="T22" s="16"/>
      <c r="U22" s="16">
        <v>20</v>
      </c>
      <c r="V22" s="15">
        <f t="shared" si="13"/>
        <v>23.6</v>
      </c>
      <c r="W22" s="16">
        <v>20</v>
      </c>
      <c r="X22" s="17">
        <f t="shared" si="14"/>
        <v>9.3220338983050848</v>
      </c>
      <c r="Y22" s="15"/>
      <c r="Z22" s="15">
        <v>0</v>
      </c>
      <c r="AA22" s="15"/>
      <c r="AB22" s="15">
        <v>0</v>
      </c>
      <c r="AC22" s="15">
        <v>0</v>
      </c>
      <c r="AD22" s="15">
        <f>VLOOKUP(A:A,[1]TDSheet!$A:$AE,31,0)</f>
        <v>19</v>
      </c>
      <c r="AE22" s="15">
        <f>VLOOKUP(A:A,[1]TDSheet!$A:$V,22,0)</f>
        <v>22.6</v>
      </c>
      <c r="AF22" s="15">
        <f>VLOOKUP(A:A,[5]TDSheet!$A:$D,4,0)</f>
        <v>30</v>
      </c>
      <c r="AG22" s="15">
        <f>VLOOKUP(A:A,[1]TDSheet!$A:$AG,33,0)</f>
        <v>0</v>
      </c>
      <c r="AH22" s="15">
        <f t="shared" si="15"/>
        <v>0</v>
      </c>
      <c r="AI22" s="15">
        <f t="shared" si="16"/>
        <v>0</v>
      </c>
      <c r="AJ22" s="15">
        <f t="shared" si="17"/>
        <v>10</v>
      </c>
      <c r="AK22" s="15">
        <f t="shared" si="18"/>
        <v>10</v>
      </c>
      <c r="AL22" s="15">
        <f t="shared" si="19"/>
        <v>0</v>
      </c>
      <c r="AM22" s="15"/>
      <c r="AN22" s="15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13</v>
      </c>
      <c r="D23" s="8">
        <v>105</v>
      </c>
      <c r="E23" s="8">
        <v>100</v>
      </c>
      <c r="F23" s="8">
        <v>17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5">
        <f>VLOOKUP(A:A,[2]TDSheet!$A:$F,6,0)</f>
        <v>151</v>
      </c>
      <c r="K23" s="15">
        <f t="shared" si="12"/>
        <v>-51</v>
      </c>
      <c r="L23" s="15">
        <f>VLOOKUP(A:A,[1]TDSheet!$A:$T,20,0)</f>
        <v>30</v>
      </c>
      <c r="M23" s="15">
        <f>VLOOKUP(A:A,[1]TDSheet!$A:$U,21,0)</f>
        <v>0</v>
      </c>
      <c r="N23" s="15">
        <f>VLOOKUP(A:A,[1]TDSheet!$A:$W,23,0)</f>
        <v>0</v>
      </c>
      <c r="O23" s="15">
        <f>VLOOKUP(A:A,[3]TDSheet!$A:$C,3,0)</f>
        <v>40</v>
      </c>
      <c r="P23" s="15"/>
      <c r="Q23" s="15"/>
      <c r="R23" s="15"/>
      <c r="S23" s="15"/>
      <c r="T23" s="16">
        <v>20</v>
      </c>
      <c r="U23" s="16">
        <v>20</v>
      </c>
      <c r="V23" s="15">
        <f t="shared" si="13"/>
        <v>14</v>
      </c>
      <c r="W23" s="16">
        <v>10</v>
      </c>
      <c r="X23" s="17">
        <f t="shared" si="14"/>
        <v>6.9285714285714288</v>
      </c>
      <c r="Y23" s="15"/>
      <c r="Z23" s="15">
        <v>0</v>
      </c>
      <c r="AA23" s="15"/>
      <c r="AB23" s="15">
        <f>VLOOKUP(A:A,[4]TDSheet!$A:$D,4,0)</f>
        <v>30</v>
      </c>
      <c r="AC23" s="15">
        <v>0</v>
      </c>
      <c r="AD23" s="15">
        <f>VLOOKUP(A:A,[1]TDSheet!$A:$AE,31,0)</f>
        <v>11.2</v>
      </c>
      <c r="AE23" s="15">
        <f>VLOOKUP(A:A,[1]TDSheet!$A:$V,22,0)</f>
        <v>11.6</v>
      </c>
      <c r="AF23" s="15">
        <f>VLOOKUP(A:A,[5]TDSheet!$A:$D,4,0)</f>
        <v>23</v>
      </c>
      <c r="AG23" s="15" t="e">
        <f>VLOOKUP(A:A,[1]TDSheet!$A:$AG,33,0)</f>
        <v>#N/A</v>
      </c>
      <c r="AH23" s="15">
        <f t="shared" si="15"/>
        <v>20</v>
      </c>
      <c r="AI23" s="15">
        <f t="shared" si="16"/>
        <v>7</v>
      </c>
      <c r="AJ23" s="15">
        <f t="shared" si="17"/>
        <v>7</v>
      </c>
      <c r="AK23" s="15">
        <f t="shared" si="18"/>
        <v>3.5</v>
      </c>
      <c r="AL23" s="15">
        <f t="shared" si="19"/>
        <v>14</v>
      </c>
      <c r="AM23" s="15"/>
      <c r="AN23" s="15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887</v>
      </c>
      <c r="D24" s="8">
        <v>5333</v>
      </c>
      <c r="E24" s="8">
        <v>2456</v>
      </c>
      <c r="F24" s="8">
        <v>3699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5">
        <f>VLOOKUP(A:A,[2]TDSheet!$A:$F,6,0)</f>
        <v>2507</v>
      </c>
      <c r="K24" s="15">
        <f t="shared" si="12"/>
        <v>-51</v>
      </c>
      <c r="L24" s="15">
        <f>VLOOKUP(A:A,[1]TDSheet!$A:$T,20,0)</f>
        <v>0</v>
      </c>
      <c r="M24" s="15">
        <f>VLOOKUP(A:A,[1]TDSheet!$A:$U,21,0)</f>
        <v>0</v>
      </c>
      <c r="N24" s="15">
        <f>VLOOKUP(A:A,[1]TDSheet!$A:$W,23,0)</f>
        <v>0</v>
      </c>
      <c r="O24" s="15">
        <f>VLOOKUP(A:A,[3]TDSheet!$A:$C,3,0)</f>
        <v>300</v>
      </c>
      <c r="P24" s="15"/>
      <c r="Q24" s="15"/>
      <c r="R24" s="15"/>
      <c r="S24" s="15"/>
      <c r="T24" s="16">
        <v>300</v>
      </c>
      <c r="U24" s="16">
        <v>300</v>
      </c>
      <c r="V24" s="15">
        <f t="shared" si="13"/>
        <v>449.2</v>
      </c>
      <c r="W24" s="16"/>
      <c r="X24" s="17">
        <f t="shared" si="14"/>
        <v>9.5703472840605528</v>
      </c>
      <c r="Y24" s="15"/>
      <c r="Z24" s="15">
        <v>0</v>
      </c>
      <c r="AA24" s="15"/>
      <c r="AB24" s="15">
        <f>VLOOKUP(A:A,[4]TDSheet!$A:$D,4,0)</f>
        <v>210</v>
      </c>
      <c r="AC24" s="15">
        <v>0</v>
      </c>
      <c r="AD24" s="15">
        <f>VLOOKUP(A:A,[1]TDSheet!$A:$AE,31,0)</f>
        <v>312</v>
      </c>
      <c r="AE24" s="15">
        <f>VLOOKUP(A:A,[1]TDSheet!$A:$V,22,0)</f>
        <v>336.4</v>
      </c>
      <c r="AF24" s="15">
        <f>VLOOKUP(A:A,[5]TDSheet!$A:$D,4,0)</f>
        <v>617</v>
      </c>
      <c r="AG24" s="15">
        <f>VLOOKUP(A:A,[1]TDSheet!$A:$AG,33,0)</f>
        <v>0</v>
      </c>
      <c r="AH24" s="15">
        <f t="shared" si="15"/>
        <v>300</v>
      </c>
      <c r="AI24" s="15">
        <f t="shared" si="16"/>
        <v>51.000000000000007</v>
      </c>
      <c r="AJ24" s="15">
        <f t="shared" si="17"/>
        <v>51.000000000000007</v>
      </c>
      <c r="AK24" s="15">
        <f t="shared" si="18"/>
        <v>0</v>
      </c>
      <c r="AL24" s="15">
        <f t="shared" si="19"/>
        <v>51.000000000000007</v>
      </c>
      <c r="AM24" s="15"/>
      <c r="AN24" s="15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144</v>
      </c>
      <c r="D25" s="8">
        <v>244</v>
      </c>
      <c r="E25" s="8">
        <v>256</v>
      </c>
      <c r="F25" s="8">
        <v>122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5">
        <f>VLOOKUP(A:A,[2]TDSheet!$A:$F,6,0)</f>
        <v>266</v>
      </c>
      <c r="K25" s="15">
        <f t="shared" si="12"/>
        <v>-10</v>
      </c>
      <c r="L25" s="15">
        <f>VLOOKUP(A:A,[1]TDSheet!$A:$T,20,0)</f>
        <v>100</v>
      </c>
      <c r="M25" s="15">
        <f>VLOOKUP(A:A,[1]TDSheet!$A:$U,21,0)</f>
        <v>50</v>
      </c>
      <c r="N25" s="15">
        <f>VLOOKUP(A:A,[1]TDSheet!$A:$W,23,0)</f>
        <v>50</v>
      </c>
      <c r="O25" s="15">
        <f>VLOOKUP(A:A,[3]TDSheet!$A:$C,3,0)</f>
        <v>76</v>
      </c>
      <c r="P25" s="15"/>
      <c r="Q25" s="15"/>
      <c r="R25" s="15"/>
      <c r="S25" s="15"/>
      <c r="T25" s="16"/>
      <c r="U25" s="16"/>
      <c r="V25" s="15">
        <f t="shared" si="13"/>
        <v>46.4</v>
      </c>
      <c r="W25" s="16">
        <v>30</v>
      </c>
      <c r="X25" s="17">
        <f t="shared" si="14"/>
        <v>7.5862068965517242</v>
      </c>
      <c r="Y25" s="15"/>
      <c r="Z25" s="15">
        <v>0</v>
      </c>
      <c r="AA25" s="15"/>
      <c r="AB25" s="15">
        <f>VLOOKUP(A:A,[4]TDSheet!$A:$D,4,0)</f>
        <v>24</v>
      </c>
      <c r="AC25" s="15">
        <v>0</v>
      </c>
      <c r="AD25" s="15">
        <f>VLOOKUP(A:A,[1]TDSheet!$A:$AE,31,0)</f>
        <v>43.6</v>
      </c>
      <c r="AE25" s="15">
        <f>VLOOKUP(A:A,[1]TDSheet!$A:$V,22,0)</f>
        <v>51.4</v>
      </c>
      <c r="AF25" s="15">
        <f>VLOOKUP(A:A,[5]TDSheet!$A:$D,4,0)</f>
        <v>53</v>
      </c>
      <c r="AG25" s="15" t="e">
        <f>VLOOKUP(A:A,[1]TDSheet!$A:$AG,33,0)</f>
        <v>#N/A</v>
      </c>
      <c r="AH25" s="15">
        <f t="shared" si="15"/>
        <v>0</v>
      </c>
      <c r="AI25" s="15">
        <f t="shared" si="16"/>
        <v>0</v>
      </c>
      <c r="AJ25" s="15">
        <f t="shared" si="17"/>
        <v>0</v>
      </c>
      <c r="AK25" s="15">
        <f t="shared" si="18"/>
        <v>11.4</v>
      </c>
      <c r="AL25" s="15">
        <f t="shared" si="19"/>
        <v>28.88</v>
      </c>
      <c r="AM25" s="15"/>
      <c r="AN25" s="15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329</v>
      </c>
      <c r="D26" s="8">
        <v>2179</v>
      </c>
      <c r="E26" s="8">
        <v>1753</v>
      </c>
      <c r="F26" s="8">
        <v>742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5">
        <f>VLOOKUP(A:A,[2]TDSheet!$A:$F,6,0)</f>
        <v>2060</v>
      </c>
      <c r="K26" s="15">
        <f t="shared" si="12"/>
        <v>-307</v>
      </c>
      <c r="L26" s="15">
        <f>VLOOKUP(A:A,[1]TDSheet!$A:$T,20,0)</f>
        <v>200</v>
      </c>
      <c r="M26" s="15">
        <f>VLOOKUP(A:A,[1]TDSheet!$A:$U,21,0)</f>
        <v>300</v>
      </c>
      <c r="N26" s="15">
        <f>VLOOKUP(A:A,[1]TDSheet!$A:$W,23,0)</f>
        <v>250</v>
      </c>
      <c r="O26" s="15">
        <f>VLOOKUP(A:A,[3]TDSheet!$A:$C,3,0)</f>
        <v>102</v>
      </c>
      <c r="P26" s="15"/>
      <c r="Q26" s="15"/>
      <c r="R26" s="15"/>
      <c r="S26" s="15"/>
      <c r="T26" s="16">
        <v>400</v>
      </c>
      <c r="U26" s="16">
        <v>300</v>
      </c>
      <c r="V26" s="15">
        <f t="shared" si="13"/>
        <v>318.2</v>
      </c>
      <c r="W26" s="16">
        <v>300</v>
      </c>
      <c r="X26" s="17">
        <f t="shared" si="14"/>
        <v>7.8315524827152734</v>
      </c>
      <c r="Y26" s="15"/>
      <c r="Z26" s="15">
        <v>0</v>
      </c>
      <c r="AA26" s="15"/>
      <c r="AB26" s="15">
        <f>VLOOKUP(A:A,[4]TDSheet!$A:$D,4,0)</f>
        <v>162</v>
      </c>
      <c r="AC26" s="15">
        <v>0</v>
      </c>
      <c r="AD26" s="15">
        <f>VLOOKUP(A:A,[1]TDSheet!$A:$AE,31,0)</f>
        <v>217.4</v>
      </c>
      <c r="AE26" s="15">
        <f>VLOOKUP(A:A,[1]TDSheet!$A:$V,22,0)</f>
        <v>221.4</v>
      </c>
      <c r="AF26" s="15">
        <f>VLOOKUP(A:A,[5]TDSheet!$A:$D,4,0)</f>
        <v>508</v>
      </c>
      <c r="AG26" s="15" t="str">
        <f>VLOOKUP(A:A,[1]TDSheet!$A:$AG,33,0)</f>
        <v>проддек</v>
      </c>
      <c r="AH26" s="15">
        <f t="shared" si="15"/>
        <v>400</v>
      </c>
      <c r="AI26" s="15">
        <f t="shared" si="16"/>
        <v>140</v>
      </c>
      <c r="AJ26" s="15">
        <f t="shared" si="17"/>
        <v>105</v>
      </c>
      <c r="AK26" s="15">
        <f t="shared" si="18"/>
        <v>105</v>
      </c>
      <c r="AL26" s="15">
        <f t="shared" si="19"/>
        <v>35.699999999999996</v>
      </c>
      <c r="AM26" s="15"/>
      <c r="AN26" s="15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164</v>
      </c>
      <c r="D27" s="8">
        <v>760</v>
      </c>
      <c r="E27" s="8">
        <v>613</v>
      </c>
      <c r="F27" s="8">
        <v>300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5">
        <f>VLOOKUP(A:A,[2]TDSheet!$A:$F,6,0)</f>
        <v>1077</v>
      </c>
      <c r="K27" s="15">
        <f t="shared" si="12"/>
        <v>-464</v>
      </c>
      <c r="L27" s="15">
        <f>VLOOKUP(A:A,[1]TDSheet!$A:$T,20,0)</f>
        <v>50</v>
      </c>
      <c r="M27" s="15">
        <f>VLOOKUP(A:A,[1]TDSheet!$A:$U,21,0)</f>
        <v>100</v>
      </c>
      <c r="N27" s="15">
        <f>VLOOKUP(A:A,[1]TDSheet!$A:$W,23,0)</f>
        <v>100</v>
      </c>
      <c r="O27" s="15">
        <f>VLOOKUP(A:A,[3]TDSheet!$A:$C,3,0)</f>
        <v>20</v>
      </c>
      <c r="P27" s="15"/>
      <c r="Q27" s="15"/>
      <c r="R27" s="15"/>
      <c r="S27" s="15">
        <v>66</v>
      </c>
      <c r="T27" s="16">
        <v>100</v>
      </c>
      <c r="U27" s="16">
        <v>100</v>
      </c>
      <c r="V27" s="15">
        <f t="shared" si="13"/>
        <v>51.8</v>
      </c>
      <c r="W27" s="16">
        <v>50</v>
      </c>
      <c r="X27" s="17">
        <f t="shared" si="14"/>
        <v>15.444015444015445</v>
      </c>
      <c r="Y27" s="15"/>
      <c r="Z27" s="15">
        <v>0</v>
      </c>
      <c r="AA27" s="15"/>
      <c r="AB27" s="15">
        <v>0</v>
      </c>
      <c r="AC27" s="15">
        <f>VLOOKUP(A:A,[7]TDSheet!$A:$D,4,0)</f>
        <v>354</v>
      </c>
      <c r="AD27" s="15">
        <f>VLOOKUP(A:A,[1]TDSheet!$A:$AE,31,0)</f>
        <v>39</v>
      </c>
      <c r="AE27" s="15">
        <f>VLOOKUP(A:A,[1]TDSheet!$A:$V,22,0)</f>
        <v>39</v>
      </c>
      <c r="AF27" s="15">
        <f>VLOOKUP(A:A,[5]TDSheet!$A:$D,4,0)</f>
        <v>158</v>
      </c>
      <c r="AG27" s="15">
        <f>VLOOKUP(A:A,[1]TDSheet!$A:$AG,33,0)</f>
        <v>0</v>
      </c>
      <c r="AH27" s="15">
        <f t="shared" si="15"/>
        <v>166</v>
      </c>
      <c r="AI27" s="15">
        <f t="shared" si="16"/>
        <v>58.099999999999994</v>
      </c>
      <c r="AJ27" s="15">
        <f t="shared" si="17"/>
        <v>35</v>
      </c>
      <c r="AK27" s="15">
        <f t="shared" si="18"/>
        <v>17.5</v>
      </c>
      <c r="AL27" s="15">
        <f t="shared" si="19"/>
        <v>7</v>
      </c>
      <c r="AM27" s="15"/>
      <c r="AN27" s="15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187</v>
      </c>
      <c r="D28" s="8">
        <v>2198</v>
      </c>
      <c r="E28" s="8">
        <v>2038</v>
      </c>
      <c r="F28" s="8">
        <v>339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5">
        <f>VLOOKUP(A:A,[2]TDSheet!$A:$F,6,0)</f>
        <v>2108</v>
      </c>
      <c r="K28" s="15">
        <f t="shared" si="12"/>
        <v>-70</v>
      </c>
      <c r="L28" s="15">
        <f>VLOOKUP(A:A,[1]TDSheet!$A:$T,20,0)</f>
        <v>100</v>
      </c>
      <c r="M28" s="15">
        <f>VLOOKUP(A:A,[1]TDSheet!$A:$U,21,0)</f>
        <v>200</v>
      </c>
      <c r="N28" s="15">
        <f>VLOOKUP(A:A,[1]TDSheet!$A:$W,23,0)</f>
        <v>150</v>
      </c>
      <c r="O28" s="15">
        <f>VLOOKUP(A:A,[3]TDSheet!$A:$C,3,0)</f>
        <v>110</v>
      </c>
      <c r="P28" s="15"/>
      <c r="Q28" s="15"/>
      <c r="R28" s="15"/>
      <c r="S28" s="15">
        <v>600</v>
      </c>
      <c r="T28" s="16">
        <v>200</v>
      </c>
      <c r="U28" s="16">
        <v>300</v>
      </c>
      <c r="V28" s="15">
        <f t="shared" si="13"/>
        <v>200</v>
      </c>
      <c r="W28" s="16">
        <v>300</v>
      </c>
      <c r="X28" s="17">
        <f t="shared" si="14"/>
        <v>7.9450000000000003</v>
      </c>
      <c r="Y28" s="15"/>
      <c r="Z28" s="15">
        <v>0</v>
      </c>
      <c r="AA28" s="15"/>
      <c r="AB28" s="15">
        <f>VLOOKUP(A:A,[4]TDSheet!$A:$D,4,0)</f>
        <v>138</v>
      </c>
      <c r="AC28" s="15">
        <f>VLOOKUP(A:A,[7]TDSheet!$A:$D,4,0)</f>
        <v>900</v>
      </c>
      <c r="AD28" s="15">
        <f>VLOOKUP(A:A,[1]TDSheet!$A:$AE,31,0)</f>
        <v>131.6</v>
      </c>
      <c r="AE28" s="15">
        <f>VLOOKUP(A:A,[1]TDSheet!$A:$V,22,0)</f>
        <v>143.6</v>
      </c>
      <c r="AF28" s="15">
        <f>VLOOKUP(A:A,[5]TDSheet!$A:$D,4,0)</f>
        <v>304</v>
      </c>
      <c r="AG28" s="15">
        <f>VLOOKUP(A:A,[1]TDSheet!$A:$AG,33,0)</f>
        <v>0</v>
      </c>
      <c r="AH28" s="15">
        <f t="shared" si="15"/>
        <v>800</v>
      </c>
      <c r="AI28" s="15">
        <f t="shared" si="16"/>
        <v>280</v>
      </c>
      <c r="AJ28" s="15">
        <f t="shared" si="17"/>
        <v>105</v>
      </c>
      <c r="AK28" s="15">
        <f t="shared" si="18"/>
        <v>105</v>
      </c>
      <c r="AL28" s="15">
        <f t="shared" si="19"/>
        <v>38.5</v>
      </c>
      <c r="AM28" s="15"/>
      <c r="AN28" s="15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374</v>
      </c>
      <c r="D29" s="8">
        <v>1686</v>
      </c>
      <c r="E29" s="8">
        <v>1382</v>
      </c>
      <c r="F29" s="8">
        <v>663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5">
        <f>VLOOKUP(A:A,[2]TDSheet!$A:$F,6,0)</f>
        <v>1892</v>
      </c>
      <c r="K29" s="15">
        <f t="shared" si="12"/>
        <v>-510</v>
      </c>
      <c r="L29" s="15">
        <f>VLOOKUP(A:A,[1]TDSheet!$A:$T,20,0)</f>
        <v>200</v>
      </c>
      <c r="M29" s="15">
        <f>VLOOKUP(A:A,[1]TDSheet!$A:$U,21,0)</f>
        <v>300</v>
      </c>
      <c r="N29" s="15">
        <f>VLOOKUP(A:A,[1]TDSheet!$A:$W,23,0)</f>
        <v>250</v>
      </c>
      <c r="O29" s="15">
        <f>VLOOKUP(A:A,[3]TDSheet!$A:$C,3,0)</f>
        <v>160</v>
      </c>
      <c r="P29" s="15"/>
      <c r="Q29" s="15"/>
      <c r="R29" s="15"/>
      <c r="S29" s="15"/>
      <c r="T29" s="16">
        <v>300</v>
      </c>
      <c r="U29" s="16">
        <v>300</v>
      </c>
      <c r="V29" s="15">
        <f t="shared" si="13"/>
        <v>238</v>
      </c>
      <c r="W29" s="16">
        <v>250</v>
      </c>
      <c r="X29" s="17">
        <f t="shared" si="14"/>
        <v>9.5084033613445378</v>
      </c>
      <c r="Y29" s="15"/>
      <c r="Z29" s="15">
        <v>0</v>
      </c>
      <c r="AA29" s="15"/>
      <c r="AB29" s="15">
        <f>VLOOKUP(A:A,[4]TDSheet!$A:$D,4,0)</f>
        <v>192</v>
      </c>
      <c r="AC29" s="15">
        <v>0</v>
      </c>
      <c r="AD29" s="15">
        <f>VLOOKUP(A:A,[1]TDSheet!$A:$AE,31,0)</f>
        <v>188.6</v>
      </c>
      <c r="AE29" s="15">
        <f>VLOOKUP(A:A,[1]TDSheet!$A:$V,22,0)</f>
        <v>176.6</v>
      </c>
      <c r="AF29" s="15">
        <f>VLOOKUP(A:A,[5]TDSheet!$A:$D,4,0)</f>
        <v>452</v>
      </c>
      <c r="AG29" s="15" t="str">
        <f>VLOOKUP(A:A,[1]TDSheet!$A:$AG,33,0)</f>
        <v>проддек</v>
      </c>
      <c r="AH29" s="15">
        <f t="shared" si="15"/>
        <v>300</v>
      </c>
      <c r="AI29" s="15">
        <f t="shared" si="16"/>
        <v>105</v>
      </c>
      <c r="AJ29" s="15">
        <f t="shared" si="17"/>
        <v>105</v>
      </c>
      <c r="AK29" s="15">
        <f t="shared" si="18"/>
        <v>87.5</v>
      </c>
      <c r="AL29" s="15">
        <f t="shared" si="19"/>
        <v>56</v>
      </c>
      <c r="AM29" s="15"/>
      <c r="AN29" s="15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247.071</v>
      </c>
      <c r="D30" s="8">
        <v>933.96299999999997</v>
      </c>
      <c r="E30" s="8">
        <v>931.06299999999999</v>
      </c>
      <c r="F30" s="8">
        <v>230.554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5">
        <f>VLOOKUP(A:A,[2]TDSheet!$A:$F,6,0)</f>
        <v>949.55899999999997</v>
      </c>
      <c r="K30" s="15">
        <f t="shared" si="12"/>
        <v>-18.495999999999981</v>
      </c>
      <c r="L30" s="15">
        <f>VLOOKUP(A:A,[1]TDSheet!$A:$T,20,0)</f>
        <v>100</v>
      </c>
      <c r="M30" s="15">
        <f>VLOOKUP(A:A,[1]TDSheet!$A:$U,21,0)</f>
        <v>100</v>
      </c>
      <c r="N30" s="15">
        <f>VLOOKUP(A:A,[1]TDSheet!$A:$W,23,0)</f>
        <v>120</v>
      </c>
      <c r="O30" s="15">
        <f>VLOOKUP(A:A,[3]TDSheet!$A:$C,3,0)</f>
        <v>85</v>
      </c>
      <c r="P30" s="15"/>
      <c r="Q30" s="15"/>
      <c r="R30" s="15"/>
      <c r="S30" s="15"/>
      <c r="T30" s="16">
        <v>150</v>
      </c>
      <c r="U30" s="16">
        <v>150</v>
      </c>
      <c r="V30" s="15">
        <f t="shared" si="13"/>
        <v>138.6626</v>
      </c>
      <c r="W30" s="16">
        <v>150</v>
      </c>
      <c r="X30" s="17">
        <f t="shared" si="14"/>
        <v>7.2157452694526141</v>
      </c>
      <c r="Y30" s="15"/>
      <c r="Z30" s="15">
        <v>0</v>
      </c>
      <c r="AA30" s="15"/>
      <c r="AB30" s="15">
        <f>VLOOKUP(A:A,[4]TDSheet!$A:$D,4,0)</f>
        <v>237.75</v>
      </c>
      <c r="AC30" s="15">
        <v>0</v>
      </c>
      <c r="AD30" s="15">
        <f>VLOOKUP(A:A,[1]TDSheet!$A:$AE,31,0)</f>
        <v>100.09740000000001</v>
      </c>
      <c r="AE30" s="15">
        <f>VLOOKUP(A:A,[1]TDSheet!$A:$V,22,0)</f>
        <v>109.0136</v>
      </c>
      <c r="AF30" s="15">
        <f>VLOOKUP(A:A,[5]TDSheet!$A:$D,4,0)</f>
        <v>147.637</v>
      </c>
      <c r="AG30" s="15" t="e">
        <f>VLOOKUP(A:A,[1]TDSheet!$A:$AG,33,0)</f>
        <v>#N/A</v>
      </c>
      <c r="AH30" s="15">
        <f t="shared" si="15"/>
        <v>150</v>
      </c>
      <c r="AI30" s="15">
        <f t="shared" si="16"/>
        <v>150</v>
      </c>
      <c r="AJ30" s="15">
        <f t="shared" si="17"/>
        <v>150</v>
      </c>
      <c r="AK30" s="15">
        <f t="shared" si="18"/>
        <v>150</v>
      </c>
      <c r="AL30" s="15">
        <f t="shared" si="19"/>
        <v>85</v>
      </c>
      <c r="AM30" s="15"/>
      <c r="AN30" s="15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1090.8679999999999</v>
      </c>
      <c r="D31" s="8">
        <v>13107.805</v>
      </c>
      <c r="E31" s="8">
        <v>11139.725</v>
      </c>
      <c r="F31" s="8">
        <v>2876.8150000000001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5">
        <f>VLOOKUP(A:A,[2]TDSheet!$A:$F,6,0)</f>
        <v>11303.77</v>
      </c>
      <c r="K31" s="15">
        <f t="shared" si="12"/>
        <v>-164.04500000000007</v>
      </c>
      <c r="L31" s="15">
        <f>VLOOKUP(A:A,[1]TDSheet!$A:$T,20,0)</f>
        <v>900</v>
      </c>
      <c r="M31" s="15">
        <f>VLOOKUP(A:A,[1]TDSheet!$A:$U,21,0)</f>
        <v>1500</v>
      </c>
      <c r="N31" s="15">
        <f>VLOOKUP(A:A,[1]TDSheet!$A:$W,23,0)</f>
        <v>1800</v>
      </c>
      <c r="O31" s="15">
        <f>VLOOKUP(A:A,[3]TDSheet!$A:$C,3,0)</f>
        <v>1900</v>
      </c>
      <c r="P31" s="15"/>
      <c r="Q31" s="15"/>
      <c r="R31" s="15"/>
      <c r="S31" s="15"/>
      <c r="T31" s="16">
        <v>1300</v>
      </c>
      <c r="U31" s="16">
        <v>1500</v>
      </c>
      <c r="V31" s="15">
        <f t="shared" si="13"/>
        <v>1605.3130000000001</v>
      </c>
      <c r="W31" s="16">
        <v>1500</v>
      </c>
      <c r="X31" s="17">
        <f t="shared" si="14"/>
        <v>7.0869761847066579</v>
      </c>
      <c r="Y31" s="15"/>
      <c r="Z31" s="15">
        <v>0</v>
      </c>
      <c r="AA31" s="15"/>
      <c r="AB31" s="15">
        <f>VLOOKUP(A:A,[4]TDSheet!$A:$D,4,0)</f>
        <v>3113.16</v>
      </c>
      <c r="AC31" s="15">
        <v>0</v>
      </c>
      <c r="AD31" s="15">
        <f>VLOOKUP(A:A,[1]TDSheet!$A:$AE,31,0)</f>
        <v>1136.8528000000001</v>
      </c>
      <c r="AE31" s="15">
        <f>VLOOKUP(A:A,[1]TDSheet!$A:$V,22,0)</f>
        <v>1302.3283999999999</v>
      </c>
      <c r="AF31" s="15">
        <f>VLOOKUP(A:A,[5]TDSheet!$A:$D,4,0)</f>
        <v>2073.788</v>
      </c>
      <c r="AG31" s="15" t="str">
        <f>VLOOKUP(A:A,[1]TDSheet!$A:$AG,33,0)</f>
        <v>проддек</v>
      </c>
      <c r="AH31" s="15">
        <f t="shared" si="15"/>
        <v>1300</v>
      </c>
      <c r="AI31" s="15">
        <f t="shared" si="16"/>
        <v>1300</v>
      </c>
      <c r="AJ31" s="15">
        <f t="shared" si="17"/>
        <v>1500</v>
      </c>
      <c r="AK31" s="15">
        <f t="shared" si="18"/>
        <v>1500</v>
      </c>
      <c r="AL31" s="15">
        <f t="shared" si="19"/>
        <v>1900</v>
      </c>
      <c r="AM31" s="15"/>
      <c r="AN31" s="15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119.78</v>
      </c>
      <c r="D32" s="8">
        <v>566.24099999999999</v>
      </c>
      <c r="E32" s="8">
        <v>517.654</v>
      </c>
      <c r="F32" s="8">
        <v>154.83199999999999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5">
        <f>VLOOKUP(A:A,[2]TDSheet!$A:$F,6,0)</f>
        <v>567.31100000000004</v>
      </c>
      <c r="K32" s="15">
        <f t="shared" si="12"/>
        <v>-49.657000000000039</v>
      </c>
      <c r="L32" s="15">
        <f>VLOOKUP(A:A,[1]TDSheet!$A:$T,20,0)</f>
        <v>0</v>
      </c>
      <c r="M32" s="15">
        <f>VLOOKUP(A:A,[1]TDSheet!$A:$U,21,0)</f>
        <v>0</v>
      </c>
      <c r="N32" s="15">
        <f>VLOOKUP(A:A,[1]TDSheet!$A:$W,23,0)</f>
        <v>100</v>
      </c>
      <c r="O32" s="15">
        <f>VLOOKUP(A:A,[3]TDSheet!$A:$C,3,0)</f>
        <v>31</v>
      </c>
      <c r="P32" s="15"/>
      <c r="Q32" s="15"/>
      <c r="R32" s="15"/>
      <c r="S32" s="15"/>
      <c r="T32" s="16">
        <v>80</v>
      </c>
      <c r="U32" s="16">
        <v>80</v>
      </c>
      <c r="V32" s="15">
        <f t="shared" si="13"/>
        <v>84.416799999999995</v>
      </c>
      <c r="W32" s="16">
        <v>80</v>
      </c>
      <c r="X32" s="17">
        <f t="shared" si="14"/>
        <v>5.8617715904890968</v>
      </c>
      <c r="Y32" s="15"/>
      <c r="Z32" s="15">
        <v>0</v>
      </c>
      <c r="AA32" s="15"/>
      <c r="AB32" s="15">
        <f>VLOOKUP(A:A,[4]TDSheet!$A:$D,4,0)</f>
        <v>95.57</v>
      </c>
      <c r="AC32" s="15">
        <v>0</v>
      </c>
      <c r="AD32" s="15">
        <f>VLOOKUP(A:A,[1]TDSheet!$A:$AE,31,0)</f>
        <v>53.249400000000001</v>
      </c>
      <c r="AE32" s="15">
        <f>VLOOKUP(A:A,[1]TDSheet!$A:$V,22,0)</f>
        <v>57.83</v>
      </c>
      <c r="AF32" s="15">
        <f>VLOOKUP(A:A,[5]TDSheet!$A:$D,4,0)</f>
        <v>160.44</v>
      </c>
      <c r="AG32" s="15" t="str">
        <f>VLOOKUP(A:A,[1]TDSheet!$A:$AG,33,0)</f>
        <v>зв60</v>
      </c>
      <c r="AH32" s="15">
        <f t="shared" si="15"/>
        <v>80</v>
      </c>
      <c r="AI32" s="15">
        <f t="shared" si="16"/>
        <v>80</v>
      </c>
      <c r="AJ32" s="15">
        <f t="shared" si="17"/>
        <v>80</v>
      </c>
      <c r="AK32" s="15">
        <f t="shared" si="18"/>
        <v>80</v>
      </c>
      <c r="AL32" s="15">
        <f t="shared" si="19"/>
        <v>31</v>
      </c>
      <c r="AM32" s="15"/>
      <c r="AN32" s="15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312.49400000000003</v>
      </c>
      <c r="D33" s="8">
        <v>1489.3230000000001</v>
      </c>
      <c r="E33" s="8">
        <v>1553.095</v>
      </c>
      <c r="F33" s="8">
        <v>246.02099999999999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5">
        <f>VLOOKUP(A:A,[2]TDSheet!$A:$F,6,0)</f>
        <v>1666.4259999999999</v>
      </c>
      <c r="K33" s="15">
        <f t="shared" si="12"/>
        <v>-113.3309999999999</v>
      </c>
      <c r="L33" s="15">
        <f>VLOOKUP(A:A,[1]TDSheet!$A:$T,20,0)</f>
        <v>200</v>
      </c>
      <c r="M33" s="15">
        <f>VLOOKUP(A:A,[1]TDSheet!$A:$U,21,0)</f>
        <v>200</v>
      </c>
      <c r="N33" s="15">
        <f>VLOOKUP(A:A,[1]TDSheet!$A:$W,23,0)</f>
        <v>200</v>
      </c>
      <c r="O33" s="15">
        <f>VLOOKUP(A:A,[3]TDSheet!$A:$C,3,0)</f>
        <v>200</v>
      </c>
      <c r="P33" s="15"/>
      <c r="Q33" s="15"/>
      <c r="R33" s="15"/>
      <c r="S33" s="15"/>
      <c r="T33" s="16">
        <v>150</v>
      </c>
      <c r="U33" s="16">
        <v>150</v>
      </c>
      <c r="V33" s="15">
        <f t="shared" si="13"/>
        <v>203.79900000000001</v>
      </c>
      <c r="W33" s="16">
        <v>200</v>
      </c>
      <c r="X33" s="17">
        <f t="shared" si="14"/>
        <v>6.6046496793409188</v>
      </c>
      <c r="Y33" s="15"/>
      <c r="Z33" s="15">
        <v>0</v>
      </c>
      <c r="AA33" s="15"/>
      <c r="AB33" s="15">
        <f>VLOOKUP(A:A,[4]TDSheet!$A:$D,4,0)</f>
        <v>534.1</v>
      </c>
      <c r="AC33" s="15">
        <v>0</v>
      </c>
      <c r="AD33" s="15">
        <f>VLOOKUP(A:A,[1]TDSheet!$A:$AE,31,0)</f>
        <v>132.36320000000001</v>
      </c>
      <c r="AE33" s="15">
        <f>VLOOKUP(A:A,[1]TDSheet!$A:$V,22,0)</f>
        <v>159.05199999999999</v>
      </c>
      <c r="AF33" s="15">
        <f>VLOOKUP(A:A,[5]TDSheet!$A:$D,4,0)</f>
        <v>215.42</v>
      </c>
      <c r="AG33" s="15">
        <f>VLOOKUP(A:A,[1]TDSheet!$A:$AG,33,0)</f>
        <v>0</v>
      </c>
      <c r="AH33" s="15">
        <f t="shared" si="15"/>
        <v>150</v>
      </c>
      <c r="AI33" s="15">
        <f t="shared" si="16"/>
        <v>150</v>
      </c>
      <c r="AJ33" s="15">
        <f t="shared" si="17"/>
        <v>150</v>
      </c>
      <c r="AK33" s="15">
        <f t="shared" si="18"/>
        <v>200</v>
      </c>
      <c r="AL33" s="15">
        <f t="shared" si="19"/>
        <v>200</v>
      </c>
      <c r="AM33" s="15"/>
      <c r="AN33" s="15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166.31100000000001</v>
      </c>
      <c r="D34" s="8">
        <v>264.55700000000002</v>
      </c>
      <c r="E34" s="8">
        <v>329.21199999999999</v>
      </c>
      <c r="F34" s="8">
        <v>93.585999999999999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5">
        <f>VLOOKUP(A:A,[2]TDSheet!$A:$F,6,0)</f>
        <v>329.88299999999998</v>
      </c>
      <c r="K34" s="15">
        <f t="shared" si="12"/>
        <v>-0.67099999999999227</v>
      </c>
      <c r="L34" s="15">
        <f>VLOOKUP(A:A,[1]TDSheet!$A:$T,20,0)</f>
        <v>0</v>
      </c>
      <c r="M34" s="15">
        <f>VLOOKUP(A:A,[1]TDSheet!$A:$U,21,0)</f>
        <v>50</v>
      </c>
      <c r="N34" s="15">
        <f>VLOOKUP(A:A,[1]TDSheet!$A:$W,23,0)</f>
        <v>50</v>
      </c>
      <c r="O34" s="15">
        <f>VLOOKUP(A:A,[3]TDSheet!$A:$C,3,0)</f>
        <v>0</v>
      </c>
      <c r="P34" s="15"/>
      <c r="Q34" s="15"/>
      <c r="R34" s="15"/>
      <c r="S34" s="15"/>
      <c r="T34" s="16">
        <v>50</v>
      </c>
      <c r="U34" s="16">
        <v>50</v>
      </c>
      <c r="V34" s="15">
        <f t="shared" si="13"/>
        <v>65.842399999999998</v>
      </c>
      <c r="W34" s="16">
        <v>100</v>
      </c>
      <c r="X34" s="17">
        <f t="shared" si="14"/>
        <v>5.9776982613027476</v>
      </c>
      <c r="Y34" s="15"/>
      <c r="Z34" s="15">
        <v>0</v>
      </c>
      <c r="AA34" s="15"/>
      <c r="AB34" s="15">
        <v>0</v>
      </c>
      <c r="AC34" s="15">
        <v>0</v>
      </c>
      <c r="AD34" s="15">
        <f>VLOOKUP(A:A,[1]TDSheet!$A:$AE,31,0)</f>
        <v>45.460599999999985</v>
      </c>
      <c r="AE34" s="15">
        <f>VLOOKUP(A:A,[1]TDSheet!$A:$V,22,0)</f>
        <v>40.3962</v>
      </c>
      <c r="AF34" s="15">
        <f>VLOOKUP(A:A,[5]TDSheet!$A:$D,4,0)</f>
        <v>113.551</v>
      </c>
      <c r="AG34" s="15">
        <f>VLOOKUP(A:A,[1]TDSheet!$A:$AG,33,0)</f>
        <v>0</v>
      </c>
      <c r="AH34" s="15">
        <f t="shared" si="15"/>
        <v>50</v>
      </c>
      <c r="AI34" s="15">
        <f t="shared" si="16"/>
        <v>50</v>
      </c>
      <c r="AJ34" s="15">
        <f t="shared" si="17"/>
        <v>50</v>
      </c>
      <c r="AK34" s="15">
        <f t="shared" si="18"/>
        <v>100</v>
      </c>
      <c r="AL34" s="15">
        <f t="shared" si="19"/>
        <v>0</v>
      </c>
      <c r="AM34" s="15"/>
      <c r="AN34" s="15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1549.94</v>
      </c>
      <c r="D35" s="8">
        <v>24471.062000000002</v>
      </c>
      <c r="E35" s="8">
        <v>22592.940999999999</v>
      </c>
      <c r="F35" s="8">
        <v>3137.1260000000002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5">
        <f>VLOOKUP(A:A,[2]TDSheet!$A:$F,6,0)</f>
        <v>21850.989000000001</v>
      </c>
      <c r="K35" s="15">
        <f t="shared" si="12"/>
        <v>741.9519999999975</v>
      </c>
      <c r="L35" s="15">
        <f>VLOOKUP(A:A,[1]TDSheet!$A:$T,20,0)</f>
        <v>1300</v>
      </c>
      <c r="M35" s="15">
        <f>VLOOKUP(A:A,[1]TDSheet!$A:$U,21,0)</f>
        <v>3700</v>
      </c>
      <c r="N35" s="15">
        <f>VLOOKUP(A:A,[1]TDSheet!$A:$W,23,0)</f>
        <v>3500</v>
      </c>
      <c r="O35" s="15">
        <f>VLOOKUP(A:A,[3]TDSheet!$A:$C,3,0)</f>
        <v>3700</v>
      </c>
      <c r="P35" s="15"/>
      <c r="Q35" s="15"/>
      <c r="R35" s="15"/>
      <c r="S35" s="15"/>
      <c r="T35" s="16">
        <v>3000</v>
      </c>
      <c r="U35" s="16">
        <v>3500</v>
      </c>
      <c r="V35" s="15">
        <f t="shared" si="13"/>
        <v>3753.0161999999996</v>
      </c>
      <c r="W35" s="16">
        <v>3500</v>
      </c>
      <c r="X35" s="17">
        <f t="shared" si="14"/>
        <v>5.7652631502096909</v>
      </c>
      <c r="Y35" s="15"/>
      <c r="Z35" s="15">
        <v>0</v>
      </c>
      <c r="AA35" s="15"/>
      <c r="AB35" s="15">
        <f>VLOOKUP(A:A,[4]TDSheet!$A:$D,4,0)</f>
        <v>3827.86</v>
      </c>
      <c r="AC35" s="15">
        <v>0</v>
      </c>
      <c r="AD35" s="15">
        <f>VLOOKUP(A:A,[1]TDSheet!$A:$AE,31,0)</f>
        <v>2257.4394000000002</v>
      </c>
      <c r="AE35" s="15">
        <f>VLOOKUP(A:A,[1]TDSheet!$A:$V,22,0)</f>
        <v>2691.1194</v>
      </c>
      <c r="AF35" s="15">
        <f>VLOOKUP(A:A,[5]TDSheet!$A:$D,4,0)</f>
        <v>5817.1819999999998</v>
      </c>
      <c r="AG35" s="15" t="str">
        <f>VLOOKUP(A:A,[1]TDSheet!$A:$AG,33,0)</f>
        <v>проддек</v>
      </c>
      <c r="AH35" s="15">
        <f t="shared" si="15"/>
        <v>3000</v>
      </c>
      <c r="AI35" s="15">
        <f t="shared" si="16"/>
        <v>3000</v>
      </c>
      <c r="AJ35" s="15">
        <f t="shared" si="17"/>
        <v>3500</v>
      </c>
      <c r="AK35" s="15">
        <f t="shared" si="18"/>
        <v>3500</v>
      </c>
      <c r="AL35" s="15">
        <f t="shared" si="19"/>
        <v>3700</v>
      </c>
      <c r="AM35" s="15"/>
      <c r="AN35" s="15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139.465</v>
      </c>
      <c r="D36" s="8">
        <v>128.92500000000001</v>
      </c>
      <c r="E36" s="8">
        <v>305.48700000000002</v>
      </c>
      <c r="F36" s="8">
        <v>-37.097000000000001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5">
        <f>VLOOKUP(A:A,[2]TDSheet!$A:$F,6,0)</f>
        <v>324.91800000000001</v>
      </c>
      <c r="K36" s="15">
        <f t="shared" si="12"/>
        <v>-19.430999999999983</v>
      </c>
      <c r="L36" s="15">
        <f>VLOOKUP(A:A,[1]TDSheet!$A:$T,20,0)</f>
        <v>60</v>
      </c>
      <c r="M36" s="15">
        <f>VLOOKUP(A:A,[1]TDSheet!$A:$U,21,0)</f>
        <v>50</v>
      </c>
      <c r="N36" s="15">
        <f>VLOOKUP(A:A,[1]TDSheet!$A:$W,23,0)</f>
        <v>50</v>
      </c>
      <c r="O36" s="15">
        <f>VLOOKUP(A:A,[3]TDSheet!$A:$C,3,0)</f>
        <v>112</v>
      </c>
      <c r="P36" s="15"/>
      <c r="Q36" s="15"/>
      <c r="R36" s="15"/>
      <c r="S36" s="15"/>
      <c r="T36" s="16">
        <v>50</v>
      </c>
      <c r="U36" s="16">
        <v>50</v>
      </c>
      <c r="V36" s="15">
        <f t="shared" si="13"/>
        <v>48.216400000000007</v>
      </c>
      <c r="W36" s="16">
        <v>50</v>
      </c>
      <c r="X36" s="17">
        <f t="shared" si="14"/>
        <v>5.6599621705477796</v>
      </c>
      <c r="Y36" s="15"/>
      <c r="Z36" s="15">
        <v>0</v>
      </c>
      <c r="AA36" s="15"/>
      <c r="AB36" s="15">
        <f>VLOOKUP(A:A,[4]TDSheet!$A:$D,4,0)</f>
        <v>64.405000000000001</v>
      </c>
      <c r="AC36" s="15">
        <v>0</v>
      </c>
      <c r="AD36" s="15">
        <f>VLOOKUP(A:A,[1]TDSheet!$A:$AE,31,0)</f>
        <v>29.1572</v>
      </c>
      <c r="AE36" s="15">
        <f>VLOOKUP(A:A,[1]TDSheet!$A:$V,22,0)</f>
        <v>35.581200000000003</v>
      </c>
      <c r="AF36" s="15">
        <f>VLOOKUP(A:A,[5]TDSheet!$A:$D,4,0)</f>
        <v>80.233999999999995</v>
      </c>
      <c r="AG36" s="15" t="str">
        <f>VLOOKUP(A:A,[1]TDSheet!$A:$AG,33,0)</f>
        <v>увел</v>
      </c>
      <c r="AH36" s="15">
        <f t="shared" si="15"/>
        <v>50</v>
      </c>
      <c r="AI36" s="15">
        <f t="shared" si="16"/>
        <v>50</v>
      </c>
      <c r="AJ36" s="15">
        <f t="shared" si="17"/>
        <v>50</v>
      </c>
      <c r="AK36" s="15">
        <f t="shared" si="18"/>
        <v>50</v>
      </c>
      <c r="AL36" s="15">
        <f t="shared" si="19"/>
        <v>112</v>
      </c>
      <c r="AM36" s="15"/>
      <c r="AN36" s="15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47.734000000000002</v>
      </c>
      <c r="D37" s="8">
        <v>92.436999999999998</v>
      </c>
      <c r="E37" s="8">
        <v>62.49</v>
      </c>
      <c r="F37" s="8">
        <v>77.680999999999997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5">
        <f>VLOOKUP(A:A,[2]TDSheet!$A:$F,6,0)</f>
        <v>55.66</v>
      </c>
      <c r="K37" s="15">
        <f t="shared" si="12"/>
        <v>6.8300000000000054</v>
      </c>
      <c r="L37" s="15">
        <f>VLOOKUP(A:A,[1]TDSheet!$A:$T,20,0)</f>
        <v>20</v>
      </c>
      <c r="M37" s="15">
        <f>VLOOKUP(A:A,[1]TDSheet!$A:$U,21,0)</f>
        <v>20</v>
      </c>
      <c r="N37" s="15">
        <f>VLOOKUP(A:A,[1]TDSheet!$A:$W,23,0)</f>
        <v>20</v>
      </c>
      <c r="O37" s="15">
        <f>VLOOKUP(A:A,[3]TDSheet!$A:$C,3,0)</f>
        <v>0</v>
      </c>
      <c r="P37" s="15"/>
      <c r="Q37" s="15"/>
      <c r="R37" s="15"/>
      <c r="S37" s="15"/>
      <c r="T37" s="16"/>
      <c r="U37" s="16"/>
      <c r="V37" s="15">
        <f t="shared" si="13"/>
        <v>12.498000000000001</v>
      </c>
      <c r="W37" s="16"/>
      <c r="X37" s="17">
        <f t="shared" si="14"/>
        <v>11.016242598815808</v>
      </c>
      <c r="Y37" s="15"/>
      <c r="Z37" s="15">
        <v>0</v>
      </c>
      <c r="AA37" s="15"/>
      <c r="AB37" s="15">
        <v>0</v>
      </c>
      <c r="AC37" s="15">
        <v>0</v>
      </c>
      <c r="AD37" s="15">
        <f>VLOOKUP(A:A,[1]TDSheet!$A:$AE,31,0)</f>
        <v>13.095400000000001</v>
      </c>
      <c r="AE37" s="15">
        <f>VLOOKUP(A:A,[1]TDSheet!$A:$V,22,0)</f>
        <v>17.577400000000001</v>
      </c>
      <c r="AF37" s="15">
        <f>VLOOKUP(A:A,[5]TDSheet!$A:$D,4,0)</f>
        <v>19.564</v>
      </c>
      <c r="AG37" s="15">
        <f>VLOOKUP(A:A,[1]TDSheet!$A:$AG,33,0)</f>
        <v>0</v>
      </c>
      <c r="AH37" s="15">
        <f t="shared" si="15"/>
        <v>0</v>
      </c>
      <c r="AI37" s="15">
        <f t="shared" si="16"/>
        <v>0</v>
      </c>
      <c r="AJ37" s="15">
        <f t="shared" si="17"/>
        <v>0</v>
      </c>
      <c r="AK37" s="15">
        <f t="shared" si="18"/>
        <v>0</v>
      </c>
      <c r="AL37" s="15">
        <f t="shared" si="19"/>
        <v>0</v>
      </c>
      <c r="AM37" s="15"/>
      <c r="AN37" s="15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193.024</v>
      </c>
      <c r="D38" s="8">
        <v>1112.277</v>
      </c>
      <c r="E38" s="8">
        <v>1079.8150000000001</v>
      </c>
      <c r="F38" s="8">
        <v>198.09200000000001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5">
        <f>VLOOKUP(A:A,[2]TDSheet!$A:$F,6,0)</f>
        <v>1070.963</v>
      </c>
      <c r="K38" s="15">
        <f t="shared" si="12"/>
        <v>8.8520000000000891</v>
      </c>
      <c r="L38" s="15">
        <f>VLOOKUP(A:A,[1]TDSheet!$A:$T,20,0)</f>
        <v>120</v>
      </c>
      <c r="M38" s="15">
        <f>VLOOKUP(A:A,[1]TDSheet!$A:$U,21,0)</f>
        <v>150</v>
      </c>
      <c r="N38" s="15">
        <f>VLOOKUP(A:A,[1]TDSheet!$A:$W,23,0)</f>
        <v>200</v>
      </c>
      <c r="O38" s="15">
        <f>VLOOKUP(A:A,[3]TDSheet!$A:$C,3,0)</f>
        <v>205</v>
      </c>
      <c r="P38" s="15"/>
      <c r="Q38" s="15"/>
      <c r="R38" s="15"/>
      <c r="S38" s="15"/>
      <c r="T38" s="16">
        <v>120</v>
      </c>
      <c r="U38" s="16">
        <v>120</v>
      </c>
      <c r="V38" s="15">
        <f t="shared" si="13"/>
        <v>154.73700000000002</v>
      </c>
      <c r="W38" s="16">
        <v>150</v>
      </c>
      <c r="X38" s="17">
        <f t="shared" si="14"/>
        <v>6.8380025462559049</v>
      </c>
      <c r="Y38" s="15"/>
      <c r="Z38" s="15">
        <v>0</v>
      </c>
      <c r="AA38" s="15"/>
      <c r="AB38" s="15">
        <f>VLOOKUP(A:A,[4]TDSheet!$A:$D,4,0)</f>
        <v>306.13</v>
      </c>
      <c r="AC38" s="15">
        <v>0</v>
      </c>
      <c r="AD38" s="15">
        <f>VLOOKUP(A:A,[1]TDSheet!$A:$AE,31,0)</f>
        <v>107.87139999999999</v>
      </c>
      <c r="AE38" s="15">
        <f>VLOOKUP(A:A,[1]TDSheet!$A:$V,22,0)</f>
        <v>121.24600000000001</v>
      </c>
      <c r="AF38" s="15">
        <f>VLOOKUP(A:A,[5]TDSheet!$A:$D,4,0)</f>
        <v>190.13399999999999</v>
      </c>
      <c r="AG38" s="15">
        <f>VLOOKUP(A:A,[1]TDSheet!$A:$AG,33,0)</f>
        <v>0</v>
      </c>
      <c r="AH38" s="15">
        <f t="shared" si="15"/>
        <v>120</v>
      </c>
      <c r="AI38" s="15">
        <f t="shared" si="16"/>
        <v>120</v>
      </c>
      <c r="AJ38" s="15">
        <f t="shared" si="17"/>
        <v>120</v>
      </c>
      <c r="AK38" s="15">
        <f t="shared" si="18"/>
        <v>150</v>
      </c>
      <c r="AL38" s="15">
        <f t="shared" si="19"/>
        <v>205</v>
      </c>
      <c r="AM38" s="15"/>
      <c r="AN38" s="15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499.00900000000001</v>
      </c>
      <c r="D39" s="8">
        <v>9248.2080000000005</v>
      </c>
      <c r="E39" s="8">
        <v>7262.5370000000003</v>
      </c>
      <c r="F39" s="8">
        <v>2396.1170000000002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5">
        <f>VLOOKUP(A:A,[2]TDSheet!$A:$F,6,0)</f>
        <v>7137.2520000000004</v>
      </c>
      <c r="K39" s="15">
        <f t="shared" si="12"/>
        <v>125.28499999999985</v>
      </c>
      <c r="L39" s="15">
        <f>VLOOKUP(A:A,[1]TDSheet!$A:$T,20,0)</f>
        <v>0</v>
      </c>
      <c r="M39" s="15">
        <f>VLOOKUP(A:A,[1]TDSheet!$A:$U,21,0)</f>
        <v>1200</v>
      </c>
      <c r="N39" s="15">
        <f>VLOOKUP(A:A,[1]TDSheet!$A:$W,23,0)</f>
        <v>1200</v>
      </c>
      <c r="O39" s="15">
        <f>VLOOKUP(A:A,[3]TDSheet!$A:$C,3,0)</f>
        <v>1850</v>
      </c>
      <c r="P39" s="15"/>
      <c r="Q39" s="15"/>
      <c r="R39" s="15"/>
      <c r="S39" s="15"/>
      <c r="T39" s="16">
        <v>800</v>
      </c>
      <c r="U39" s="16">
        <v>1200</v>
      </c>
      <c r="V39" s="15">
        <f t="shared" si="13"/>
        <v>1045.3234</v>
      </c>
      <c r="W39" s="16">
        <v>1200</v>
      </c>
      <c r="X39" s="17">
        <f t="shared" si="14"/>
        <v>7.6494193088952187</v>
      </c>
      <c r="Y39" s="15"/>
      <c r="Z39" s="15">
        <v>0</v>
      </c>
      <c r="AA39" s="15"/>
      <c r="AB39" s="15">
        <f>VLOOKUP(A:A,[4]TDSheet!$A:$D,4,0)</f>
        <v>2035.92</v>
      </c>
      <c r="AC39" s="15">
        <v>0</v>
      </c>
      <c r="AD39" s="15">
        <f>VLOOKUP(A:A,[1]TDSheet!$A:$AE,31,0)</f>
        <v>699.81560000000013</v>
      </c>
      <c r="AE39" s="15">
        <f>VLOOKUP(A:A,[1]TDSheet!$A:$V,22,0)</f>
        <v>777.95119999999997</v>
      </c>
      <c r="AF39" s="15">
        <f>VLOOKUP(A:A,[5]TDSheet!$A:$D,4,0)</f>
        <v>1447.3150000000001</v>
      </c>
      <c r="AG39" s="15" t="str">
        <f>VLOOKUP(A:A,[1]TDSheet!$A:$AG,33,0)</f>
        <v>оконч</v>
      </c>
      <c r="AH39" s="15">
        <f t="shared" si="15"/>
        <v>800</v>
      </c>
      <c r="AI39" s="15">
        <f t="shared" si="16"/>
        <v>800</v>
      </c>
      <c r="AJ39" s="15">
        <f t="shared" si="17"/>
        <v>1200</v>
      </c>
      <c r="AK39" s="15">
        <f t="shared" si="18"/>
        <v>1200</v>
      </c>
      <c r="AL39" s="15">
        <f t="shared" si="19"/>
        <v>1850</v>
      </c>
      <c r="AM39" s="15"/>
      <c r="AN39" s="15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1138.9770000000001</v>
      </c>
      <c r="D40" s="8">
        <v>9284.7039999999997</v>
      </c>
      <c r="E40" s="8">
        <v>7489.1940000000004</v>
      </c>
      <c r="F40" s="8">
        <v>2829.944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5">
        <f>VLOOKUP(A:A,[2]TDSheet!$A:$F,6,0)</f>
        <v>7419.43</v>
      </c>
      <c r="K40" s="15">
        <f t="shared" si="12"/>
        <v>69.764000000000124</v>
      </c>
      <c r="L40" s="15">
        <f>VLOOKUP(A:A,[1]TDSheet!$A:$T,20,0)</f>
        <v>0</v>
      </c>
      <c r="M40" s="15">
        <f>VLOOKUP(A:A,[1]TDSheet!$A:$U,21,0)</f>
        <v>1000</v>
      </c>
      <c r="N40" s="15">
        <f>VLOOKUP(A:A,[1]TDSheet!$A:$W,23,0)</f>
        <v>1400</v>
      </c>
      <c r="O40" s="15">
        <f>VLOOKUP(A:A,[3]TDSheet!$A:$C,3,0)</f>
        <v>900</v>
      </c>
      <c r="P40" s="15"/>
      <c r="Q40" s="15"/>
      <c r="R40" s="15"/>
      <c r="S40" s="15"/>
      <c r="T40" s="16">
        <v>500</v>
      </c>
      <c r="U40" s="16">
        <v>900</v>
      </c>
      <c r="V40" s="15">
        <f t="shared" si="13"/>
        <v>1034.3898000000002</v>
      </c>
      <c r="W40" s="16">
        <v>1000</v>
      </c>
      <c r="X40" s="17">
        <f t="shared" si="14"/>
        <v>7.37627536543767</v>
      </c>
      <c r="Y40" s="15"/>
      <c r="Z40" s="15">
        <v>0</v>
      </c>
      <c r="AA40" s="15"/>
      <c r="AB40" s="15">
        <f>VLOOKUP(A:A,[4]TDSheet!$A:$D,4,0)</f>
        <v>2317.2449999999999</v>
      </c>
      <c r="AC40" s="15">
        <v>0</v>
      </c>
      <c r="AD40" s="15">
        <f>VLOOKUP(A:A,[1]TDSheet!$A:$AE,31,0)</f>
        <v>916.65879999999993</v>
      </c>
      <c r="AE40" s="15">
        <f>VLOOKUP(A:A,[1]TDSheet!$A:$V,22,0)</f>
        <v>912.35480000000007</v>
      </c>
      <c r="AF40" s="15">
        <f>VLOOKUP(A:A,[5]TDSheet!$A:$D,4,0)</f>
        <v>1399.7660000000001</v>
      </c>
      <c r="AG40" s="15">
        <f>VLOOKUP(A:A,[1]TDSheet!$A:$AG,33,0)</f>
        <v>0</v>
      </c>
      <c r="AH40" s="15">
        <f t="shared" si="15"/>
        <v>500</v>
      </c>
      <c r="AI40" s="15">
        <f t="shared" si="16"/>
        <v>500</v>
      </c>
      <c r="AJ40" s="15">
        <f t="shared" si="17"/>
        <v>900</v>
      </c>
      <c r="AK40" s="15">
        <f t="shared" si="18"/>
        <v>1000</v>
      </c>
      <c r="AL40" s="15">
        <f t="shared" si="19"/>
        <v>900</v>
      </c>
      <c r="AM40" s="15"/>
      <c r="AN40" s="15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159.57300000000001</v>
      </c>
      <c r="D41" s="8">
        <v>527.45899999999995</v>
      </c>
      <c r="E41" s="8">
        <v>481.12799999999999</v>
      </c>
      <c r="F41" s="8">
        <v>197.11600000000001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5">
        <f>VLOOKUP(A:A,[2]TDSheet!$A:$F,6,0)</f>
        <v>461.262</v>
      </c>
      <c r="K41" s="15">
        <f t="shared" si="12"/>
        <v>19.865999999999985</v>
      </c>
      <c r="L41" s="15">
        <f>VLOOKUP(A:A,[1]TDSheet!$A:$T,20,0)</f>
        <v>80</v>
      </c>
      <c r="M41" s="15">
        <f>VLOOKUP(A:A,[1]TDSheet!$A:$U,21,0)</f>
        <v>100</v>
      </c>
      <c r="N41" s="15">
        <f>VLOOKUP(A:A,[1]TDSheet!$A:$W,23,0)</f>
        <v>80</v>
      </c>
      <c r="O41" s="15">
        <f>VLOOKUP(A:A,[3]TDSheet!$A:$C,3,0)</f>
        <v>72</v>
      </c>
      <c r="P41" s="15"/>
      <c r="Q41" s="15"/>
      <c r="R41" s="15"/>
      <c r="S41" s="15"/>
      <c r="T41" s="16">
        <v>50</v>
      </c>
      <c r="U41" s="16">
        <v>80</v>
      </c>
      <c r="V41" s="15">
        <f t="shared" si="13"/>
        <v>76.171599999999998</v>
      </c>
      <c r="W41" s="16">
        <v>80</v>
      </c>
      <c r="X41" s="17">
        <f t="shared" si="14"/>
        <v>8.7580673111763438</v>
      </c>
      <c r="Y41" s="15"/>
      <c r="Z41" s="15">
        <v>0</v>
      </c>
      <c r="AA41" s="15"/>
      <c r="AB41" s="15">
        <f>VLOOKUP(A:A,[4]TDSheet!$A:$D,4,0)</f>
        <v>100.27</v>
      </c>
      <c r="AC41" s="15">
        <v>0</v>
      </c>
      <c r="AD41" s="15">
        <f>VLOOKUP(A:A,[1]TDSheet!$A:$AE,31,0)</f>
        <v>54.974600000000009</v>
      </c>
      <c r="AE41" s="15">
        <f>VLOOKUP(A:A,[1]TDSheet!$A:$V,22,0)</f>
        <v>60.487400000000001</v>
      </c>
      <c r="AF41" s="15">
        <f>VLOOKUP(A:A,[5]TDSheet!$A:$D,4,0)</f>
        <v>100.096</v>
      </c>
      <c r="AG41" s="15">
        <f>VLOOKUP(A:A,[1]TDSheet!$A:$AG,33,0)</f>
        <v>0</v>
      </c>
      <c r="AH41" s="15">
        <f t="shared" si="15"/>
        <v>50</v>
      </c>
      <c r="AI41" s="15">
        <f t="shared" si="16"/>
        <v>50</v>
      </c>
      <c r="AJ41" s="15">
        <f t="shared" si="17"/>
        <v>80</v>
      </c>
      <c r="AK41" s="15">
        <f t="shared" si="18"/>
        <v>80</v>
      </c>
      <c r="AL41" s="15">
        <f t="shared" si="19"/>
        <v>72</v>
      </c>
      <c r="AM41" s="15"/>
      <c r="AN41" s="15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155.928</v>
      </c>
      <c r="D42" s="8">
        <v>515.18499999999995</v>
      </c>
      <c r="E42" s="8">
        <v>549.25699999999995</v>
      </c>
      <c r="F42" s="8">
        <v>113.92700000000001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5">
        <f>VLOOKUP(A:A,[2]TDSheet!$A:$F,6,0)</f>
        <v>600.64800000000002</v>
      </c>
      <c r="K42" s="15">
        <f t="shared" si="12"/>
        <v>-51.391000000000076</v>
      </c>
      <c r="L42" s="15">
        <f>VLOOKUP(A:A,[1]TDSheet!$A:$T,20,0)</f>
        <v>80</v>
      </c>
      <c r="M42" s="15">
        <f>VLOOKUP(A:A,[1]TDSheet!$A:$U,21,0)</f>
        <v>100</v>
      </c>
      <c r="N42" s="15">
        <f>VLOOKUP(A:A,[1]TDSheet!$A:$W,23,0)</f>
        <v>80</v>
      </c>
      <c r="O42" s="15">
        <f>VLOOKUP(A:A,[3]TDSheet!$A:$C,3,0)</f>
        <v>102</v>
      </c>
      <c r="P42" s="15"/>
      <c r="Q42" s="15"/>
      <c r="R42" s="15"/>
      <c r="S42" s="15"/>
      <c r="T42" s="16">
        <v>80</v>
      </c>
      <c r="U42" s="16">
        <v>100</v>
      </c>
      <c r="V42" s="15">
        <f t="shared" si="13"/>
        <v>94.952999999999989</v>
      </c>
      <c r="W42" s="16">
        <v>80</v>
      </c>
      <c r="X42" s="17">
        <f t="shared" si="14"/>
        <v>6.6762187608606371</v>
      </c>
      <c r="Y42" s="15"/>
      <c r="Z42" s="15">
        <v>0</v>
      </c>
      <c r="AA42" s="15"/>
      <c r="AB42" s="15">
        <f>VLOOKUP(A:A,[4]TDSheet!$A:$D,4,0)</f>
        <v>74.492000000000004</v>
      </c>
      <c r="AC42" s="15">
        <v>0</v>
      </c>
      <c r="AD42" s="15">
        <f>VLOOKUP(A:A,[1]TDSheet!$A:$AE,31,0)</f>
        <v>60.482800000000019</v>
      </c>
      <c r="AE42" s="15">
        <f>VLOOKUP(A:A,[1]TDSheet!$A:$V,22,0)</f>
        <v>64.919600000000003</v>
      </c>
      <c r="AF42" s="15">
        <f>VLOOKUP(A:A,[5]TDSheet!$A:$D,4,0)</f>
        <v>139.80699999999999</v>
      </c>
      <c r="AG42" s="15">
        <f>VLOOKUP(A:A,[1]TDSheet!$A:$AG,33,0)</f>
        <v>0</v>
      </c>
      <c r="AH42" s="15">
        <f t="shared" si="15"/>
        <v>80</v>
      </c>
      <c r="AI42" s="15">
        <f t="shared" si="16"/>
        <v>80</v>
      </c>
      <c r="AJ42" s="15">
        <f t="shared" si="17"/>
        <v>100</v>
      </c>
      <c r="AK42" s="15">
        <f t="shared" si="18"/>
        <v>80</v>
      </c>
      <c r="AL42" s="15">
        <f t="shared" si="19"/>
        <v>102</v>
      </c>
      <c r="AM42" s="15"/>
      <c r="AN42" s="15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54.17</v>
      </c>
      <c r="D43" s="8">
        <v>105.441</v>
      </c>
      <c r="E43" s="8">
        <v>120.511</v>
      </c>
      <c r="F43" s="8">
        <v>35.963999999999999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5">
        <f>VLOOKUP(A:A,[2]TDSheet!$A:$F,6,0)</f>
        <v>135.75399999999999</v>
      </c>
      <c r="K43" s="15">
        <f t="shared" si="12"/>
        <v>-15.242999999999995</v>
      </c>
      <c r="L43" s="15">
        <f>VLOOKUP(A:A,[1]TDSheet!$A:$T,20,0)</f>
        <v>0</v>
      </c>
      <c r="M43" s="15">
        <f>VLOOKUP(A:A,[1]TDSheet!$A:$U,21,0)</f>
        <v>0</v>
      </c>
      <c r="N43" s="15">
        <f>VLOOKUP(A:A,[1]TDSheet!$A:$W,23,0)</f>
        <v>30</v>
      </c>
      <c r="O43" s="15">
        <f>VLOOKUP(A:A,[3]TDSheet!$A:$C,3,0)</f>
        <v>20</v>
      </c>
      <c r="P43" s="15"/>
      <c r="Q43" s="15"/>
      <c r="R43" s="15"/>
      <c r="S43" s="15"/>
      <c r="T43" s="16">
        <v>30</v>
      </c>
      <c r="U43" s="16">
        <v>30</v>
      </c>
      <c r="V43" s="15">
        <f t="shared" si="13"/>
        <v>24.1022</v>
      </c>
      <c r="W43" s="16">
        <v>20</v>
      </c>
      <c r="X43" s="17">
        <f t="shared" si="14"/>
        <v>6.0560446764195799</v>
      </c>
      <c r="Y43" s="15"/>
      <c r="Z43" s="15">
        <v>0</v>
      </c>
      <c r="AA43" s="15"/>
      <c r="AB43" s="15">
        <v>0</v>
      </c>
      <c r="AC43" s="15">
        <v>0</v>
      </c>
      <c r="AD43" s="15">
        <f>VLOOKUP(A:A,[1]TDSheet!$A:$AE,31,0)</f>
        <v>12.548399999999999</v>
      </c>
      <c r="AE43" s="15">
        <f>VLOOKUP(A:A,[1]TDSheet!$A:$V,22,0)</f>
        <v>19.351599999999998</v>
      </c>
      <c r="AF43" s="15">
        <f>VLOOKUP(A:A,[5]TDSheet!$A:$D,4,0)</f>
        <v>34.613</v>
      </c>
      <c r="AG43" s="15" t="e">
        <f>VLOOKUP(A:A,[1]TDSheet!$A:$AG,33,0)</f>
        <v>#N/A</v>
      </c>
      <c r="AH43" s="15">
        <f t="shared" si="15"/>
        <v>30</v>
      </c>
      <c r="AI43" s="15">
        <f t="shared" si="16"/>
        <v>30</v>
      </c>
      <c r="AJ43" s="15">
        <f t="shared" si="17"/>
        <v>30</v>
      </c>
      <c r="AK43" s="15">
        <f t="shared" si="18"/>
        <v>20</v>
      </c>
      <c r="AL43" s="15">
        <f t="shared" si="19"/>
        <v>20</v>
      </c>
      <c r="AM43" s="15"/>
      <c r="AN43" s="15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273.46300000000002</v>
      </c>
      <c r="D44" s="8">
        <v>858.93700000000001</v>
      </c>
      <c r="E44" s="8">
        <v>900.39300000000003</v>
      </c>
      <c r="F44" s="8">
        <v>210.02699999999999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5">
        <f>VLOOKUP(A:A,[2]TDSheet!$A:$F,6,0)</f>
        <v>871.60900000000004</v>
      </c>
      <c r="K44" s="15">
        <f t="shared" si="12"/>
        <v>28.783999999999992</v>
      </c>
      <c r="L44" s="15">
        <f>VLOOKUP(A:A,[1]TDSheet!$A:$T,20,0)</f>
        <v>100</v>
      </c>
      <c r="M44" s="15">
        <f>VLOOKUP(A:A,[1]TDSheet!$A:$U,21,0)</f>
        <v>150</v>
      </c>
      <c r="N44" s="15">
        <f>VLOOKUP(A:A,[1]TDSheet!$A:$W,23,0)</f>
        <v>120</v>
      </c>
      <c r="O44" s="15">
        <f>VLOOKUP(A:A,[3]TDSheet!$A:$C,3,0)</f>
        <v>76</v>
      </c>
      <c r="P44" s="15"/>
      <c r="Q44" s="15"/>
      <c r="R44" s="15"/>
      <c r="S44" s="15"/>
      <c r="T44" s="16">
        <v>150</v>
      </c>
      <c r="U44" s="16">
        <v>150</v>
      </c>
      <c r="V44" s="15">
        <f t="shared" si="13"/>
        <v>143.0548</v>
      </c>
      <c r="W44" s="16">
        <v>150</v>
      </c>
      <c r="X44" s="17">
        <f t="shared" si="14"/>
        <v>7.2002267662462218</v>
      </c>
      <c r="Y44" s="15"/>
      <c r="Z44" s="15">
        <v>0</v>
      </c>
      <c r="AA44" s="15"/>
      <c r="AB44" s="15">
        <f>VLOOKUP(A:A,[4]TDSheet!$A:$D,4,0)</f>
        <v>185.119</v>
      </c>
      <c r="AC44" s="15">
        <v>0</v>
      </c>
      <c r="AD44" s="15">
        <f>VLOOKUP(A:A,[1]TDSheet!$A:$AE,31,0)</f>
        <v>106.91960000000002</v>
      </c>
      <c r="AE44" s="15">
        <f>VLOOKUP(A:A,[1]TDSheet!$A:$V,22,0)</f>
        <v>99.390999999999991</v>
      </c>
      <c r="AF44" s="15">
        <f>VLOOKUP(A:A,[5]TDSheet!$A:$D,4,0)</f>
        <v>198.27699999999999</v>
      </c>
      <c r="AG44" s="15">
        <f>VLOOKUP(A:A,[1]TDSheet!$A:$AG,33,0)</f>
        <v>0</v>
      </c>
      <c r="AH44" s="15">
        <f t="shared" si="15"/>
        <v>150</v>
      </c>
      <c r="AI44" s="15">
        <f t="shared" si="16"/>
        <v>150</v>
      </c>
      <c r="AJ44" s="15">
        <f t="shared" si="17"/>
        <v>150</v>
      </c>
      <c r="AK44" s="15">
        <f t="shared" si="18"/>
        <v>150</v>
      </c>
      <c r="AL44" s="15">
        <f t="shared" si="19"/>
        <v>76</v>
      </c>
      <c r="AM44" s="15"/>
      <c r="AN44" s="15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-52.256999999999998</v>
      </c>
      <c r="D45" s="8">
        <v>304.65899999999999</v>
      </c>
      <c r="E45" s="8">
        <v>283.30399999999997</v>
      </c>
      <c r="F45" s="8">
        <v>-30.902000000000001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5">
        <f>VLOOKUP(A:A,[2]TDSheet!$A:$F,6,0)</f>
        <v>282.642</v>
      </c>
      <c r="K45" s="15">
        <f t="shared" si="12"/>
        <v>0.66199999999997772</v>
      </c>
      <c r="L45" s="15">
        <f>VLOOKUP(A:A,[1]TDSheet!$A:$T,20,0)</f>
        <v>20</v>
      </c>
      <c r="M45" s="15">
        <f>VLOOKUP(A:A,[1]TDSheet!$A:$U,21,0)</f>
        <v>30</v>
      </c>
      <c r="N45" s="15">
        <f>VLOOKUP(A:A,[1]TDSheet!$A:$W,23,0)</f>
        <v>10</v>
      </c>
      <c r="O45" s="15">
        <f>VLOOKUP(A:A,[3]TDSheet!$A:$C,3,0)</f>
        <v>82</v>
      </c>
      <c r="P45" s="15"/>
      <c r="Q45" s="15"/>
      <c r="R45" s="15"/>
      <c r="S45" s="15"/>
      <c r="T45" s="16">
        <v>20</v>
      </c>
      <c r="U45" s="16">
        <v>20</v>
      </c>
      <c r="V45" s="15">
        <f t="shared" si="13"/>
        <v>22.539399999999993</v>
      </c>
      <c r="W45" s="16">
        <v>20</v>
      </c>
      <c r="X45" s="17">
        <f t="shared" si="14"/>
        <v>3.9529889881718248</v>
      </c>
      <c r="Y45" s="15"/>
      <c r="Z45" s="15">
        <v>0</v>
      </c>
      <c r="AA45" s="15"/>
      <c r="AB45" s="15">
        <f>VLOOKUP(A:A,[4]TDSheet!$A:$D,4,0)</f>
        <v>170.607</v>
      </c>
      <c r="AC45" s="15">
        <v>0</v>
      </c>
      <c r="AD45" s="15">
        <f>VLOOKUP(A:A,[1]TDSheet!$A:$AE,31,0)</f>
        <v>11.981200000000001</v>
      </c>
      <c r="AE45" s="15">
        <f>VLOOKUP(A:A,[1]TDSheet!$A:$V,22,0)</f>
        <v>18.088999999999999</v>
      </c>
      <c r="AF45" s="15">
        <f>VLOOKUP(A:A,[5]TDSheet!$A:$D,4,0)</f>
        <v>38.381</v>
      </c>
      <c r="AG45" s="15" t="str">
        <f>VLOOKUP(A:A,[1]TDSheet!$A:$AG,33,0)</f>
        <v>???</v>
      </c>
      <c r="AH45" s="15">
        <f t="shared" si="15"/>
        <v>20</v>
      </c>
      <c r="AI45" s="15">
        <f t="shared" si="16"/>
        <v>20</v>
      </c>
      <c r="AJ45" s="15">
        <f t="shared" si="17"/>
        <v>20</v>
      </c>
      <c r="AK45" s="15">
        <f t="shared" si="18"/>
        <v>20</v>
      </c>
      <c r="AL45" s="15">
        <f t="shared" si="19"/>
        <v>82</v>
      </c>
      <c r="AM45" s="15"/>
      <c r="AN45" s="15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77.486999999999995</v>
      </c>
      <c r="D46" s="8">
        <v>167.898</v>
      </c>
      <c r="E46" s="8">
        <v>160.16300000000001</v>
      </c>
      <c r="F46" s="8">
        <v>76.186999999999998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5">
        <f>VLOOKUP(A:A,[2]TDSheet!$A:$F,6,0)</f>
        <v>164.53100000000001</v>
      </c>
      <c r="K46" s="15">
        <f t="shared" si="12"/>
        <v>-4.367999999999995</v>
      </c>
      <c r="L46" s="15">
        <f>VLOOKUP(A:A,[1]TDSheet!$A:$T,20,0)</f>
        <v>20</v>
      </c>
      <c r="M46" s="15">
        <f>VLOOKUP(A:A,[1]TDSheet!$A:$U,21,0)</f>
        <v>30</v>
      </c>
      <c r="N46" s="15">
        <f>VLOOKUP(A:A,[1]TDSheet!$A:$W,23,0)</f>
        <v>30</v>
      </c>
      <c r="O46" s="15">
        <f>VLOOKUP(A:A,[3]TDSheet!$A:$C,3,0)</f>
        <v>44</v>
      </c>
      <c r="P46" s="15"/>
      <c r="Q46" s="15"/>
      <c r="R46" s="15"/>
      <c r="S46" s="15"/>
      <c r="T46" s="16"/>
      <c r="U46" s="16"/>
      <c r="V46" s="15">
        <f t="shared" si="13"/>
        <v>23.8764</v>
      </c>
      <c r="W46" s="16">
        <v>10</v>
      </c>
      <c r="X46" s="17">
        <f t="shared" si="14"/>
        <v>6.960303898410146</v>
      </c>
      <c r="Y46" s="15"/>
      <c r="Z46" s="15">
        <v>0</v>
      </c>
      <c r="AA46" s="15"/>
      <c r="AB46" s="15">
        <f>VLOOKUP(A:A,[4]TDSheet!$A:$D,4,0)</f>
        <v>40.780999999999999</v>
      </c>
      <c r="AC46" s="15">
        <v>0</v>
      </c>
      <c r="AD46" s="15">
        <f>VLOOKUP(A:A,[1]TDSheet!$A:$AE,31,0)</f>
        <v>24.360600000000002</v>
      </c>
      <c r="AE46" s="15">
        <f>VLOOKUP(A:A,[1]TDSheet!$A:$V,22,0)</f>
        <v>24.6738</v>
      </c>
      <c r="AF46" s="15">
        <f>VLOOKUP(A:A,[5]TDSheet!$A:$D,4,0)</f>
        <v>37.991999999999997</v>
      </c>
      <c r="AG46" s="15">
        <f>VLOOKUP(A:A,[1]TDSheet!$A:$AG,33,0)</f>
        <v>0</v>
      </c>
      <c r="AH46" s="15">
        <f t="shared" si="15"/>
        <v>0</v>
      </c>
      <c r="AI46" s="15">
        <f t="shared" si="16"/>
        <v>0</v>
      </c>
      <c r="AJ46" s="15">
        <f t="shared" si="17"/>
        <v>0</v>
      </c>
      <c r="AK46" s="15">
        <f t="shared" si="18"/>
        <v>10</v>
      </c>
      <c r="AL46" s="15">
        <f t="shared" si="19"/>
        <v>44</v>
      </c>
      <c r="AM46" s="15"/>
      <c r="AN46" s="15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125.102</v>
      </c>
      <c r="D47" s="8">
        <v>97.649000000000001</v>
      </c>
      <c r="E47" s="8">
        <v>151.91900000000001</v>
      </c>
      <c r="F47" s="8">
        <v>65.48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5">
        <f>VLOOKUP(A:A,[2]TDSheet!$A:$F,6,0)</f>
        <v>159.10499999999999</v>
      </c>
      <c r="K47" s="15">
        <f t="shared" si="12"/>
        <v>-7.1859999999999786</v>
      </c>
      <c r="L47" s="15">
        <f>VLOOKUP(A:A,[1]TDSheet!$A:$T,20,0)</f>
        <v>50</v>
      </c>
      <c r="M47" s="15">
        <f>VLOOKUP(A:A,[1]TDSheet!$A:$U,21,0)</f>
        <v>40</v>
      </c>
      <c r="N47" s="15">
        <f>VLOOKUP(A:A,[1]TDSheet!$A:$W,23,0)</f>
        <v>40</v>
      </c>
      <c r="O47" s="15">
        <f>VLOOKUP(A:A,[3]TDSheet!$A:$C,3,0)</f>
        <v>48</v>
      </c>
      <c r="P47" s="15"/>
      <c r="Q47" s="15"/>
      <c r="R47" s="15"/>
      <c r="S47" s="15"/>
      <c r="T47" s="16"/>
      <c r="U47" s="16"/>
      <c r="V47" s="15">
        <f t="shared" si="13"/>
        <v>30.383800000000001</v>
      </c>
      <c r="W47" s="16">
        <v>20</v>
      </c>
      <c r="X47" s="17">
        <f t="shared" si="14"/>
        <v>7.0919371507184756</v>
      </c>
      <c r="Y47" s="15"/>
      <c r="Z47" s="15">
        <v>0</v>
      </c>
      <c r="AA47" s="15"/>
      <c r="AB47" s="15">
        <v>0</v>
      </c>
      <c r="AC47" s="15">
        <v>0</v>
      </c>
      <c r="AD47" s="15">
        <f>VLOOKUP(A:A,[1]TDSheet!$A:$AE,31,0)</f>
        <v>30.433200000000006</v>
      </c>
      <c r="AE47" s="15">
        <f>VLOOKUP(A:A,[1]TDSheet!$A:$V,22,0)</f>
        <v>32.790800000000004</v>
      </c>
      <c r="AF47" s="15">
        <f>VLOOKUP(A:A,[5]TDSheet!$A:$D,4,0)</f>
        <v>25.925000000000001</v>
      </c>
      <c r="AG47" s="15">
        <f>VLOOKUP(A:A,[1]TDSheet!$A:$AG,33,0)</f>
        <v>0</v>
      </c>
      <c r="AH47" s="15">
        <f t="shared" si="15"/>
        <v>0</v>
      </c>
      <c r="AI47" s="15">
        <f t="shared" si="16"/>
        <v>0</v>
      </c>
      <c r="AJ47" s="15">
        <f t="shared" si="17"/>
        <v>0</v>
      </c>
      <c r="AK47" s="15">
        <f t="shared" si="18"/>
        <v>20</v>
      </c>
      <c r="AL47" s="15">
        <f t="shared" si="19"/>
        <v>48</v>
      </c>
      <c r="AM47" s="15"/>
      <c r="AN47" s="15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419.00599999999997</v>
      </c>
      <c r="D48" s="8">
        <v>1133.3420000000001</v>
      </c>
      <c r="E48" s="8">
        <v>1313.001</v>
      </c>
      <c r="F48" s="8">
        <v>214.30799999999999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5">
        <f>VLOOKUP(A:A,[2]TDSheet!$A:$F,6,0)</f>
        <v>1279.1400000000001</v>
      </c>
      <c r="K48" s="15">
        <f t="shared" si="12"/>
        <v>33.860999999999876</v>
      </c>
      <c r="L48" s="15">
        <f>VLOOKUP(A:A,[1]TDSheet!$A:$T,20,0)</f>
        <v>250</v>
      </c>
      <c r="M48" s="15">
        <f>VLOOKUP(A:A,[1]TDSheet!$A:$U,21,0)</f>
        <v>250</v>
      </c>
      <c r="N48" s="15">
        <f>VLOOKUP(A:A,[1]TDSheet!$A:$W,23,0)</f>
        <v>300</v>
      </c>
      <c r="O48" s="15">
        <f>VLOOKUP(A:A,[3]TDSheet!$A:$C,3,0)</f>
        <v>200</v>
      </c>
      <c r="P48" s="15"/>
      <c r="Q48" s="15"/>
      <c r="R48" s="15"/>
      <c r="S48" s="15"/>
      <c r="T48" s="16">
        <v>100</v>
      </c>
      <c r="U48" s="16">
        <v>150</v>
      </c>
      <c r="V48" s="15">
        <f t="shared" si="13"/>
        <v>210.28479999999999</v>
      </c>
      <c r="W48" s="16">
        <v>150</v>
      </c>
      <c r="X48" s="17">
        <f t="shared" si="14"/>
        <v>6.7256786986030379</v>
      </c>
      <c r="Y48" s="15"/>
      <c r="Z48" s="15">
        <f>VLOOKUP(A:A,[6]TDSheet!$A:$C,3,0)</f>
        <v>102.357</v>
      </c>
      <c r="AA48" s="15"/>
      <c r="AB48" s="15">
        <f>VLOOKUP(A:A,[4]TDSheet!$A:$D,4,0)</f>
        <v>159.22</v>
      </c>
      <c r="AC48" s="15">
        <v>0</v>
      </c>
      <c r="AD48" s="15">
        <f>VLOOKUP(A:A,[1]TDSheet!$A:$AE,31,0)</f>
        <v>216.54859999999999</v>
      </c>
      <c r="AE48" s="15">
        <f>VLOOKUP(A:A,[1]TDSheet!$A:$V,22,0)</f>
        <v>202.58019999999999</v>
      </c>
      <c r="AF48" s="15">
        <f>VLOOKUP(A:A,[5]TDSheet!$A:$D,4,0)</f>
        <v>254.589</v>
      </c>
      <c r="AG48" s="15">
        <f>VLOOKUP(A:A,[1]TDSheet!$A:$AG,33,0)</f>
        <v>0</v>
      </c>
      <c r="AH48" s="15">
        <f t="shared" si="15"/>
        <v>100</v>
      </c>
      <c r="AI48" s="15">
        <f t="shared" si="16"/>
        <v>100</v>
      </c>
      <c r="AJ48" s="15">
        <f t="shared" si="17"/>
        <v>150</v>
      </c>
      <c r="AK48" s="15">
        <f t="shared" si="18"/>
        <v>150</v>
      </c>
      <c r="AL48" s="15">
        <f t="shared" si="19"/>
        <v>200</v>
      </c>
      <c r="AM48" s="15"/>
      <c r="AN48" s="15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32.262</v>
      </c>
      <c r="D49" s="8">
        <v>63.561</v>
      </c>
      <c r="E49" s="8">
        <v>83.08</v>
      </c>
      <c r="F49" s="8">
        <v>12.743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5">
        <f>VLOOKUP(A:A,[2]TDSheet!$A:$F,6,0)</f>
        <v>82.65</v>
      </c>
      <c r="K49" s="15">
        <f t="shared" si="12"/>
        <v>0.42999999999999261</v>
      </c>
      <c r="L49" s="15">
        <f>VLOOKUP(A:A,[1]TDSheet!$A:$T,20,0)</f>
        <v>20</v>
      </c>
      <c r="M49" s="15">
        <f>VLOOKUP(A:A,[1]TDSheet!$A:$U,21,0)</f>
        <v>20</v>
      </c>
      <c r="N49" s="15">
        <f>VLOOKUP(A:A,[1]TDSheet!$A:$W,23,0)</f>
        <v>20</v>
      </c>
      <c r="O49" s="15">
        <f>VLOOKUP(A:A,[3]TDSheet!$A:$C,3,0)</f>
        <v>0</v>
      </c>
      <c r="P49" s="15"/>
      <c r="Q49" s="15"/>
      <c r="R49" s="15"/>
      <c r="S49" s="15"/>
      <c r="T49" s="16">
        <v>20</v>
      </c>
      <c r="U49" s="16">
        <v>20</v>
      </c>
      <c r="V49" s="15">
        <f t="shared" si="13"/>
        <v>16.616</v>
      </c>
      <c r="W49" s="16">
        <v>20</v>
      </c>
      <c r="X49" s="17">
        <f t="shared" si="14"/>
        <v>7.9888661531054401</v>
      </c>
      <c r="Y49" s="15"/>
      <c r="Z49" s="15">
        <v>0</v>
      </c>
      <c r="AA49" s="15"/>
      <c r="AB49" s="15">
        <v>0</v>
      </c>
      <c r="AC49" s="15">
        <v>0</v>
      </c>
      <c r="AD49" s="15">
        <f>VLOOKUP(A:A,[1]TDSheet!$A:$AE,31,0)</f>
        <v>11.974399999999999</v>
      </c>
      <c r="AE49" s="15">
        <f>VLOOKUP(A:A,[1]TDSheet!$A:$V,22,0)</f>
        <v>12.7796</v>
      </c>
      <c r="AF49" s="15">
        <f>VLOOKUP(A:A,[5]TDSheet!$A:$D,4,0)</f>
        <v>15.47</v>
      </c>
      <c r="AG49" s="15">
        <f>VLOOKUP(A:A,[1]TDSheet!$A:$AG,33,0)</f>
        <v>0</v>
      </c>
      <c r="AH49" s="15">
        <f t="shared" si="15"/>
        <v>20</v>
      </c>
      <c r="AI49" s="15">
        <f t="shared" si="16"/>
        <v>20</v>
      </c>
      <c r="AJ49" s="15">
        <f t="shared" si="17"/>
        <v>20</v>
      </c>
      <c r="AK49" s="15">
        <f t="shared" si="18"/>
        <v>20</v>
      </c>
      <c r="AL49" s="15">
        <f t="shared" si="19"/>
        <v>0</v>
      </c>
      <c r="AM49" s="15"/>
      <c r="AN49" s="15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53.1</v>
      </c>
      <c r="D50" s="8">
        <v>338.74099999999999</v>
      </c>
      <c r="E50" s="8">
        <v>231.85499999999999</v>
      </c>
      <c r="F50" s="8">
        <v>158.643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5">
        <f>VLOOKUP(A:A,[2]TDSheet!$A:$F,6,0)</f>
        <v>322.96199999999999</v>
      </c>
      <c r="K50" s="15">
        <f t="shared" si="12"/>
        <v>-91.106999999999999</v>
      </c>
      <c r="L50" s="15">
        <f>VLOOKUP(A:A,[1]TDSheet!$A:$T,20,0)</f>
        <v>30</v>
      </c>
      <c r="M50" s="15">
        <f>VLOOKUP(A:A,[1]TDSheet!$A:$U,21,0)</f>
        <v>50</v>
      </c>
      <c r="N50" s="15">
        <f>VLOOKUP(A:A,[1]TDSheet!$A:$W,23,0)</f>
        <v>40</v>
      </c>
      <c r="O50" s="15">
        <f>VLOOKUP(A:A,[3]TDSheet!$A:$C,3,0)</f>
        <v>72</v>
      </c>
      <c r="P50" s="15"/>
      <c r="Q50" s="15"/>
      <c r="R50" s="15"/>
      <c r="S50" s="15"/>
      <c r="T50" s="16"/>
      <c r="U50" s="16"/>
      <c r="V50" s="15">
        <f t="shared" si="13"/>
        <v>31.380399999999998</v>
      </c>
      <c r="W50" s="16"/>
      <c r="X50" s="17">
        <f t="shared" si="14"/>
        <v>8.8795235242380617</v>
      </c>
      <c r="Y50" s="15"/>
      <c r="Z50" s="15">
        <v>0</v>
      </c>
      <c r="AA50" s="15"/>
      <c r="AB50" s="15">
        <f>VLOOKUP(A:A,[4]TDSheet!$A:$D,4,0)</f>
        <v>74.953000000000003</v>
      </c>
      <c r="AC50" s="15">
        <v>0</v>
      </c>
      <c r="AD50" s="15">
        <f>VLOOKUP(A:A,[1]TDSheet!$A:$AE,31,0)</f>
        <v>24.697600000000001</v>
      </c>
      <c r="AE50" s="15">
        <f>VLOOKUP(A:A,[1]TDSheet!$A:$V,22,0)</f>
        <v>40.54</v>
      </c>
      <c r="AF50" s="15">
        <f>VLOOKUP(A:A,[5]TDSheet!$A:$D,4,0)</f>
        <v>68.978999999999999</v>
      </c>
      <c r="AG50" s="15" t="str">
        <f>VLOOKUP(A:A,[1]TDSheet!$A:$AG,33,0)</f>
        <v>увел</v>
      </c>
      <c r="AH50" s="15">
        <f t="shared" si="15"/>
        <v>0</v>
      </c>
      <c r="AI50" s="15">
        <f t="shared" si="16"/>
        <v>0</v>
      </c>
      <c r="AJ50" s="15">
        <f t="shared" si="17"/>
        <v>0</v>
      </c>
      <c r="AK50" s="15">
        <f t="shared" si="18"/>
        <v>0</v>
      </c>
      <c r="AL50" s="15">
        <f t="shared" si="19"/>
        <v>72</v>
      </c>
      <c r="AM50" s="15"/>
      <c r="AN50" s="15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119.66800000000001</v>
      </c>
      <c r="D51" s="8">
        <v>126.69799999999999</v>
      </c>
      <c r="E51" s="8">
        <v>172.624</v>
      </c>
      <c r="F51" s="8">
        <v>60.271000000000001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5">
        <f>VLOOKUP(A:A,[2]TDSheet!$A:$F,6,0)</f>
        <v>180.024</v>
      </c>
      <c r="K51" s="15">
        <f t="shared" si="12"/>
        <v>-7.4000000000000057</v>
      </c>
      <c r="L51" s="15">
        <f>VLOOKUP(A:A,[1]TDSheet!$A:$T,20,0)</f>
        <v>50</v>
      </c>
      <c r="M51" s="15">
        <f>VLOOKUP(A:A,[1]TDSheet!$A:$U,21,0)</f>
        <v>30</v>
      </c>
      <c r="N51" s="15">
        <f>VLOOKUP(A:A,[1]TDSheet!$A:$W,23,0)</f>
        <v>40</v>
      </c>
      <c r="O51" s="15">
        <f>VLOOKUP(A:A,[3]TDSheet!$A:$C,3,0)</f>
        <v>18</v>
      </c>
      <c r="P51" s="15"/>
      <c r="Q51" s="15"/>
      <c r="R51" s="15"/>
      <c r="S51" s="15"/>
      <c r="T51" s="16"/>
      <c r="U51" s="16"/>
      <c r="V51" s="15">
        <f t="shared" si="13"/>
        <v>26.480799999999999</v>
      </c>
      <c r="W51" s="16">
        <v>10</v>
      </c>
      <c r="X51" s="17">
        <f t="shared" si="14"/>
        <v>7.185243648228151</v>
      </c>
      <c r="Y51" s="15"/>
      <c r="Z51" s="15">
        <v>0</v>
      </c>
      <c r="AA51" s="15"/>
      <c r="AB51" s="15">
        <f>VLOOKUP(A:A,[4]TDSheet!$A:$D,4,0)</f>
        <v>40.22</v>
      </c>
      <c r="AC51" s="15">
        <v>0</v>
      </c>
      <c r="AD51" s="15">
        <f>VLOOKUP(A:A,[1]TDSheet!$A:$AE,31,0)</f>
        <v>27.761000000000003</v>
      </c>
      <c r="AE51" s="15">
        <f>VLOOKUP(A:A,[1]TDSheet!$A:$V,22,0)</f>
        <v>29.347000000000001</v>
      </c>
      <c r="AF51" s="15">
        <f>VLOOKUP(A:A,[5]TDSheet!$A:$D,4,0)</f>
        <v>20.74</v>
      </c>
      <c r="AG51" s="15">
        <f>VLOOKUP(A:A,[1]TDSheet!$A:$AG,33,0)</f>
        <v>0</v>
      </c>
      <c r="AH51" s="15">
        <f t="shared" si="15"/>
        <v>0</v>
      </c>
      <c r="AI51" s="15">
        <f t="shared" si="16"/>
        <v>0</v>
      </c>
      <c r="AJ51" s="15">
        <f t="shared" si="17"/>
        <v>0</v>
      </c>
      <c r="AK51" s="15">
        <f t="shared" si="18"/>
        <v>10</v>
      </c>
      <c r="AL51" s="15">
        <f t="shared" si="19"/>
        <v>18</v>
      </c>
      <c r="AM51" s="15"/>
      <c r="AN51" s="15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146.20500000000001</v>
      </c>
      <c r="D52" s="8">
        <v>1184.8499999999999</v>
      </c>
      <c r="E52" s="8">
        <v>1168.904</v>
      </c>
      <c r="F52" s="8">
        <v>116.501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5">
        <f>VLOOKUP(A:A,[2]TDSheet!$A:$F,6,0)</f>
        <v>1204.9190000000001</v>
      </c>
      <c r="K52" s="15">
        <f t="shared" si="12"/>
        <v>-36.0150000000001</v>
      </c>
      <c r="L52" s="15">
        <f>VLOOKUP(A:A,[1]TDSheet!$A:$T,20,0)</f>
        <v>100</v>
      </c>
      <c r="M52" s="15">
        <f>VLOOKUP(A:A,[1]TDSheet!$A:$U,21,0)</f>
        <v>100</v>
      </c>
      <c r="N52" s="15">
        <f>VLOOKUP(A:A,[1]TDSheet!$A:$W,23,0)</f>
        <v>100</v>
      </c>
      <c r="O52" s="15">
        <f>VLOOKUP(A:A,[3]TDSheet!$A:$C,3,0)</f>
        <v>122</v>
      </c>
      <c r="P52" s="15"/>
      <c r="Q52" s="15"/>
      <c r="R52" s="15"/>
      <c r="S52" s="15"/>
      <c r="T52" s="16">
        <v>150</v>
      </c>
      <c r="U52" s="16">
        <v>150</v>
      </c>
      <c r="V52" s="15">
        <f t="shared" si="13"/>
        <v>115.631</v>
      </c>
      <c r="W52" s="16">
        <v>100</v>
      </c>
      <c r="X52" s="17">
        <f t="shared" si="14"/>
        <v>7.0612638479300536</v>
      </c>
      <c r="Y52" s="15"/>
      <c r="Z52" s="15">
        <f>VLOOKUP(A:A,[6]TDSheet!$A:$C,3,0)</f>
        <v>504.93900000000002</v>
      </c>
      <c r="AA52" s="15"/>
      <c r="AB52" s="15">
        <f>VLOOKUP(A:A,[4]TDSheet!$A:$D,4,0)</f>
        <v>85.81</v>
      </c>
      <c r="AC52" s="15">
        <v>0</v>
      </c>
      <c r="AD52" s="15">
        <f>VLOOKUP(A:A,[1]TDSheet!$A:$AE,31,0)</f>
        <v>72.455799999999996</v>
      </c>
      <c r="AE52" s="15">
        <f>VLOOKUP(A:A,[1]TDSheet!$A:$V,22,0)</f>
        <v>82.095600000000005</v>
      </c>
      <c r="AF52" s="15">
        <f>VLOOKUP(A:A,[5]TDSheet!$A:$D,4,0)</f>
        <v>242.93</v>
      </c>
      <c r="AG52" s="15">
        <f>VLOOKUP(A:A,[1]TDSheet!$A:$AG,33,0)</f>
        <v>0</v>
      </c>
      <c r="AH52" s="15">
        <f t="shared" si="15"/>
        <v>150</v>
      </c>
      <c r="AI52" s="15">
        <f t="shared" si="16"/>
        <v>150</v>
      </c>
      <c r="AJ52" s="15">
        <f t="shared" si="17"/>
        <v>150</v>
      </c>
      <c r="AK52" s="15">
        <f t="shared" si="18"/>
        <v>100</v>
      </c>
      <c r="AL52" s="15">
        <f t="shared" si="19"/>
        <v>122</v>
      </c>
      <c r="AM52" s="15"/>
      <c r="AN52" s="15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211.37200000000001</v>
      </c>
      <c r="D53" s="8">
        <v>732.61</v>
      </c>
      <c r="E53" s="8">
        <v>815.01900000000001</v>
      </c>
      <c r="F53" s="8">
        <v>116.86799999999999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5">
        <f>VLOOKUP(A:A,[2]TDSheet!$A:$F,6,0)</f>
        <v>890.59799999999996</v>
      </c>
      <c r="K53" s="15">
        <f t="shared" si="12"/>
        <v>-75.578999999999951</v>
      </c>
      <c r="L53" s="15">
        <f>VLOOKUP(A:A,[1]TDSheet!$A:$T,20,0)</f>
        <v>150</v>
      </c>
      <c r="M53" s="15">
        <f>VLOOKUP(A:A,[1]TDSheet!$A:$U,21,0)</f>
        <v>100</v>
      </c>
      <c r="N53" s="15">
        <f>VLOOKUP(A:A,[1]TDSheet!$A:$W,23,0)</f>
        <v>100</v>
      </c>
      <c r="O53" s="15">
        <f>VLOOKUP(A:A,[3]TDSheet!$A:$C,3,0)</f>
        <v>130</v>
      </c>
      <c r="P53" s="15"/>
      <c r="Q53" s="15"/>
      <c r="R53" s="15"/>
      <c r="S53" s="15"/>
      <c r="T53" s="16">
        <v>80</v>
      </c>
      <c r="U53" s="16">
        <v>100</v>
      </c>
      <c r="V53" s="15">
        <f t="shared" si="13"/>
        <v>103.64399999999998</v>
      </c>
      <c r="W53" s="16">
        <v>80</v>
      </c>
      <c r="X53" s="17">
        <f t="shared" si="14"/>
        <v>7.0131218401451134</v>
      </c>
      <c r="Y53" s="15"/>
      <c r="Z53" s="15">
        <f>VLOOKUP(A:A,[6]TDSheet!$A:$C,3,0)</f>
        <v>201.69</v>
      </c>
      <c r="AA53" s="15"/>
      <c r="AB53" s="15">
        <f>VLOOKUP(A:A,[4]TDSheet!$A:$D,4,0)</f>
        <v>95.108999999999995</v>
      </c>
      <c r="AC53" s="15">
        <v>0</v>
      </c>
      <c r="AD53" s="15">
        <f>VLOOKUP(A:A,[1]TDSheet!$A:$AE,31,0)</f>
        <v>68.092200000000005</v>
      </c>
      <c r="AE53" s="15">
        <f>VLOOKUP(A:A,[1]TDSheet!$A:$V,22,0)</f>
        <v>78.198800000000006</v>
      </c>
      <c r="AF53" s="15">
        <f>VLOOKUP(A:A,[5]TDSheet!$A:$D,4,0)</f>
        <v>199.40899999999999</v>
      </c>
      <c r="AG53" s="15">
        <f>VLOOKUP(A:A,[1]TDSheet!$A:$AG,33,0)</f>
        <v>0</v>
      </c>
      <c r="AH53" s="15">
        <f t="shared" si="15"/>
        <v>80</v>
      </c>
      <c r="AI53" s="15">
        <f t="shared" si="16"/>
        <v>80</v>
      </c>
      <c r="AJ53" s="15">
        <f t="shared" si="17"/>
        <v>100</v>
      </c>
      <c r="AK53" s="15">
        <f t="shared" si="18"/>
        <v>80</v>
      </c>
      <c r="AL53" s="15">
        <f t="shared" si="19"/>
        <v>130</v>
      </c>
      <c r="AM53" s="15"/>
      <c r="AN53" s="15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154.727</v>
      </c>
      <c r="D54" s="8">
        <v>564.30600000000004</v>
      </c>
      <c r="E54" s="8">
        <v>583.33900000000006</v>
      </c>
      <c r="F54" s="8">
        <v>129.77600000000001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5">
        <f>VLOOKUP(A:A,[2]TDSheet!$A:$F,6,0)</f>
        <v>774.28300000000002</v>
      </c>
      <c r="K54" s="15">
        <f t="shared" si="12"/>
        <v>-190.94399999999996</v>
      </c>
      <c r="L54" s="15">
        <f>VLOOKUP(A:A,[1]TDSheet!$A:$T,20,0)</f>
        <v>150</v>
      </c>
      <c r="M54" s="15">
        <f>VLOOKUP(A:A,[1]TDSheet!$A:$U,21,0)</f>
        <v>100</v>
      </c>
      <c r="N54" s="15">
        <f>VLOOKUP(A:A,[1]TDSheet!$A:$W,23,0)</f>
        <v>100</v>
      </c>
      <c r="O54" s="15">
        <f>VLOOKUP(A:A,[3]TDSheet!$A:$C,3,0)</f>
        <v>88</v>
      </c>
      <c r="P54" s="15"/>
      <c r="Q54" s="15"/>
      <c r="R54" s="15"/>
      <c r="S54" s="15"/>
      <c r="T54" s="16">
        <v>80</v>
      </c>
      <c r="U54" s="16">
        <v>100</v>
      </c>
      <c r="V54" s="15">
        <f t="shared" si="13"/>
        <v>99.551800000000014</v>
      </c>
      <c r="W54" s="16">
        <v>60</v>
      </c>
      <c r="X54" s="17">
        <f t="shared" si="14"/>
        <v>7.2301656022291905</v>
      </c>
      <c r="Y54" s="15"/>
      <c r="Z54" s="15">
        <v>0</v>
      </c>
      <c r="AA54" s="15"/>
      <c r="AB54" s="15">
        <f>VLOOKUP(A:A,[4]TDSheet!$A:$D,4,0)</f>
        <v>85.58</v>
      </c>
      <c r="AC54" s="15">
        <v>0</v>
      </c>
      <c r="AD54" s="15">
        <f>VLOOKUP(A:A,[1]TDSheet!$A:$AE,31,0)</f>
        <v>56.030199999999994</v>
      </c>
      <c r="AE54" s="15">
        <f>VLOOKUP(A:A,[1]TDSheet!$A:$V,22,0)</f>
        <v>78.272799999999989</v>
      </c>
      <c r="AF54" s="15">
        <f>VLOOKUP(A:A,[5]TDSheet!$A:$D,4,0)</f>
        <v>246.88499999999999</v>
      </c>
      <c r="AG54" s="15">
        <f>VLOOKUP(A:A,[1]TDSheet!$A:$AG,33,0)</f>
        <v>0</v>
      </c>
      <c r="AH54" s="15">
        <f t="shared" si="15"/>
        <v>80</v>
      </c>
      <c r="AI54" s="15">
        <f t="shared" si="16"/>
        <v>80</v>
      </c>
      <c r="AJ54" s="15">
        <f t="shared" si="17"/>
        <v>100</v>
      </c>
      <c r="AK54" s="15">
        <f t="shared" si="18"/>
        <v>60</v>
      </c>
      <c r="AL54" s="15">
        <f t="shared" si="19"/>
        <v>88</v>
      </c>
      <c r="AM54" s="15"/>
      <c r="AN54" s="15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221</v>
      </c>
      <c r="D55" s="8">
        <v>6719</v>
      </c>
      <c r="E55" s="9">
        <v>4020</v>
      </c>
      <c r="F55" s="18">
        <v>1266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5">
        <f>VLOOKUP(A:A,[2]TDSheet!$A:$F,6,0)</f>
        <v>3889</v>
      </c>
      <c r="K55" s="15">
        <f t="shared" si="12"/>
        <v>131</v>
      </c>
      <c r="L55" s="15">
        <f>VLOOKUP(A:A,[1]TDSheet!$A:$T,20,0)</f>
        <v>500</v>
      </c>
      <c r="M55" s="15">
        <f>VLOOKUP(A:A,[1]TDSheet!$A:$U,21,0)</f>
        <v>500</v>
      </c>
      <c r="N55" s="15">
        <f>VLOOKUP(A:A,[1]TDSheet!$A:$W,23,0)</f>
        <v>500</v>
      </c>
      <c r="O55" s="15">
        <f>VLOOKUP(A:A,[3]TDSheet!$A:$C,3,0)</f>
        <v>460</v>
      </c>
      <c r="P55" s="15"/>
      <c r="Q55" s="15"/>
      <c r="R55" s="15"/>
      <c r="S55" s="15"/>
      <c r="T55" s="16">
        <v>500</v>
      </c>
      <c r="U55" s="16">
        <v>600</v>
      </c>
      <c r="V55" s="15">
        <f t="shared" si="13"/>
        <v>703.2</v>
      </c>
      <c r="W55" s="16">
        <v>600</v>
      </c>
      <c r="X55" s="17">
        <f t="shared" si="14"/>
        <v>6.3509670079635949</v>
      </c>
      <c r="Y55" s="15"/>
      <c r="Z55" s="15">
        <v>0</v>
      </c>
      <c r="AA55" s="15"/>
      <c r="AB55" s="15">
        <f>VLOOKUP(A:A,[4]TDSheet!$A:$D,4,0)</f>
        <v>504</v>
      </c>
      <c r="AC55" s="15">
        <v>0</v>
      </c>
      <c r="AD55" s="15">
        <f>VLOOKUP(A:A,[1]TDSheet!$A:$AE,31,0)</f>
        <v>435.6</v>
      </c>
      <c r="AE55" s="15">
        <f>VLOOKUP(A:A,[1]TDSheet!$A:$V,22,0)</f>
        <v>492</v>
      </c>
      <c r="AF55" s="15">
        <f>VLOOKUP(A:A,[5]TDSheet!$A:$D,4,0)</f>
        <v>983</v>
      </c>
      <c r="AG55" s="15" t="str">
        <f>VLOOKUP(A:A,[1]TDSheet!$A:$AG,33,0)</f>
        <v>декак</v>
      </c>
      <c r="AH55" s="15">
        <f t="shared" si="15"/>
        <v>500</v>
      </c>
      <c r="AI55" s="15">
        <f t="shared" si="16"/>
        <v>175</v>
      </c>
      <c r="AJ55" s="15">
        <f t="shared" si="17"/>
        <v>210</v>
      </c>
      <c r="AK55" s="15">
        <f t="shared" si="18"/>
        <v>210</v>
      </c>
      <c r="AL55" s="15">
        <f t="shared" si="19"/>
        <v>161</v>
      </c>
      <c r="AM55" s="15"/>
      <c r="AN55" s="15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1259</v>
      </c>
      <c r="D56" s="8">
        <v>8464</v>
      </c>
      <c r="E56" s="9">
        <v>5581</v>
      </c>
      <c r="F56" s="18">
        <v>1027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5">
        <f>VLOOKUP(A:A,[2]TDSheet!$A:$F,6,0)</f>
        <v>4407</v>
      </c>
      <c r="K56" s="15">
        <f t="shared" si="12"/>
        <v>1174</v>
      </c>
      <c r="L56" s="15">
        <f>VLOOKUP(A:A,[1]TDSheet!$A:$T,20,0)</f>
        <v>1000</v>
      </c>
      <c r="M56" s="15">
        <f>VLOOKUP(A:A,[1]TDSheet!$A:$U,21,0)</f>
        <v>1300</v>
      </c>
      <c r="N56" s="15">
        <f>VLOOKUP(A:A,[1]TDSheet!$A:$W,23,0)</f>
        <v>1000</v>
      </c>
      <c r="O56" s="15">
        <f>VLOOKUP(A:A,[3]TDSheet!$A:$C,3,0)</f>
        <v>390</v>
      </c>
      <c r="P56" s="15"/>
      <c r="Q56" s="15"/>
      <c r="R56" s="15"/>
      <c r="S56" s="15"/>
      <c r="T56" s="16">
        <v>800</v>
      </c>
      <c r="U56" s="16">
        <v>800</v>
      </c>
      <c r="V56" s="15">
        <f t="shared" si="13"/>
        <v>1045.4000000000001</v>
      </c>
      <c r="W56" s="16">
        <v>900</v>
      </c>
      <c r="X56" s="17">
        <f t="shared" si="14"/>
        <v>6.5305146355462016</v>
      </c>
      <c r="Y56" s="15"/>
      <c r="Z56" s="15">
        <v>0</v>
      </c>
      <c r="AA56" s="15"/>
      <c r="AB56" s="15">
        <f>VLOOKUP(A:A,[4]TDSheet!$A:$D,4,0)</f>
        <v>354</v>
      </c>
      <c r="AC56" s="15">
        <v>0</v>
      </c>
      <c r="AD56" s="15">
        <f>VLOOKUP(A:A,[1]TDSheet!$A:$AE,31,0)</f>
        <v>933</v>
      </c>
      <c r="AE56" s="15">
        <f>VLOOKUP(A:A,[1]TDSheet!$A:$V,22,0)</f>
        <v>907.8</v>
      </c>
      <c r="AF56" s="15">
        <f>VLOOKUP(A:A,[5]TDSheet!$A:$D,4,0)</f>
        <v>1020</v>
      </c>
      <c r="AG56" s="15">
        <f>VLOOKUP(A:A,[1]TDSheet!$A:$AG,33,0)</f>
        <v>0</v>
      </c>
      <c r="AH56" s="15">
        <f t="shared" si="15"/>
        <v>800</v>
      </c>
      <c r="AI56" s="15">
        <f t="shared" si="16"/>
        <v>320</v>
      </c>
      <c r="AJ56" s="15">
        <f t="shared" si="17"/>
        <v>320</v>
      </c>
      <c r="AK56" s="15">
        <f t="shared" si="18"/>
        <v>360</v>
      </c>
      <c r="AL56" s="15">
        <f t="shared" si="19"/>
        <v>156</v>
      </c>
      <c r="AM56" s="15"/>
      <c r="AN56" s="15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379</v>
      </c>
      <c r="D57" s="8">
        <v>5790</v>
      </c>
      <c r="E57" s="8">
        <v>5716</v>
      </c>
      <c r="F57" s="8">
        <v>354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5">
        <f>VLOOKUP(A:A,[2]TDSheet!$A:$F,6,0)</f>
        <v>6486</v>
      </c>
      <c r="K57" s="15">
        <f t="shared" si="12"/>
        <v>-770</v>
      </c>
      <c r="L57" s="15">
        <f>VLOOKUP(A:A,[1]TDSheet!$A:$T,20,0)</f>
        <v>800</v>
      </c>
      <c r="M57" s="15">
        <f>VLOOKUP(A:A,[1]TDSheet!$A:$U,21,0)</f>
        <v>900</v>
      </c>
      <c r="N57" s="15">
        <f>VLOOKUP(A:A,[1]TDSheet!$A:$W,23,0)</f>
        <v>900</v>
      </c>
      <c r="O57" s="15">
        <f>VLOOKUP(A:A,[3]TDSheet!$A:$C,3,0)</f>
        <v>460</v>
      </c>
      <c r="P57" s="15"/>
      <c r="Q57" s="15"/>
      <c r="R57" s="15"/>
      <c r="S57" s="15"/>
      <c r="T57" s="16">
        <v>900</v>
      </c>
      <c r="U57" s="16">
        <v>1000</v>
      </c>
      <c r="V57" s="15">
        <f t="shared" si="13"/>
        <v>1011.2</v>
      </c>
      <c r="W57" s="16">
        <v>900</v>
      </c>
      <c r="X57" s="17">
        <f t="shared" si="14"/>
        <v>5.6902689873417716</v>
      </c>
      <c r="Y57" s="15"/>
      <c r="Z57" s="15">
        <f>VLOOKUP(A:A,[6]TDSheet!$A:$C,3,0)</f>
        <v>100</v>
      </c>
      <c r="AA57" s="15"/>
      <c r="AB57" s="15">
        <f>VLOOKUP(A:A,[4]TDSheet!$A:$D,4,0)</f>
        <v>560</v>
      </c>
      <c r="AC57" s="15">
        <v>0</v>
      </c>
      <c r="AD57" s="15">
        <f>VLOOKUP(A:A,[1]TDSheet!$A:$AE,31,0)</f>
        <v>666.2</v>
      </c>
      <c r="AE57" s="15">
        <f>VLOOKUP(A:A,[1]TDSheet!$A:$V,22,0)</f>
        <v>670.6</v>
      </c>
      <c r="AF57" s="15">
        <f>VLOOKUP(A:A,[5]TDSheet!$A:$D,4,0)</f>
        <v>1657</v>
      </c>
      <c r="AG57" s="15" t="str">
        <f>VLOOKUP(A:A,[1]TDSheet!$A:$AG,33,0)</f>
        <v>проддек</v>
      </c>
      <c r="AH57" s="15">
        <f t="shared" si="15"/>
        <v>900</v>
      </c>
      <c r="AI57" s="15">
        <f t="shared" si="16"/>
        <v>405</v>
      </c>
      <c r="AJ57" s="15">
        <f t="shared" si="17"/>
        <v>450</v>
      </c>
      <c r="AK57" s="15">
        <f t="shared" si="18"/>
        <v>405</v>
      </c>
      <c r="AL57" s="15">
        <f t="shared" si="19"/>
        <v>207</v>
      </c>
      <c r="AM57" s="15"/>
      <c r="AN57" s="15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187.76400000000001</v>
      </c>
      <c r="D58" s="8">
        <v>1026.3409999999999</v>
      </c>
      <c r="E58" s="9">
        <v>881</v>
      </c>
      <c r="F58" s="18">
        <v>35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5">
        <f>VLOOKUP(A:A,[2]TDSheet!$A:$F,6,0)</f>
        <v>573.04300000000001</v>
      </c>
      <c r="K58" s="15">
        <f t="shared" si="12"/>
        <v>307.95699999999999</v>
      </c>
      <c r="L58" s="15">
        <f>VLOOKUP(A:A,[1]TDSheet!$A:$T,20,0)</f>
        <v>300</v>
      </c>
      <c r="M58" s="15">
        <f>VLOOKUP(A:A,[1]TDSheet!$A:$U,21,0)</f>
        <v>250</v>
      </c>
      <c r="N58" s="15">
        <f>VLOOKUP(A:A,[1]TDSheet!$A:$W,23,0)</f>
        <v>250</v>
      </c>
      <c r="O58" s="15">
        <f>VLOOKUP(A:A,[3]TDSheet!$A:$C,3,0)</f>
        <v>40</v>
      </c>
      <c r="P58" s="15"/>
      <c r="Q58" s="15"/>
      <c r="R58" s="15"/>
      <c r="S58" s="15"/>
      <c r="T58" s="16">
        <v>200</v>
      </c>
      <c r="U58" s="16">
        <v>200</v>
      </c>
      <c r="V58" s="15">
        <f t="shared" si="13"/>
        <v>176.2</v>
      </c>
      <c r="W58" s="16">
        <v>200</v>
      </c>
      <c r="X58" s="17">
        <f t="shared" si="14"/>
        <v>8.1441543700340535</v>
      </c>
      <c r="Y58" s="15"/>
      <c r="Z58" s="15">
        <v>0</v>
      </c>
      <c r="AA58" s="15"/>
      <c r="AB58" s="15">
        <v>0</v>
      </c>
      <c r="AC58" s="15">
        <v>0</v>
      </c>
      <c r="AD58" s="15">
        <f>VLOOKUP(A:A,[1]TDSheet!$A:$AE,31,0)</f>
        <v>173.49939999999998</v>
      </c>
      <c r="AE58" s="15">
        <f>VLOOKUP(A:A,[1]TDSheet!$A:$V,22,0)</f>
        <v>183</v>
      </c>
      <c r="AF58" s="15">
        <f>VLOOKUP(A:A,[5]TDSheet!$A:$D,4,0)</f>
        <v>117.238</v>
      </c>
      <c r="AG58" s="15">
        <f>VLOOKUP(A:A,[1]TDSheet!$A:$AG,33,0)</f>
        <v>0</v>
      </c>
      <c r="AH58" s="15">
        <f t="shared" si="15"/>
        <v>200</v>
      </c>
      <c r="AI58" s="15">
        <f t="shared" si="16"/>
        <v>200</v>
      </c>
      <c r="AJ58" s="15">
        <f t="shared" si="17"/>
        <v>200</v>
      </c>
      <c r="AK58" s="15">
        <f t="shared" si="18"/>
        <v>200</v>
      </c>
      <c r="AL58" s="15">
        <f t="shared" si="19"/>
        <v>40</v>
      </c>
      <c r="AM58" s="15"/>
      <c r="AN58" s="15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629</v>
      </c>
      <c r="D59" s="8">
        <v>601</v>
      </c>
      <c r="E59" s="8">
        <v>503</v>
      </c>
      <c r="F59" s="8">
        <v>696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5">
        <f>VLOOKUP(A:A,[2]TDSheet!$A:$F,6,0)</f>
        <v>534</v>
      </c>
      <c r="K59" s="15">
        <f t="shared" si="12"/>
        <v>-31</v>
      </c>
      <c r="L59" s="15">
        <f>VLOOKUP(A:A,[1]TDSheet!$A:$T,20,0)</f>
        <v>0</v>
      </c>
      <c r="M59" s="15">
        <f>VLOOKUP(A:A,[1]TDSheet!$A:$U,21,0)</f>
        <v>0</v>
      </c>
      <c r="N59" s="15">
        <f>VLOOKUP(A:A,[1]TDSheet!$A:$W,23,0)</f>
        <v>0</v>
      </c>
      <c r="O59" s="15">
        <f>VLOOKUP(A:A,[3]TDSheet!$A:$C,3,0)</f>
        <v>0</v>
      </c>
      <c r="P59" s="15"/>
      <c r="Q59" s="15"/>
      <c r="R59" s="15"/>
      <c r="S59" s="15"/>
      <c r="T59" s="16"/>
      <c r="U59" s="16"/>
      <c r="V59" s="15">
        <f t="shared" si="13"/>
        <v>88.6</v>
      </c>
      <c r="W59" s="16">
        <v>300</v>
      </c>
      <c r="X59" s="17">
        <f t="shared" si="14"/>
        <v>11.241534988713319</v>
      </c>
      <c r="Y59" s="15"/>
      <c r="Z59" s="15">
        <v>0</v>
      </c>
      <c r="AA59" s="15"/>
      <c r="AB59" s="15">
        <f>VLOOKUP(A:A,[4]TDSheet!$A:$D,4,0)</f>
        <v>60</v>
      </c>
      <c r="AC59" s="15">
        <v>0</v>
      </c>
      <c r="AD59" s="15">
        <f>VLOOKUP(A:A,[1]TDSheet!$A:$AE,31,0)</f>
        <v>64.2</v>
      </c>
      <c r="AE59" s="15">
        <f>VLOOKUP(A:A,[1]TDSheet!$A:$V,22,0)</f>
        <v>94.8</v>
      </c>
      <c r="AF59" s="15">
        <f>VLOOKUP(A:A,[5]TDSheet!$A:$D,4,0)</f>
        <v>80</v>
      </c>
      <c r="AG59" s="15" t="e">
        <f>VLOOKUP(A:A,[1]TDSheet!$A:$AG,33,0)</f>
        <v>#N/A</v>
      </c>
      <c r="AH59" s="15">
        <f t="shared" si="15"/>
        <v>0</v>
      </c>
      <c r="AI59" s="15">
        <f t="shared" si="16"/>
        <v>0</v>
      </c>
      <c r="AJ59" s="15">
        <f t="shared" si="17"/>
        <v>0</v>
      </c>
      <c r="AK59" s="15">
        <f t="shared" si="18"/>
        <v>30</v>
      </c>
      <c r="AL59" s="15">
        <f t="shared" si="19"/>
        <v>0</v>
      </c>
      <c r="AM59" s="15"/>
      <c r="AN59" s="15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294</v>
      </c>
      <c r="D60" s="8">
        <v>2220</v>
      </c>
      <c r="E60" s="8">
        <v>1776</v>
      </c>
      <c r="F60" s="8">
        <v>689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5">
        <f>VLOOKUP(A:A,[2]TDSheet!$A:$F,6,0)</f>
        <v>2060</v>
      </c>
      <c r="K60" s="15">
        <f t="shared" si="12"/>
        <v>-284</v>
      </c>
      <c r="L60" s="15">
        <f>VLOOKUP(A:A,[1]TDSheet!$A:$T,20,0)</f>
        <v>0</v>
      </c>
      <c r="M60" s="15">
        <f>VLOOKUP(A:A,[1]TDSheet!$A:$U,21,0)</f>
        <v>250</v>
      </c>
      <c r="N60" s="15">
        <f>VLOOKUP(A:A,[1]TDSheet!$A:$W,23,0)</f>
        <v>250</v>
      </c>
      <c r="O60" s="15">
        <f>VLOOKUP(A:A,[3]TDSheet!$A:$C,3,0)</f>
        <v>290</v>
      </c>
      <c r="P60" s="15"/>
      <c r="Q60" s="15"/>
      <c r="R60" s="15"/>
      <c r="S60" s="15"/>
      <c r="T60" s="16">
        <v>400</v>
      </c>
      <c r="U60" s="16">
        <v>350</v>
      </c>
      <c r="V60" s="15">
        <f t="shared" si="13"/>
        <v>326.39999999999998</v>
      </c>
      <c r="W60" s="16">
        <v>300</v>
      </c>
      <c r="X60" s="17">
        <f t="shared" si="14"/>
        <v>6.8596813725490202</v>
      </c>
      <c r="Y60" s="15"/>
      <c r="Z60" s="15">
        <v>0</v>
      </c>
      <c r="AA60" s="15"/>
      <c r="AB60" s="15">
        <f>VLOOKUP(A:A,[4]TDSheet!$A:$D,4,0)</f>
        <v>144</v>
      </c>
      <c r="AC60" s="15">
        <v>0</v>
      </c>
      <c r="AD60" s="15">
        <f>VLOOKUP(A:A,[1]TDSheet!$A:$AE,31,0)</f>
        <v>251.4</v>
      </c>
      <c r="AE60" s="15">
        <f>VLOOKUP(A:A,[1]TDSheet!$A:$V,22,0)</f>
        <v>251.2</v>
      </c>
      <c r="AF60" s="15">
        <f>VLOOKUP(A:A,[5]TDSheet!$A:$D,4,0)</f>
        <v>480</v>
      </c>
      <c r="AG60" s="15">
        <f>VLOOKUP(A:A,[1]TDSheet!$A:$AG,33,0)</f>
        <v>0</v>
      </c>
      <c r="AH60" s="15">
        <f t="shared" si="15"/>
        <v>400</v>
      </c>
      <c r="AI60" s="15">
        <f t="shared" si="16"/>
        <v>140</v>
      </c>
      <c r="AJ60" s="15">
        <f t="shared" si="17"/>
        <v>122.49999999999999</v>
      </c>
      <c r="AK60" s="15">
        <f t="shared" si="18"/>
        <v>105</v>
      </c>
      <c r="AL60" s="15">
        <f t="shared" si="19"/>
        <v>101.5</v>
      </c>
      <c r="AM60" s="15"/>
      <c r="AN60" s="15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45.802999999999997</v>
      </c>
      <c r="D61" s="8">
        <v>271.83800000000002</v>
      </c>
      <c r="E61" s="8">
        <v>301.08199999999999</v>
      </c>
      <c r="F61" s="8">
        <v>3.71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5">
        <f>VLOOKUP(A:A,[2]TDSheet!$A:$F,6,0)</f>
        <v>425.86200000000002</v>
      </c>
      <c r="K61" s="15">
        <f t="shared" si="12"/>
        <v>-124.78000000000003</v>
      </c>
      <c r="L61" s="15">
        <f>VLOOKUP(A:A,[1]TDSheet!$A:$T,20,0)</f>
        <v>100</v>
      </c>
      <c r="M61" s="15">
        <f>VLOOKUP(A:A,[1]TDSheet!$A:$U,21,0)</f>
        <v>100</v>
      </c>
      <c r="N61" s="15">
        <f>VLOOKUP(A:A,[1]TDSheet!$A:$W,23,0)</f>
        <v>50</v>
      </c>
      <c r="O61" s="15">
        <f>VLOOKUP(A:A,[3]TDSheet!$A:$C,3,0)</f>
        <v>0</v>
      </c>
      <c r="P61" s="15"/>
      <c r="Q61" s="15"/>
      <c r="R61" s="15"/>
      <c r="S61" s="15"/>
      <c r="T61" s="16">
        <v>80</v>
      </c>
      <c r="U61" s="16">
        <v>80</v>
      </c>
      <c r="V61" s="15">
        <f t="shared" si="13"/>
        <v>60.2164</v>
      </c>
      <c r="W61" s="16">
        <v>80</v>
      </c>
      <c r="X61" s="17">
        <f t="shared" si="14"/>
        <v>8.198929195368704</v>
      </c>
      <c r="Y61" s="15"/>
      <c r="Z61" s="15">
        <v>0</v>
      </c>
      <c r="AA61" s="15"/>
      <c r="AB61" s="15">
        <v>0</v>
      </c>
      <c r="AC61" s="15">
        <v>0</v>
      </c>
      <c r="AD61" s="15">
        <f>VLOOKUP(A:A,[1]TDSheet!$A:$AE,31,0)</f>
        <v>56.377200000000002</v>
      </c>
      <c r="AE61" s="15">
        <f>VLOOKUP(A:A,[1]TDSheet!$A:$V,22,0)</f>
        <v>40.232199999999999</v>
      </c>
      <c r="AF61" s="15">
        <f>VLOOKUP(A:A,[5]TDSheet!$A:$D,4,0)</f>
        <v>31.748999999999999</v>
      </c>
      <c r="AG61" s="15">
        <f>VLOOKUP(A:A,[1]TDSheet!$A:$AG,33,0)</f>
        <v>0</v>
      </c>
      <c r="AH61" s="15">
        <f t="shared" si="15"/>
        <v>80</v>
      </c>
      <c r="AI61" s="15">
        <f t="shared" si="16"/>
        <v>80</v>
      </c>
      <c r="AJ61" s="15">
        <f t="shared" si="17"/>
        <v>80</v>
      </c>
      <c r="AK61" s="15">
        <f t="shared" si="18"/>
        <v>80</v>
      </c>
      <c r="AL61" s="15">
        <f t="shared" si="19"/>
        <v>0</v>
      </c>
      <c r="AM61" s="15"/>
      <c r="AN61" s="15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1235</v>
      </c>
      <c r="D62" s="8">
        <v>4339</v>
      </c>
      <c r="E62" s="8">
        <v>3572</v>
      </c>
      <c r="F62" s="9">
        <v>2092</v>
      </c>
      <c r="G62" s="13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5">
        <f>VLOOKUP(A:A,[2]TDSheet!$A:$F,6,0)</f>
        <v>3604</v>
      </c>
      <c r="K62" s="15">
        <f t="shared" si="12"/>
        <v>-32</v>
      </c>
      <c r="L62" s="15">
        <f>VLOOKUP(A:A,[1]TDSheet!$A:$T,20,0)</f>
        <v>500</v>
      </c>
      <c r="M62" s="15">
        <f>VLOOKUP(A:A,[1]TDSheet!$A:$U,21,0)</f>
        <v>0</v>
      </c>
      <c r="N62" s="15">
        <f>VLOOKUP(A:A,[1]TDSheet!$A:$W,23,0)</f>
        <v>600</v>
      </c>
      <c r="O62" s="15">
        <f>VLOOKUP(A:A,[3]TDSheet!$A:$C,3,0)</f>
        <v>280</v>
      </c>
      <c r="P62" s="15"/>
      <c r="Q62" s="15"/>
      <c r="R62" s="15"/>
      <c r="S62" s="15"/>
      <c r="T62" s="16">
        <v>500</v>
      </c>
      <c r="U62" s="16">
        <v>500</v>
      </c>
      <c r="V62" s="15">
        <f t="shared" si="13"/>
        <v>640</v>
      </c>
      <c r="W62" s="16">
        <v>500</v>
      </c>
      <c r="X62" s="17">
        <f t="shared" si="14"/>
        <v>7.3312499999999998</v>
      </c>
      <c r="Y62" s="15"/>
      <c r="Z62" s="15">
        <v>0</v>
      </c>
      <c r="AA62" s="15"/>
      <c r="AB62" s="15">
        <f>VLOOKUP(A:A,[4]TDSheet!$A:$D,4,0)</f>
        <v>372</v>
      </c>
      <c r="AC62" s="15">
        <v>0</v>
      </c>
      <c r="AD62" s="15">
        <f>VLOOKUP(A:A,[1]TDSheet!$A:$AE,31,0)</f>
        <v>696.2</v>
      </c>
      <c r="AE62" s="15">
        <f>VLOOKUP(A:A,[1]TDSheet!$A:$V,22,0)</f>
        <v>594.20000000000005</v>
      </c>
      <c r="AF62" s="15">
        <f>VLOOKUP(A:A,[5]TDSheet!$A:$D,4,0)</f>
        <v>924</v>
      </c>
      <c r="AG62" s="15" t="e">
        <f>VLOOKUP(A:A,[1]TDSheet!$A:$AG,33,0)</f>
        <v>#N/A</v>
      </c>
      <c r="AH62" s="15">
        <f t="shared" si="15"/>
        <v>500</v>
      </c>
      <c r="AI62" s="15">
        <f t="shared" si="16"/>
        <v>200</v>
      </c>
      <c r="AJ62" s="15">
        <f t="shared" si="17"/>
        <v>200</v>
      </c>
      <c r="AK62" s="15">
        <f t="shared" si="18"/>
        <v>200</v>
      </c>
      <c r="AL62" s="15">
        <f t="shared" si="19"/>
        <v>112</v>
      </c>
      <c r="AM62" s="15"/>
      <c r="AN62" s="15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1705</v>
      </c>
      <c r="D63" s="8">
        <v>3649</v>
      </c>
      <c r="E63" s="8">
        <v>4528</v>
      </c>
      <c r="F63" s="8">
        <v>702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5">
        <f>VLOOKUP(A:A,[2]TDSheet!$A:$F,6,0)</f>
        <v>4547</v>
      </c>
      <c r="K63" s="15">
        <f t="shared" si="12"/>
        <v>-19</v>
      </c>
      <c r="L63" s="15">
        <f>VLOOKUP(A:A,[1]TDSheet!$A:$T,20,0)</f>
        <v>900</v>
      </c>
      <c r="M63" s="15">
        <f>VLOOKUP(A:A,[1]TDSheet!$A:$U,21,0)</f>
        <v>800</v>
      </c>
      <c r="N63" s="15">
        <f>VLOOKUP(A:A,[1]TDSheet!$A:$W,23,0)</f>
        <v>900</v>
      </c>
      <c r="O63" s="15">
        <f>VLOOKUP(A:A,[3]TDSheet!$A:$C,3,0)</f>
        <v>380</v>
      </c>
      <c r="P63" s="15"/>
      <c r="Q63" s="15"/>
      <c r="R63" s="15"/>
      <c r="S63" s="15"/>
      <c r="T63" s="16">
        <v>600</v>
      </c>
      <c r="U63" s="16">
        <v>800</v>
      </c>
      <c r="V63" s="15">
        <f t="shared" si="13"/>
        <v>813.2</v>
      </c>
      <c r="W63" s="16">
        <v>800</v>
      </c>
      <c r="X63" s="17">
        <f t="shared" si="14"/>
        <v>6.76586325627152</v>
      </c>
      <c r="Y63" s="15"/>
      <c r="Z63" s="15">
        <v>0</v>
      </c>
      <c r="AA63" s="15"/>
      <c r="AB63" s="15">
        <f>VLOOKUP(A:A,[4]TDSheet!$A:$D,4,0)</f>
        <v>462</v>
      </c>
      <c r="AC63" s="15">
        <v>0</v>
      </c>
      <c r="AD63" s="15">
        <f>VLOOKUP(A:A,[1]TDSheet!$A:$AE,31,0)</f>
        <v>789</v>
      </c>
      <c r="AE63" s="15">
        <f>VLOOKUP(A:A,[1]TDSheet!$A:$V,22,0)</f>
        <v>714.6</v>
      </c>
      <c r="AF63" s="15">
        <f>VLOOKUP(A:A,[5]TDSheet!$A:$D,4,0)</f>
        <v>1195</v>
      </c>
      <c r="AG63" s="15" t="e">
        <f>VLOOKUP(A:A,[1]TDSheet!$A:$AG,33,0)</f>
        <v>#N/A</v>
      </c>
      <c r="AH63" s="15">
        <f t="shared" si="15"/>
        <v>600</v>
      </c>
      <c r="AI63" s="15">
        <f t="shared" si="16"/>
        <v>240</v>
      </c>
      <c r="AJ63" s="15">
        <f t="shared" si="17"/>
        <v>320</v>
      </c>
      <c r="AK63" s="15">
        <f t="shared" si="18"/>
        <v>320</v>
      </c>
      <c r="AL63" s="15">
        <f t="shared" si="19"/>
        <v>152</v>
      </c>
      <c r="AM63" s="15"/>
      <c r="AN63" s="15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33.637</v>
      </c>
      <c r="D64" s="8">
        <v>89.998000000000005</v>
      </c>
      <c r="E64" s="8">
        <v>84.516999999999996</v>
      </c>
      <c r="F64" s="8">
        <v>34.049999999999997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5">
        <f>VLOOKUP(A:A,[2]TDSheet!$A:$F,6,0)</f>
        <v>88.960999999999999</v>
      </c>
      <c r="K64" s="15">
        <f t="shared" si="12"/>
        <v>-4.4440000000000026</v>
      </c>
      <c r="L64" s="15">
        <f>VLOOKUP(A:A,[1]TDSheet!$A:$T,20,0)</f>
        <v>20</v>
      </c>
      <c r="M64" s="15">
        <f>VLOOKUP(A:A,[1]TDSheet!$A:$U,21,0)</f>
        <v>0</v>
      </c>
      <c r="N64" s="15">
        <f>VLOOKUP(A:A,[1]TDSheet!$A:$W,23,0)</f>
        <v>0</v>
      </c>
      <c r="O64" s="15">
        <f>VLOOKUP(A:A,[3]TDSheet!$A:$C,3,0)</f>
        <v>0</v>
      </c>
      <c r="P64" s="15"/>
      <c r="Q64" s="15"/>
      <c r="R64" s="15"/>
      <c r="S64" s="15"/>
      <c r="T64" s="16">
        <v>30</v>
      </c>
      <c r="U64" s="16">
        <v>20</v>
      </c>
      <c r="V64" s="15">
        <f t="shared" si="13"/>
        <v>16.903399999999998</v>
      </c>
      <c r="W64" s="16">
        <v>20</v>
      </c>
      <c r="X64" s="17">
        <f t="shared" si="14"/>
        <v>7.3387602494172777</v>
      </c>
      <c r="Y64" s="15"/>
      <c r="Z64" s="15">
        <v>0</v>
      </c>
      <c r="AA64" s="15"/>
      <c r="AB64" s="15">
        <v>0</v>
      </c>
      <c r="AC64" s="15">
        <v>0</v>
      </c>
      <c r="AD64" s="15">
        <f>VLOOKUP(A:A,[1]TDSheet!$A:$AE,31,0)</f>
        <v>8.9049999999999976</v>
      </c>
      <c r="AE64" s="15">
        <f>VLOOKUP(A:A,[1]TDSheet!$A:$V,22,0)</f>
        <v>12.822999999999999</v>
      </c>
      <c r="AF64" s="15">
        <f>VLOOKUP(A:A,[5]TDSheet!$A:$D,4,0)</f>
        <v>26.18</v>
      </c>
      <c r="AG64" s="15" t="str">
        <f>VLOOKUP(A:A,[1]TDSheet!$A:$AG,33,0)</f>
        <v>увел</v>
      </c>
      <c r="AH64" s="15">
        <f t="shared" si="15"/>
        <v>30</v>
      </c>
      <c r="AI64" s="15">
        <f t="shared" si="16"/>
        <v>30</v>
      </c>
      <c r="AJ64" s="15">
        <f t="shared" si="17"/>
        <v>20</v>
      </c>
      <c r="AK64" s="15">
        <f t="shared" si="18"/>
        <v>20</v>
      </c>
      <c r="AL64" s="15">
        <f t="shared" si="19"/>
        <v>0</v>
      </c>
      <c r="AM64" s="15"/>
      <c r="AN64" s="15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140.99100000000001</v>
      </c>
      <c r="D65" s="8">
        <v>742.404</v>
      </c>
      <c r="E65" s="9">
        <v>638</v>
      </c>
      <c r="F65" s="18">
        <v>100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5">
        <f>VLOOKUP(A:A,[2]TDSheet!$A:$F,6,0)</f>
        <v>234.53299999999999</v>
      </c>
      <c r="K65" s="15">
        <f t="shared" si="12"/>
        <v>403.46699999999998</v>
      </c>
      <c r="L65" s="15">
        <f>VLOOKUP(A:A,[1]TDSheet!$A:$T,20,0)</f>
        <v>90</v>
      </c>
      <c r="M65" s="15">
        <f>VLOOKUP(A:A,[1]TDSheet!$A:$U,21,0)</f>
        <v>80</v>
      </c>
      <c r="N65" s="15">
        <f>VLOOKUP(A:A,[1]TDSheet!$A:$W,23,0)</f>
        <v>100</v>
      </c>
      <c r="O65" s="15">
        <f>VLOOKUP(A:A,[3]TDSheet!$A:$C,3,0)</f>
        <v>0</v>
      </c>
      <c r="P65" s="15"/>
      <c r="Q65" s="15"/>
      <c r="R65" s="15"/>
      <c r="S65" s="15"/>
      <c r="T65" s="16">
        <v>150</v>
      </c>
      <c r="U65" s="16">
        <v>150</v>
      </c>
      <c r="V65" s="15">
        <f t="shared" si="13"/>
        <v>127.6</v>
      </c>
      <c r="W65" s="16">
        <v>150</v>
      </c>
      <c r="X65" s="17">
        <f t="shared" si="14"/>
        <v>6.4263322884012544</v>
      </c>
      <c r="Y65" s="15"/>
      <c r="Z65" s="15">
        <v>0</v>
      </c>
      <c r="AA65" s="15"/>
      <c r="AB65" s="15">
        <v>0</v>
      </c>
      <c r="AC65" s="15">
        <v>0</v>
      </c>
      <c r="AD65" s="15">
        <f>VLOOKUP(A:A,[1]TDSheet!$A:$AE,31,0)</f>
        <v>73.653199999999998</v>
      </c>
      <c r="AE65" s="15">
        <f>VLOOKUP(A:A,[1]TDSheet!$A:$V,22,0)</f>
        <v>80.2</v>
      </c>
      <c r="AF65" s="15">
        <f>VLOOKUP(A:A,[5]TDSheet!$A:$D,4,0)</f>
        <v>59.915999999999997</v>
      </c>
      <c r="AG65" s="15">
        <f>VLOOKUP(A:A,[1]TDSheet!$A:$AG,33,0)</f>
        <v>0</v>
      </c>
      <c r="AH65" s="15">
        <f t="shared" si="15"/>
        <v>150</v>
      </c>
      <c r="AI65" s="15">
        <f t="shared" si="16"/>
        <v>150</v>
      </c>
      <c r="AJ65" s="15">
        <f t="shared" si="17"/>
        <v>150</v>
      </c>
      <c r="AK65" s="15">
        <f t="shared" si="18"/>
        <v>150</v>
      </c>
      <c r="AL65" s="15">
        <f t="shared" si="19"/>
        <v>0</v>
      </c>
      <c r="AM65" s="15"/>
      <c r="AN65" s="15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262</v>
      </c>
      <c r="D66" s="8">
        <v>1887</v>
      </c>
      <c r="E66" s="8">
        <v>1556</v>
      </c>
      <c r="F66" s="8">
        <v>543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5">
        <f>VLOOKUP(A:A,[2]TDSheet!$A:$F,6,0)</f>
        <v>1643</v>
      </c>
      <c r="K66" s="15">
        <f t="shared" si="12"/>
        <v>-87</v>
      </c>
      <c r="L66" s="15">
        <f>VLOOKUP(A:A,[1]TDSheet!$A:$T,20,0)</f>
        <v>0</v>
      </c>
      <c r="M66" s="15">
        <f>VLOOKUP(A:A,[1]TDSheet!$A:$U,21,0)</f>
        <v>300</v>
      </c>
      <c r="N66" s="15">
        <f>VLOOKUP(A:A,[1]TDSheet!$A:$W,23,0)</f>
        <v>220</v>
      </c>
      <c r="O66" s="15">
        <f>VLOOKUP(A:A,[3]TDSheet!$A:$C,3,0)</f>
        <v>280</v>
      </c>
      <c r="P66" s="15"/>
      <c r="Q66" s="15"/>
      <c r="R66" s="15"/>
      <c r="S66" s="15"/>
      <c r="T66" s="16">
        <v>300</v>
      </c>
      <c r="U66" s="16">
        <v>250</v>
      </c>
      <c r="V66" s="15">
        <f t="shared" si="13"/>
        <v>272.8</v>
      </c>
      <c r="W66" s="16">
        <v>250</v>
      </c>
      <c r="X66" s="17">
        <f t="shared" si="14"/>
        <v>6.8291788856304985</v>
      </c>
      <c r="Y66" s="15"/>
      <c r="Z66" s="15">
        <v>0</v>
      </c>
      <c r="AA66" s="15"/>
      <c r="AB66" s="15">
        <f>VLOOKUP(A:A,[4]TDSheet!$A:$D,4,0)</f>
        <v>192</v>
      </c>
      <c r="AC66" s="15">
        <v>0</v>
      </c>
      <c r="AD66" s="15">
        <f>VLOOKUP(A:A,[1]TDSheet!$A:$AE,31,0)</f>
        <v>190.4</v>
      </c>
      <c r="AE66" s="15">
        <f>VLOOKUP(A:A,[1]TDSheet!$A:$V,22,0)</f>
        <v>220.6</v>
      </c>
      <c r="AF66" s="15">
        <f>VLOOKUP(A:A,[5]TDSheet!$A:$D,4,0)</f>
        <v>437</v>
      </c>
      <c r="AG66" s="15">
        <f>VLOOKUP(A:A,[1]TDSheet!$A:$AG,33,0)</f>
        <v>0</v>
      </c>
      <c r="AH66" s="15">
        <f t="shared" si="15"/>
        <v>300</v>
      </c>
      <c r="AI66" s="15">
        <f t="shared" si="16"/>
        <v>105</v>
      </c>
      <c r="AJ66" s="15">
        <f t="shared" si="17"/>
        <v>87.5</v>
      </c>
      <c r="AK66" s="15">
        <f t="shared" si="18"/>
        <v>87.5</v>
      </c>
      <c r="AL66" s="15">
        <f t="shared" si="19"/>
        <v>98</v>
      </c>
      <c r="AM66" s="15"/>
      <c r="AN66" s="15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312</v>
      </c>
      <c r="D67" s="8">
        <v>3157</v>
      </c>
      <c r="E67" s="8">
        <v>2436</v>
      </c>
      <c r="F67" s="8">
        <v>970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5">
        <f>VLOOKUP(A:A,[2]TDSheet!$A:$F,6,0)</f>
        <v>2633</v>
      </c>
      <c r="K67" s="15">
        <f t="shared" si="12"/>
        <v>-197</v>
      </c>
      <c r="L67" s="15">
        <f>VLOOKUP(A:A,[1]TDSheet!$A:$T,20,0)</f>
        <v>300</v>
      </c>
      <c r="M67" s="15">
        <f>VLOOKUP(A:A,[1]TDSheet!$A:$U,21,0)</f>
        <v>400</v>
      </c>
      <c r="N67" s="15">
        <f>VLOOKUP(A:A,[1]TDSheet!$A:$W,23,0)</f>
        <v>300</v>
      </c>
      <c r="O67" s="15">
        <f>VLOOKUP(A:A,[3]TDSheet!$A:$C,3,0)</f>
        <v>310</v>
      </c>
      <c r="P67" s="15"/>
      <c r="Q67" s="15"/>
      <c r="R67" s="15"/>
      <c r="S67" s="15"/>
      <c r="T67" s="16">
        <v>400</v>
      </c>
      <c r="U67" s="16">
        <v>350</v>
      </c>
      <c r="V67" s="15">
        <f t="shared" si="13"/>
        <v>424.8</v>
      </c>
      <c r="W67" s="16">
        <v>350</v>
      </c>
      <c r="X67" s="17">
        <f t="shared" si="14"/>
        <v>7.2269303201506592</v>
      </c>
      <c r="Y67" s="15"/>
      <c r="Z67" s="15">
        <v>0</v>
      </c>
      <c r="AA67" s="15"/>
      <c r="AB67" s="15">
        <f>VLOOKUP(A:A,[4]TDSheet!$A:$D,4,0)</f>
        <v>312</v>
      </c>
      <c r="AC67" s="15">
        <v>0</v>
      </c>
      <c r="AD67" s="15">
        <f>VLOOKUP(A:A,[1]TDSheet!$A:$AE,31,0)</f>
        <v>315.60000000000002</v>
      </c>
      <c r="AE67" s="15">
        <f>VLOOKUP(A:A,[1]TDSheet!$A:$V,22,0)</f>
        <v>328.6</v>
      </c>
      <c r="AF67" s="15">
        <f>VLOOKUP(A:A,[5]TDSheet!$A:$D,4,0)</f>
        <v>647</v>
      </c>
      <c r="AG67" s="15">
        <f>VLOOKUP(A:A,[1]TDSheet!$A:$AG,33,0)</f>
        <v>0</v>
      </c>
      <c r="AH67" s="15">
        <f t="shared" si="15"/>
        <v>400</v>
      </c>
      <c r="AI67" s="15">
        <f t="shared" si="16"/>
        <v>140</v>
      </c>
      <c r="AJ67" s="15">
        <f t="shared" si="17"/>
        <v>122.49999999999999</v>
      </c>
      <c r="AK67" s="15">
        <f t="shared" si="18"/>
        <v>122.49999999999999</v>
      </c>
      <c r="AL67" s="15">
        <f t="shared" si="19"/>
        <v>108.5</v>
      </c>
      <c r="AM67" s="15"/>
      <c r="AN67" s="15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406</v>
      </c>
      <c r="D68" s="8">
        <v>907</v>
      </c>
      <c r="E68" s="8">
        <v>1011</v>
      </c>
      <c r="F68" s="8">
        <v>276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5">
        <f>VLOOKUP(A:A,[2]TDSheet!$A:$F,6,0)</f>
        <v>1017</v>
      </c>
      <c r="K68" s="15">
        <f t="shared" si="12"/>
        <v>-6</v>
      </c>
      <c r="L68" s="15">
        <f>VLOOKUP(A:A,[1]TDSheet!$A:$T,20,0)</f>
        <v>150</v>
      </c>
      <c r="M68" s="15">
        <f>VLOOKUP(A:A,[1]TDSheet!$A:$U,21,0)</f>
        <v>250</v>
      </c>
      <c r="N68" s="15">
        <f>VLOOKUP(A:A,[1]TDSheet!$A:$W,23,0)</f>
        <v>200</v>
      </c>
      <c r="O68" s="15">
        <f>VLOOKUP(A:A,[3]TDSheet!$A:$C,3,0)</f>
        <v>180</v>
      </c>
      <c r="P68" s="15"/>
      <c r="Q68" s="15"/>
      <c r="R68" s="15"/>
      <c r="S68" s="15"/>
      <c r="T68" s="16">
        <v>120</v>
      </c>
      <c r="U68" s="16">
        <v>120</v>
      </c>
      <c r="V68" s="15">
        <f t="shared" si="13"/>
        <v>190.2</v>
      </c>
      <c r="W68" s="16">
        <v>150</v>
      </c>
      <c r="X68" s="17">
        <f t="shared" si="14"/>
        <v>6.65615141955836</v>
      </c>
      <c r="Y68" s="15"/>
      <c r="Z68" s="15">
        <v>0</v>
      </c>
      <c r="AA68" s="15"/>
      <c r="AB68" s="15">
        <f>VLOOKUP(A:A,[4]TDSheet!$A:$D,4,0)</f>
        <v>60</v>
      </c>
      <c r="AC68" s="15">
        <v>0</v>
      </c>
      <c r="AD68" s="15">
        <f>VLOOKUP(A:A,[1]TDSheet!$A:$AE,31,0)</f>
        <v>164.4</v>
      </c>
      <c r="AE68" s="15">
        <f>VLOOKUP(A:A,[1]TDSheet!$A:$V,22,0)</f>
        <v>178.8</v>
      </c>
      <c r="AF68" s="15">
        <f>VLOOKUP(A:A,[5]TDSheet!$A:$D,4,0)</f>
        <v>266</v>
      </c>
      <c r="AG68" s="15">
        <f>VLOOKUP(A:A,[1]TDSheet!$A:$AG,33,0)</f>
        <v>0</v>
      </c>
      <c r="AH68" s="15">
        <f t="shared" si="15"/>
        <v>120</v>
      </c>
      <c r="AI68" s="15">
        <f t="shared" si="16"/>
        <v>48</v>
      </c>
      <c r="AJ68" s="15">
        <f t="shared" si="17"/>
        <v>48</v>
      </c>
      <c r="AK68" s="15">
        <f t="shared" si="18"/>
        <v>60</v>
      </c>
      <c r="AL68" s="15">
        <f t="shared" si="19"/>
        <v>72</v>
      </c>
      <c r="AM68" s="15"/>
      <c r="AN68" s="15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67.519000000000005</v>
      </c>
      <c r="D69" s="8">
        <v>500.46800000000002</v>
      </c>
      <c r="E69" s="8">
        <v>402.97899999999998</v>
      </c>
      <c r="F69" s="8">
        <v>154.09299999999999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5">
        <f>VLOOKUP(A:A,[2]TDSheet!$A:$F,6,0)</f>
        <v>417.08199999999999</v>
      </c>
      <c r="K69" s="15">
        <f t="shared" si="12"/>
        <v>-14.103000000000009</v>
      </c>
      <c r="L69" s="15">
        <f>VLOOKUP(A:A,[1]TDSheet!$A:$T,20,0)</f>
        <v>0</v>
      </c>
      <c r="M69" s="15">
        <f>VLOOKUP(A:A,[1]TDSheet!$A:$U,21,0)</f>
        <v>50</v>
      </c>
      <c r="N69" s="15">
        <f>VLOOKUP(A:A,[1]TDSheet!$A:$W,23,0)</f>
        <v>50</v>
      </c>
      <c r="O69" s="15">
        <f>VLOOKUP(A:A,[3]TDSheet!$A:$C,3,0)</f>
        <v>94</v>
      </c>
      <c r="P69" s="15"/>
      <c r="Q69" s="15"/>
      <c r="R69" s="15"/>
      <c r="S69" s="15"/>
      <c r="T69" s="16">
        <v>80</v>
      </c>
      <c r="U69" s="16">
        <v>70</v>
      </c>
      <c r="V69" s="15">
        <f t="shared" si="13"/>
        <v>65.501800000000003</v>
      </c>
      <c r="W69" s="16">
        <v>50</v>
      </c>
      <c r="X69" s="17">
        <f t="shared" si="14"/>
        <v>6.9325270450583032</v>
      </c>
      <c r="Y69" s="15"/>
      <c r="Z69" s="15">
        <v>0</v>
      </c>
      <c r="AA69" s="15"/>
      <c r="AB69" s="15">
        <f>VLOOKUP(A:A,[4]TDSheet!$A:$D,4,0)</f>
        <v>75.47</v>
      </c>
      <c r="AC69" s="15">
        <v>0</v>
      </c>
      <c r="AD69" s="15">
        <f>VLOOKUP(A:A,[1]TDSheet!$A:$AE,31,0)</f>
        <v>39.6128</v>
      </c>
      <c r="AE69" s="15">
        <f>VLOOKUP(A:A,[1]TDSheet!$A:$V,22,0)</f>
        <v>43.501600000000003</v>
      </c>
      <c r="AF69" s="15">
        <f>VLOOKUP(A:A,[5]TDSheet!$A:$D,4,0)</f>
        <v>136.57300000000001</v>
      </c>
      <c r="AG69" s="15" t="e">
        <f>VLOOKUP(A:A,[1]TDSheet!$A:$AG,33,0)</f>
        <v>#N/A</v>
      </c>
      <c r="AH69" s="15">
        <f t="shared" si="15"/>
        <v>80</v>
      </c>
      <c r="AI69" s="15">
        <f t="shared" si="16"/>
        <v>80</v>
      </c>
      <c r="AJ69" s="15">
        <f t="shared" si="17"/>
        <v>70</v>
      </c>
      <c r="AK69" s="15">
        <f t="shared" si="18"/>
        <v>50</v>
      </c>
      <c r="AL69" s="15">
        <f t="shared" si="19"/>
        <v>94</v>
      </c>
      <c r="AM69" s="15"/>
      <c r="AN69" s="15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63.374000000000002</v>
      </c>
      <c r="D70" s="8">
        <v>2232.201</v>
      </c>
      <c r="E70" s="8">
        <v>2253.7820000000002</v>
      </c>
      <c r="F70" s="8">
        <v>28.140999999999998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5">
        <f>VLOOKUP(A:A,[2]TDSheet!$A:$F,6,0)</f>
        <v>2411.194</v>
      </c>
      <c r="K70" s="15">
        <f t="shared" si="12"/>
        <v>-157.41199999999981</v>
      </c>
      <c r="L70" s="15">
        <f>VLOOKUP(A:A,[1]TDSheet!$A:$T,20,0)</f>
        <v>300</v>
      </c>
      <c r="M70" s="15">
        <f>VLOOKUP(A:A,[1]TDSheet!$A:$U,21,0)</f>
        <v>200</v>
      </c>
      <c r="N70" s="15">
        <f>VLOOKUP(A:A,[1]TDSheet!$A:$W,23,0)</f>
        <v>200</v>
      </c>
      <c r="O70" s="15">
        <f>VLOOKUP(A:A,[3]TDSheet!$A:$C,3,0)</f>
        <v>190</v>
      </c>
      <c r="P70" s="15"/>
      <c r="Q70" s="15"/>
      <c r="R70" s="15"/>
      <c r="S70" s="15"/>
      <c r="T70" s="16">
        <v>400</v>
      </c>
      <c r="U70" s="16">
        <v>500</v>
      </c>
      <c r="V70" s="15">
        <f t="shared" si="13"/>
        <v>400.62280000000004</v>
      </c>
      <c r="W70" s="16">
        <v>500</v>
      </c>
      <c r="X70" s="17">
        <f t="shared" si="14"/>
        <v>5.31208158896598</v>
      </c>
      <c r="Y70" s="15"/>
      <c r="Z70" s="15">
        <f>VLOOKUP(A:A,[6]TDSheet!$A:$C,3,0)</f>
        <v>108.754</v>
      </c>
      <c r="AA70" s="15"/>
      <c r="AB70" s="15">
        <f>VLOOKUP(A:A,[4]TDSheet!$A:$D,4,0)</f>
        <v>141.91399999999999</v>
      </c>
      <c r="AC70" s="15">
        <v>0</v>
      </c>
      <c r="AD70" s="15">
        <f>VLOOKUP(A:A,[1]TDSheet!$A:$AE,31,0)</f>
        <v>198.50200000000001</v>
      </c>
      <c r="AE70" s="15">
        <f>VLOOKUP(A:A,[1]TDSheet!$A:$V,22,0)</f>
        <v>256.76799999999997</v>
      </c>
      <c r="AF70" s="15">
        <f>VLOOKUP(A:A,[5]TDSheet!$A:$D,4,0)</f>
        <v>661.29399999999998</v>
      </c>
      <c r="AG70" s="15" t="str">
        <f>VLOOKUP(A:A,[1]TDSheet!$A:$AG,33,0)</f>
        <v>декак</v>
      </c>
      <c r="AH70" s="15">
        <f t="shared" si="15"/>
        <v>400</v>
      </c>
      <c r="AI70" s="15">
        <f t="shared" si="16"/>
        <v>400</v>
      </c>
      <c r="AJ70" s="15">
        <f t="shared" si="17"/>
        <v>500</v>
      </c>
      <c r="AK70" s="15">
        <f t="shared" si="18"/>
        <v>500</v>
      </c>
      <c r="AL70" s="15">
        <f t="shared" si="19"/>
        <v>190</v>
      </c>
      <c r="AM70" s="15"/>
      <c r="AN70" s="15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61.41</v>
      </c>
      <c r="D71" s="8">
        <v>353.60399999999998</v>
      </c>
      <c r="E71" s="8">
        <v>236.87100000000001</v>
      </c>
      <c r="F71" s="8">
        <v>173.12899999999999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5">
        <f>VLOOKUP(A:A,[2]TDSheet!$A:$F,6,0)</f>
        <v>237.316</v>
      </c>
      <c r="K71" s="15">
        <f t="shared" si="12"/>
        <v>-0.44499999999999318</v>
      </c>
      <c r="L71" s="15">
        <f>VLOOKUP(A:A,[1]TDSheet!$A:$T,20,0)</f>
        <v>30</v>
      </c>
      <c r="M71" s="15">
        <f>VLOOKUP(A:A,[1]TDSheet!$A:$U,21,0)</f>
        <v>30</v>
      </c>
      <c r="N71" s="15">
        <f>VLOOKUP(A:A,[1]TDSheet!$A:$W,23,0)</f>
        <v>0</v>
      </c>
      <c r="O71" s="15">
        <f>VLOOKUP(A:A,[3]TDSheet!$A:$C,3,0)</f>
        <v>60</v>
      </c>
      <c r="P71" s="15"/>
      <c r="Q71" s="15"/>
      <c r="R71" s="15"/>
      <c r="S71" s="15"/>
      <c r="T71" s="16"/>
      <c r="U71" s="16"/>
      <c r="V71" s="15">
        <f t="shared" si="13"/>
        <v>33.060200000000002</v>
      </c>
      <c r="W71" s="16">
        <v>20</v>
      </c>
      <c r="X71" s="17">
        <f t="shared" si="14"/>
        <v>7.6566082479839803</v>
      </c>
      <c r="Y71" s="15"/>
      <c r="Z71" s="15">
        <v>0</v>
      </c>
      <c r="AA71" s="15"/>
      <c r="AB71" s="15">
        <f>VLOOKUP(A:A,[4]TDSheet!$A:$D,4,0)</f>
        <v>71.569999999999993</v>
      </c>
      <c r="AC71" s="15">
        <v>0</v>
      </c>
      <c r="AD71" s="15">
        <f>VLOOKUP(A:A,[1]TDSheet!$A:$AE,31,0)</f>
        <v>22.986799999999999</v>
      </c>
      <c r="AE71" s="15">
        <f>VLOOKUP(A:A,[1]TDSheet!$A:$V,22,0)</f>
        <v>34.468800000000002</v>
      </c>
      <c r="AF71" s="15">
        <f>VLOOKUP(A:A,[5]TDSheet!$A:$D,4,0)</f>
        <v>63.265000000000001</v>
      </c>
      <c r="AG71" s="15">
        <f>VLOOKUP(A:A,[1]TDSheet!$A:$AG,33,0)</f>
        <v>0</v>
      </c>
      <c r="AH71" s="15">
        <f t="shared" si="15"/>
        <v>0</v>
      </c>
      <c r="AI71" s="15">
        <f t="shared" si="16"/>
        <v>0</v>
      </c>
      <c r="AJ71" s="15">
        <f t="shared" si="17"/>
        <v>0</v>
      </c>
      <c r="AK71" s="15">
        <f t="shared" si="18"/>
        <v>20</v>
      </c>
      <c r="AL71" s="15">
        <f t="shared" si="19"/>
        <v>60</v>
      </c>
      <c r="AM71" s="15"/>
      <c r="AN71" s="15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13.255000000000001</v>
      </c>
      <c r="D72" s="8">
        <v>19.888000000000002</v>
      </c>
      <c r="E72" s="8">
        <v>7.2679999999999998</v>
      </c>
      <c r="F72" s="8">
        <v>18.338999999999999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5">
        <f>VLOOKUP(A:A,[2]TDSheet!$A:$F,6,0)</f>
        <v>8.4309999999999992</v>
      </c>
      <c r="K72" s="15">
        <f t="shared" ref="K72:K112" si="20">E72-J72</f>
        <v>-1.1629999999999994</v>
      </c>
      <c r="L72" s="15">
        <f>VLOOKUP(A:A,[1]TDSheet!$A:$T,20,0)</f>
        <v>0</v>
      </c>
      <c r="M72" s="15">
        <f>VLOOKUP(A:A,[1]TDSheet!$A:$U,21,0)</f>
        <v>0</v>
      </c>
      <c r="N72" s="15">
        <f>VLOOKUP(A:A,[1]TDSheet!$A:$W,23,0)</f>
        <v>0</v>
      </c>
      <c r="O72" s="15">
        <f>VLOOKUP(A:A,[3]TDSheet!$A:$C,3,0)</f>
        <v>30</v>
      </c>
      <c r="P72" s="15"/>
      <c r="Q72" s="15"/>
      <c r="R72" s="15"/>
      <c r="S72" s="15"/>
      <c r="T72" s="16"/>
      <c r="U72" s="16"/>
      <c r="V72" s="15">
        <f t="shared" ref="V72:V112" si="21">(E72-Z72-AB72-AC72)/5</f>
        <v>1.4536</v>
      </c>
      <c r="W72" s="16"/>
      <c r="X72" s="17">
        <f t="shared" ref="X72:X112" si="22">(F72+L72+M72+N72+T72+U72+W72)/V72</f>
        <v>12.616263070996146</v>
      </c>
      <c r="Y72" s="15"/>
      <c r="Z72" s="15">
        <v>0</v>
      </c>
      <c r="AA72" s="15"/>
      <c r="AB72" s="15">
        <v>0</v>
      </c>
      <c r="AC72" s="15">
        <v>0</v>
      </c>
      <c r="AD72" s="15">
        <f>VLOOKUP(A:A,[1]TDSheet!$A:$AE,31,0)</f>
        <v>2.5043999999999995</v>
      </c>
      <c r="AE72" s="15">
        <f>VLOOKUP(A:A,[1]TDSheet!$A:$V,22,0)</f>
        <v>2.2056</v>
      </c>
      <c r="AF72" s="15">
        <f>VLOOKUP(A:A,[5]TDSheet!$A:$D,4,0)</f>
        <v>5.0789999999999997</v>
      </c>
      <c r="AG72" s="15" t="str">
        <f>VLOOKUP(A:A,[1]TDSheet!$A:$AG,33,0)</f>
        <v>увел</v>
      </c>
      <c r="AH72" s="15">
        <f t="shared" ref="AH72:AH112" si="23">T72+S72</f>
        <v>0</v>
      </c>
      <c r="AI72" s="15">
        <f t="shared" ref="AI72:AI112" si="24">AH72*H72</f>
        <v>0</v>
      </c>
      <c r="AJ72" s="15">
        <f t="shared" ref="AJ72:AJ112" si="25">U72*H72</f>
        <v>0</v>
      </c>
      <c r="AK72" s="15">
        <f t="shared" ref="AK72:AK112" si="26">W72*H72</f>
        <v>0</v>
      </c>
      <c r="AL72" s="15">
        <f t="shared" ref="AL72:AL112" si="27">O72*H72</f>
        <v>30</v>
      </c>
      <c r="AM72" s="15"/>
      <c r="AN72" s="15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593.65099999999995</v>
      </c>
      <c r="D73" s="8">
        <v>2701.1840000000002</v>
      </c>
      <c r="E73" s="8">
        <v>2994.462</v>
      </c>
      <c r="F73" s="8">
        <v>284.15600000000001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2925.8270000000002</v>
      </c>
      <c r="K73" s="15">
        <f t="shared" si="20"/>
        <v>68.634999999999764</v>
      </c>
      <c r="L73" s="15">
        <f>VLOOKUP(A:A,[1]TDSheet!$A:$T,20,0)</f>
        <v>600</v>
      </c>
      <c r="M73" s="15">
        <f>VLOOKUP(A:A,[1]TDSheet!$A:$U,21,0)</f>
        <v>500</v>
      </c>
      <c r="N73" s="15">
        <f>VLOOKUP(A:A,[1]TDSheet!$A:$W,23,0)</f>
        <v>400</v>
      </c>
      <c r="O73" s="15">
        <f>VLOOKUP(A:A,[3]TDSheet!$A:$C,3,0)</f>
        <v>760</v>
      </c>
      <c r="P73" s="15"/>
      <c r="Q73" s="15"/>
      <c r="R73" s="15"/>
      <c r="S73" s="15"/>
      <c r="T73" s="16">
        <v>350</v>
      </c>
      <c r="U73" s="16">
        <v>350</v>
      </c>
      <c r="V73" s="15">
        <f t="shared" si="21"/>
        <v>453.79239999999999</v>
      </c>
      <c r="W73" s="16">
        <v>350</v>
      </c>
      <c r="X73" s="17">
        <f t="shared" si="22"/>
        <v>6.2454902285714793</v>
      </c>
      <c r="Y73" s="15"/>
      <c r="Z73" s="15">
        <f>VLOOKUP(A:A,[6]TDSheet!$A:$C,3,0)</f>
        <v>205.85</v>
      </c>
      <c r="AA73" s="15"/>
      <c r="AB73" s="15">
        <f>VLOOKUP(A:A,[4]TDSheet!$A:$D,4,0)</f>
        <v>519.65</v>
      </c>
      <c r="AC73" s="15">
        <v>0</v>
      </c>
      <c r="AD73" s="15">
        <f>VLOOKUP(A:A,[1]TDSheet!$A:$AE,31,0)</f>
        <v>380.77320000000009</v>
      </c>
      <c r="AE73" s="15">
        <f>VLOOKUP(A:A,[1]TDSheet!$A:$V,22,0)</f>
        <v>405.95819999999998</v>
      </c>
      <c r="AF73" s="15">
        <f>VLOOKUP(A:A,[5]TDSheet!$A:$D,4,0)</f>
        <v>832.53300000000002</v>
      </c>
      <c r="AG73" s="15" t="e">
        <f>VLOOKUP(A:A,[1]TDSheet!$A:$AG,33,0)</f>
        <v>#N/A</v>
      </c>
      <c r="AH73" s="15">
        <f t="shared" si="23"/>
        <v>350</v>
      </c>
      <c r="AI73" s="15">
        <f t="shared" si="24"/>
        <v>350</v>
      </c>
      <c r="AJ73" s="15">
        <f t="shared" si="25"/>
        <v>350</v>
      </c>
      <c r="AK73" s="15">
        <f t="shared" si="26"/>
        <v>350</v>
      </c>
      <c r="AL73" s="15">
        <f t="shared" si="27"/>
        <v>760</v>
      </c>
      <c r="AM73" s="15"/>
      <c r="AN73" s="15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313</v>
      </c>
      <c r="D74" s="8">
        <v>11337</v>
      </c>
      <c r="E74" s="8">
        <v>10093</v>
      </c>
      <c r="F74" s="8">
        <v>1494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5">
        <f>VLOOKUP(A:A,[2]TDSheet!$A:$F,6,0)</f>
        <v>10452</v>
      </c>
      <c r="K74" s="15">
        <f t="shared" si="20"/>
        <v>-359</v>
      </c>
      <c r="L74" s="15">
        <f>VLOOKUP(A:A,[1]TDSheet!$A:$T,20,0)</f>
        <v>600</v>
      </c>
      <c r="M74" s="15">
        <f>VLOOKUP(A:A,[1]TDSheet!$A:$U,21,0)</f>
        <v>700</v>
      </c>
      <c r="N74" s="15">
        <f>VLOOKUP(A:A,[1]TDSheet!$A:$W,23,0)</f>
        <v>500</v>
      </c>
      <c r="O74" s="15">
        <f>VLOOKUP(A:A,[3]TDSheet!$A:$C,3,0)</f>
        <v>810</v>
      </c>
      <c r="P74" s="15"/>
      <c r="Q74" s="15"/>
      <c r="R74" s="15"/>
      <c r="S74" s="15">
        <v>3000</v>
      </c>
      <c r="T74" s="16">
        <v>800</v>
      </c>
      <c r="U74" s="16">
        <v>1000</v>
      </c>
      <c r="V74" s="15">
        <f t="shared" si="21"/>
        <v>836.6</v>
      </c>
      <c r="W74" s="16">
        <v>1000</v>
      </c>
      <c r="X74" s="17">
        <f t="shared" si="22"/>
        <v>7.2842457566339949</v>
      </c>
      <c r="Y74" s="15"/>
      <c r="Z74" s="15">
        <v>0</v>
      </c>
      <c r="AA74" s="15"/>
      <c r="AB74" s="15">
        <f>VLOOKUP(A:A,[4]TDSheet!$A:$D,4,0)</f>
        <v>910</v>
      </c>
      <c r="AC74" s="15">
        <f>VLOOKUP(A:A,[7]TDSheet!$A:$D,4,0)</f>
        <v>5000</v>
      </c>
      <c r="AD74" s="15">
        <f>VLOOKUP(A:A,[1]TDSheet!$A:$AE,31,0)</f>
        <v>664.8</v>
      </c>
      <c r="AE74" s="15">
        <f>VLOOKUP(A:A,[1]TDSheet!$A:$V,22,0)</f>
        <v>682.8</v>
      </c>
      <c r="AF74" s="15">
        <f>VLOOKUP(A:A,[5]TDSheet!$A:$D,4,0)</f>
        <v>1229</v>
      </c>
      <c r="AG74" s="15">
        <f>VLOOKUP(A:A,[1]TDSheet!$A:$AG,33,0)</f>
        <v>0</v>
      </c>
      <c r="AH74" s="15">
        <f t="shared" si="23"/>
        <v>3800</v>
      </c>
      <c r="AI74" s="15">
        <f t="shared" si="24"/>
        <v>1710</v>
      </c>
      <c r="AJ74" s="15">
        <f t="shared" si="25"/>
        <v>450</v>
      </c>
      <c r="AK74" s="15">
        <f t="shared" si="26"/>
        <v>450</v>
      </c>
      <c r="AL74" s="15">
        <f t="shared" si="27"/>
        <v>364.5</v>
      </c>
      <c r="AM74" s="15"/>
      <c r="AN74" s="15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1043</v>
      </c>
      <c r="D75" s="8">
        <v>6791</v>
      </c>
      <c r="E75" s="8">
        <v>5934</v>
      </c>
      <c r="F75" s="8">
        <v>1800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5">
        <f>VLOOKUP(A:A,[2]TDSheet!$A:$F,6,0)</f>
        <v>6094</v>
      </c>
      <c r="K75" s="15">
        <f t="shared" si="20"/>
        <v>-160</v>
      </c>
      <c r="L75" s="15">
        <f>VLOOKUP(A:A,[1]TDSheet!$A:$T,20,0)</f>
        <v>600</v>
      </c>
      <c r="M75" s="15">
        <f>VLOOKUP(A:A,[1]TDSheet!$A:$U,21,0)</f>
        <v>500</v>
      </c>
      <c r="N75" s="15">
        <f>VLOOKUP(A:A,[1]TDSheet!$A:$W,23,0)</f>
        <v>500</v>
      </c>
      <c r="O75" s="15">
        <f>VLOOKUP(A:A,[3]TDSheet!$A:$C,3,0)</f>
        <v>560</v>
      </c>
      <c r="P75" s="15"/>
      <c r="Q75" s="15"/>
      <c r="R75" s="15"/>
      <c r="S75" s="15"/>
      <c r="T75" s="16">
        <v>800</v>
      </c>
      <c r="U75" s="16">
        <v>1200</v>
      </c>
      <c r="V75" s="15">
        <f t="shared" si="21"/>
        <v>958.8</v>
      </c>
      <c r="W75" s="16">
        <v>1000</v>
      </c>
      <c r="X75" s="17">
        <f t="shared" si="22"/>
        <v>6.6750104297037964</v>
      </c>
      <c r="Y75" s="15"/>
      <c r="Z75" s="15">
        <f>VLOOKUP(A:A,[6]TDSheet!$A:$C,3,0)</f>
        <v>120</v>
      </c>
      <c r="AA75" s="15"/>
      <c r="AB75" s="15">
        <f>VLOOKUP(A:A,[4]TDSheet!$A:$D,4,0)</f>
        <v>420</v>
      </c>
      <c r="AC75" s="15">
        <f>VLOOKUP(A:A,[7]TDSheet!$A:$D,4,0)</f>
        <v>600</v>
      </c>
      <c r="AD75" s="15">
        <f>VLOOKUP(A:A,[1]TDSheet!$A:$AE,31,0)</f>
        <v>676.6</v>
      </c>
      <c r="AE75" s="15">
        <f>VLOOKUP(A:A,[1]TDSheet!$A:$V,22,0)</f>
        <v>716.2</v>
      </c>
      <c r="AF75" s="15">
        <f>VLOOKUP(A:A,[5]TDSheet!$A:$D,4,0)</f>
        <v>1331</v>
      </c>
      <c r="AG75" s="15" t="str">
        <f>VLOOKUP(A:A,[1]TDSheet!$A:$AG,33,0)</f>
        <v>оконч</v>
      </c>
      <c r="AH75" s="15">
        <f t="shared" si="23"/>
        <v>800</v>
      </c>
      <c r="AI75" s="15">
        <f t="shared" si="24"/>
        <v>360</v>
      </c>
      <c r="AJ75" s="15">
        <f t="shared" si="25"/>
        <v>540</v>
      </c>
      <c r="AK75" s="15">
        <f t="shared" si="26"/>
        <v>450</v>
      </c>
      <c r="AL75" s="15">
        <f t="shared" si="27"/>
        <v>252</v>
      </c>
      <c r="AM75" s="15"/>
      <c r="AN75" s="15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302</v>
      </c>
      <c r="D76" s="8">
        <v>2018</v>
      </c>
      <c r="E76" s="8">
        <v>1897</v>
      </c>
      <c r="F76" s="8">
        <v>378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5">
        <f>VLOOKUP(A:A,[2]TDSheet!$A:$F,6,0)</f>
        <v>1946</v>
      </c>
      <c r="K76" s="15">
        <f t="shared" si="20"/>
        <v>-49</v>
      </c>
      <c r="L76" s="15">
        <f>VLOOKUP(A:A,[1]TDSheet!$A:$T,20,0)</f>
        <v>300</v>
      </c>
      <c r="M76" s="15">
        <f>VLOOKUP(A:A,[1]TDSheet!$A:$U,21,0)</f>
        <v>200</v>
      </c>
      <c r="N76" s="15">
        <f>VLOOKUP(A:A,[1]TDSheet!$A:$W,23,0)</f>
        <v>300</v>
      </c>
      <c r="O76" s="15">
        <f>VLOOKUP(A:A,[3]TDSheet!$A:$C,3,0)</f>
        <v>130</v>
      </c>
      <c r="P76" s="15"/>
      <c r="Q76" s="15"/>
      <c r="R76" s="15"/>
      <c r="S76" s="15"/>
      <c r="T76" s="16">
        <v>250</v>
      </c>
      <c r="U76" s="16">
        <v>250</v>
      </c>
      <c r="V76" s="15">
        <f t="shared" si="21"/>
        <v>361.4</v>
      </c>
      <c r="W76" s="16">
        <v>250</v>
      </c>
      <c r="X76" s="17">
        <f t="shared" si="22"/>
        <v>5.3348090758162705</v>
      </c>
      <c r="Y76" s="15"/>
      <c r="Z76" s="15">
        <v>0</v>
      </c>
      <c r="AA76" s="15"/>
      <c r="AB76" s="15">
        <f>VLOOKUP(A:A,[4]TDSheet!$A:$D,4,0)</f>
        <v>90</v>
      </c>
      <c r="AC76" s="15">
        <v>0</v>
      </c>
      <c r="AD76" s="15">
        <f>VLOOKUP(A:A,[1]TDSheet!$A:$AE,31,0)</f>
        <v>235.8</v>
      </c>
      <c r="AE76" s="15">
        <f>VLOOKUP(A:A,[1]TDSheet!$A:$V,22,0)</f>
        <v>260.8</v>
      </c>
      <c r="AF76" s="15">
        <f>VLOOKUP(A:A,[5]TDSheet!$A:$D,4,0)</f>
        <v>581</v>
      </c>
      <c r="AG76" s="15" t="str">
        <f>VLOOKUP(A:A,[1]TDSheet!$A:$AG,33,0)</f>
        <v>проддек</v>
      </c>
      <c r="AH76" s="15">
        <f t="shared" si="23"/>
        <v>250</v>
      </c>
      <c r="AI76" s="15">
        <f t="shared" si="24"/>
        <v>112.5</v>
      </c>
      <c r="AJ76" s="15">
        <f t="shared" si="25"/>
        <v>112.5</v>
      </c>
      <c r="AK76" s="15">
        <f t="shared" si="26"/>
        <v>112.5</v>
      </c>
      <c r="AL76" s="15">
        <f t="shared" si="27"/>
        <v>58.5</v>
      </c>
      <c r="AM76" s="15"/>
      <c r="AN76" s="15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208.72800000000001</v>
      </c>
      <c r="D77" s="8"/>
      <c r="E77" s="8">
        <v>4.0010000000000003</v>
      </c>
      <c r="F77" s="9">
        <v>204.727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35</v>
      </c>
      <c r="J77" s="15">
        <f>VLOOKUP(A:A,[2]TDSheet!$A:$F,6,0)</f>
        <v>12.46</v>
      </c>
      <c r="K77" s="15">
        <f t="shared" si="20"/>
        <v>-8.4589999999999996</v>
      </c>
      <c r="L77" s="15">
        <f>VLOOKUP(A:A,[1]TDSheet!$A:$T,20,0)</f>
        <v>0</v>
      </c>
      <c r="M77" s="15">
        <f>VLOOKUP(A:A,[1]TDSheet!$A:$U,21,0)</f>
        <v>0</v>
      </c>
      <c r="N77" s="15">
        <f>VLOOKUP(A:A,[1]TDSheet!$A:$W,23,0)</f>
        <v>0</v>
      </c>
      <c r="O77" s="15">
        <f>VLOOKUP(A:A,[3]TDSheet!$A:$C,3,0)</f>
        <v>0</v>
      </c>
      <c r="P77" s="15"/>
      <c r="Q77" s="15"/>
      <c r="R77" s="15"/>
      <c r="S77" s="15"/>
      <c r="T77" s="16"/>
      <c r="U77" s="16"/>
      <c r="V77" s="15">
        <f t="shared" si="21"/>
        <v>0.80020000000000002</v>
      </c>
      <c r="W77" s="16"/>
      <c r="X77" s="17">
        <f t="shared" si="22"/>
        <v>255.84478880279929</v>
      </c>
      <c r="Y77" s="15"/>
      <c r="Z77" s="15">
        <v>0</v>
      </c>
      <c r="AA77" s="15"/>
      <c r="AB77" s="15">
        <v>0</v>
      </c>
      <c r="AC77" s="15">
        <v>0</v>
      </c>
      <c r="AD77" s="15">
        <f>VLOOKUP(A:A,[1]TDSheet!$A:$AE,31,0)</f>
        <v>2.1808000000000001</v>
      </c>
      <c r="AE77" s="15">
        <f>VLOOKUP(A:A,[1]TDSheet!$A:$V,22,0)</f>
        <v>3.7468000000000004</v>
      </c>
      <c r="AF77" s="15">
        <v>0</v>
      </c>
      <c r="AG77" s="15" t="str">
        <f>VLOOKUP(A:A,[1]TDSheet!$A:$AG,33,0)</f>
        <v>увел</v>
      </c>
      <c r="AH77" s="15">
        <f t="shared" si="23"/>
        <v>0</v>
      </c>
      <c r="AI77" s="15">
        <f t="shared" si="24"/>
        <v>0</v>
      </c>
      <c r="AJ77" s="15">
        <f t="shared" si="25"/>
        <v>0</v>
      </c>
      <c r="AK77" s="15">
        <f t="shared" si="26"/>
        <v>0</v>
      </c>
      <c r="AL77" s="15">
        <f t="shared" si="27"/>
        <v>0</v>
      </c>
      <c r="AM77" s="15"/>
      <c r="AN77" s="15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81</v>
      </c>
      <c r="D78" s="8">
        <v>425</v>
      </c>
      <c r="E78" s="8">
        <v>364</v>
      </c>
      <c r="F78" s="8">
        <v>131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5">
        <f>VLOOKUP(A:A,[2]TDSheet!$A:$F,6,0)</f>
        <v>370</v>
      </c>
      <c r="K78" s="15">
        <f t="shared" si="20"/>
        <v>-6</v>
      </c>
      <c r="L78" s="15">
        <f>VLOOKUP(A:A,[1]TDSheet!$A:$T,20,0)</f>
        <v>40</v>
      </c>
      <c r="M78" s="15">
        <f>VLOOKUP(A:A,[1]TDSheet!$A:$U,21,0)</f>
        <v>50</v>
      </c>
      <c r="N78" s="15">
        <f>VLOOKUP(A:A,[1]TDSheet!$A:$W,23,0)</f>
        <v>40</v>
      </c>
      <c r="O78" s="15">
        <f>VLOOKUP(A:A,[3]TDSheet!$A:$C,3,0)</f>
        <v>100</v>
      </c>
      <c r="P78" s="15"/>
      <c r="Q78" s="15"/>
      <c r="R78" s="15"/>
      <c r="S78" s="15"/>
      <c r="T78" s="16">
        <v>40</v>
      </c>
      <c r="U78" s="16">
        <v>50</v>
      </c>
      <c r="V78" s="15">
        <f t="shared" si="21"/>
        <v>52.4</v>
      </c>
      <c r="W78" s="16">
        <v>50</v>
      </c>
      <c r="X78" s="17">
        <f t="shared" si="22"/>
        <v>7.6526717557251906</v>
      </c>
      <c r="Y78" s="15"/>
      <c r="Z78" s="15">
        <v>0</v>
      </c>
      <c r="AA78" s="15"/>
      <c r="AB78" s="15">
        <f>VLOOKUP(A:A,[4]TDSheet!$A:$D,4,0)</f>
        <v>102</v>
      </c>
      <c r="AC78" s="15">
        <v>0</v>
      </c>
      <c r="AD78" s="15">
        <f>VLOOKUP(A:A,[1]TDSheet!$A:$AE,31,0)</f>
        <v>59.6</v>
      </c>
      <c r="AE78" s="15">
        <f>VLOOKUP(A:A,[1]TDSheet!$A:$V,22,0)</f>
        <v>51.2</v>
      </c>
      <c r="AF78" s="15">
        <f>VLOOKUP(A:A,[5]TDSheet!$A:$D,4,0)</f>
        <v>63</v>
      </c>
      <c r="AG78" s="15" t="e">
        <f>VLOOKUP(A:A,[1]TDSheet!$A:$AG,33,0)</f>
        <v>#N/A</v>
      </c>
      <c r="AH78" s="15">
        <f t="shared" si="23"/>
        <v>40</v>
      </c>
      <c r="AI78" s="15">
        <f t="shared" si="24"/>
        <v>16</v>
      </c>
      <c r="AJ78" s="15">
        <f t="shared" si="25"/>
        <v>20</v>
      </c>
      <c r="AK78" s="15">
        <f t="shared" si="26"/>
        <v>20</v>
      </c>
      <c r="AL78" s="15">
        <f t="shared" si="27"/>
        <v>40</v>
      </c>
      <c r="AM78" s="15"/>
      <c r="AN78" s="15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180</v>
      </c>
      <c r="D79" s="8">
        <v>362</v>
      </c>
      <c r="E79" s="8">
        <v>349</v>
      </c>
      <c r="F79" s="8">
        <v>174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5">
        <f>VLOOKUP(A:A,[2]TDSheet!$A:$F,6,0)</f>
        <v>358</v>
      </c>
      <c r="K79" s="15">
        <f t="shared" si="20"/>
        <v>-9</v>
      </c>
      <c r="L79" s="15">
        <f>VLOOKUP(A:A,[1]TDSheet!$A:$T,20,0)</f>
        <v>0</v>
      </c>
      <c r="M79" s="15">
        <f>VLOOKUP(A:A,[1]TDSheet!$A:$U,21,0)</f>
        <v>30</v>
      </c>
      <c r="N79" s="15">
        <f>VLOOKUP(A:A,[1]TDSheet!$A:$W,23,0)</f>
        <v>40</v>
      </c>
      <c r="O79" s="15">
        <f>VLOOKUP(A:A,[3]TDSheet!$A:$C,3,0)</f>
        <v>76</v>
      </c>
      <c r="P79" s="15"/>
      <c r="Q79" s="15"/>
      <c r="R79" s="15"/>
      <c r="S79" s="15"/>
      <c r="T79" s="16">
        <v>40</v>
      </c>
      <c r="U79" s="16">
        <v>50</v>
      </c>
      <c r="V79" s="15">
        <f t="shared" si="21"/>
        <v>50.6</v>
      </c>
      <c r="W79" s="16">
        <v>50</v>
      </c>
      <c r="X79" s="17">
        <f t="shared" si="22"/>
        <v>7.5889328063241104</v>
      </c>
      <c r="Y79" s="15"/>
      <c r="Z79" s="15">
        <v>0</v>
      </c>
      <c r="AA79" s="15"/>
      <c r="AB79" s="15">
        <f>VLOOKUP(A:A,[4]TDSheet!$A:$D,4,0)</f>
        <v>96</v>
      </c>
      <c r="AC79" s="15">
        <v>0</v>
      </c>
      <c r="AD79" s="15">
        <f>VLOOKUP(A:A,[1]TDSheet!$A:$AE,31,0)</f>
        <v>68.8</v>
      </c>
      <c r="AE79" s="15">
        <f>VLOOKUP(A:A,[1]TDSheet!$A:$V,22,0)</f>
        <v>49.2</v>
      </c>
      <c r="AF79" s="15">
        <f>VLOOKUP(A:A,[5]TDSheet!$A:$D,4,0)</f>
        <v>55</v>
      </c>
      <c r="AG79" s="15" t="e">
        <f>VLOOKUP(A:A,[1]TDSheet!$A:$AG,33,0)</f>
        <v>#N/A</v>
      </c>
      <c r="AH79" s="15">
        <f t="shared" si="23"/>
        <v>40</v>
      </c>
      <c r="AI79" s="15">
        <f t="shared" si="24"/>
        <v>16</v>
      </c>
      <c r="AJ79" s="15">
        <f t="shared" si="25"/>
        <v>20</v>
      </c>
      <c r="AK79" s="15">
        <f t="shared" si="26"/>
        <v>20</v>
      </c>
      <c r="AL79" s="15">
        <f t="shared" si="27"/>
        <v>30.400000000000002</v>
      </c>
      <c r="AM79" s="15"/>
      <c r="AN79" s="15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318.911</v>
      </c>
      <c r="D80" s="8">
        <v>2156.857</v>
      </c>
      <c r="E80" s="8">
        <v>1904.3710000000001</v>
      </c>
      <c r="F80" s="8">
        <v>543.79200000000003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5">
        <f>VLOOKUP(A:A,[2]TDSheet!$A:$F,6,0)</f>
        <v>1862.104</v>
      </c>
      <c r="K80" s="15">
        <f t="shared" si="20"/>
        <v>42.267000000000053</v>
      </c>
      <c r="L80" s="15">
        <f>VLOOKUP(A:A,[1]TDSheet!$A:$T,20,0)</f>
        <v>200</v>
      </c>
      <c r="M80" s="15">
        <f>VLOOKUP(A:A,[1]TDSheet!$A:$U,21,0)</f>
        <v>300</v>
      </c>
      <c r="N80" s="15">
        <f>VLOOKUP(A:A,[1]TDSheet!$A:$W,23,0)</f>
        <v>300</v>
      </c>
      <c r="O80" s="15">
        <f>VLOOKUP(A:A,[3]TDSheet!$A:$C,3,0)</f>
        <v>490</v>
      </c>
      <c r="P80" s="15"/>
      <c r="Q80" s="15"/>
      <c r="R80" s="15"/>
      <c r="S80" s="15"/>
      <c r="T80" s="16">
        <v>300</v>
      </c>
      <c r="U80" s="16">
        <v>350</v>
      </c>
      <c r="V80" s="15">
        <f t="shared" si="21"/>
        <v>324.9862</v>
      </c>
      <c r="W80" s="16">
        <v>300</v>
      </c>
      <c r="X80" s="17">
        <f t="shared" si="22"/>
        <v>7.0581212371479154</v>
      </c>
      <c r="Y80" s="15"/>
      <c r="Z80" s="15">
        <v>0</v>
      </c>
      <c r="AA80" s="15"/>
      <c r="AB80" s="15">
        <f>VLOOKUP(A:A,[4]TDSheet!$A:$D,4,0)</f>
        <v>279.44</v>
      </c>
      <c r="AC80" s="15">
        <v>0</v>
      </c>
      <c r="AD80" s="15">
        <f>VLOOKUP(A:A,[1]TDSheet!$A:$AE,31,0)</f>
        <v>190.34459999999999</v>
      </c>
      <c r="AE80" s="15">
        <f>VLOOKUP(A:A,[1]TDSheet!$A:$V,22,0)</f>
        <v>254.81840000000003</v>
      </c>
      <c r="AF80" s="15">
        <f>VLOOKUP(A:A,[5]TDSheet!$A:$D,4,0)</f>
        <v>550.726</v>
      </c>
      <c r="AG80" s="15" t="str">
        <f>VLOOKUP(A:A,[1]TDSheet!$A:$AG,33,0)</f>
        <v>оконч</v>
      </c>
      <c r="AH80" s="15">
        <f t="shared" si="23"/>
        <v>300</v>
      </c>
      <c r="AI80" s="15">
        <f t="shared" si="24"/>
        <v>300</v>
      </c>
      <c r="AJ80" s="15">
        <f t="shared" si="25"/>
        <v>350</v>
      </c>
      <c r="AK80" s="15">
        <f t="shared" si="26"/>
        <v>300</v>
      </c>
      <c r="AL80" s="15">
        <f t="shared" si="27"/>
        <v>490</v>
      </c>
      <c r="AM80" s="15"/>
      <c r="AN80" s="15"/>
    </row>
    <row r="81" spans="1:40" s="1" customFormat="1" ht="11.1" customHeight="1" outlineLevel="1" x14ac:dyDescent="0.2">
      <c r="A81" s="7" t="s">
        <v>84</v>
      </c>
      <c r="B81" s="7" t="s">
        <v>8</v>
      </c>
      <c r="C81" s="8">
        <v>15.394</v>
      </c>
      <c r="D81" s="8">
        <v>16.690000000000001</v>
      </c>
      <c r="E81" s="8">
        <v>13.523999999999999</v>
      </c>
      <c r="F81" s="8">
        <v>17.559999999999999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5">
        <f>VLOOKUP(A:A,[2]TDSheet!$A:$F,6,0)</f>
        <v>17.381</v>
      </c>
      <c r="K81" s="15">
        <f t="shared" si="20"/>
        <v>-3.8570000000000011</v>
      </c>
      <c r="L81" s="15">
        <f>VLOOKUP(A:A,[1]TDSheet!$A:$T,20,0)</f>
        <v>0</v>
      </c>
      <c r="M81" s="15">
        <f>VLOOKUP(A:A,[1]TDSheet!$A:$U,21,0)</f>
        <v>0</v>
      </c>
      <c r="N81" s="15">
        <f>VLOOKUP(A:A,[1]TDSheet!$A:$W,23,0)</f>
        <v>0</v>
      </c>
      <c r="O81" s="15">
        <f>VLOOKUP(A:A,[3]TDSheet!$A:$C,3,0)</f>
        <v>0</v>
      </c>
      <c r="P81" s="15"/>
      <c r="Q81" s="15"/>
      <c r="R81" s="15"/>
      <c r="S81" s="15"/>
      <c r="T81" s="16"/>
      <c r="U81" s="16"/>
      <c r="V81" s="15">
        <f t="shared" si="21"/>
        <v>2.7047999999999996</v>
      </c>
      <c r="W81" s="16"/>
      <c r="X81" s="17">
        <f t="shared" si="22"/>
        <v>6.4921620822241941</v>
      </c>
      <c r="Y81" s="15"/>
      <c r="Z81" s="15">
        <v>0</v>
      </c>
      <c r="AA81" s="15"/>
      <c r="AB81" s="15">
        <v>0</v>
      </c>
      <c r="AC81" s="15">
        <v>0</v>
      </c>
      <c r="AD81" s="15">
        <f>VLOOKUP(A:A,[1]TDSheet!$A:$AE,31,0)</f>
        <v>2.7971999999999992</v>
      </c>
      <c r="AE81" s="15">
        <f>VLOOKUP(A:A,[1]TDSheet!$A:$V,22,0)</f>
        <v>4.1261999999999999</v>
      </c>
      <c r="AF81" s="15">
        <f>VLOOKUP(A:A,[5]TDSheet!$A:$D,4,0)</f>
        <v>5.9130000000000003</v>
      </c>
      <c r="AG81" s="15" t="str">
        <f>VLOOKUP(A:A,[1]TDSheet!$A:$AG,33,0)</f>
        <v>увел</v>
      </c>
      <c r="AH81" s="15">
        <f t="shared" si="23"/>
        <v>0</v>
      </c>
      <c r="AI81" s="15">
        <f t="shared" si="24"/>
        <v>0</v>
      </c>
      <c r="AJ81" s="15">
        <f t="shared" si="25"/>
        <v>0</v>
      </c>
      <c r="AK81" s="15">
        <f t="shared" si="26"/>
        <v>0</v>
      </c>
      <c r="AL81" s="15">
        <f t="shared" si="27"/>
        <v>0</v>
      </c>
      <c r="AM81" s="15"/>
      <c r="AN81" s="15"/>
    </row>
    <row r="82" spans="1:40" s="1" customFormat="1" ht="11.1" customHeight="1" outlineLevel="1" x14ac:dyDescent="0.2">
      <c r="A82" s="7" t="s">
        <v>85</v>
      </c>
      <c r="B82" s="7" t="s">
        <v>14</v>
      </c>
      <c r="C82" s="8">
        <v>456</v>
      </c>
      <c r="D82" s="8">
        <v>561</v>
      </c>
      <c r="E82" s="8">
        <v>363</v>
      </c>
      <c r="F82" s="8">
        <v>637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5">
        <f>VLOOKUP(A:A,[2]TDSheet!$A:$F,6,0)</f>
        <v>380</v>
      </c>
      <c r="K82" s="15">
        <f t="shared" si="20"/>
        <v>-17</v>
      </c>
      <c r="L82" s="15">
        <f>VLOOKUP(A:A,[1]TDSheet!$A:$T,20,0)</f>
        <v>0</v>
      </c>
      <c r="M82" s="15">
        <f>VLOOKUP(A:A,[1]TDSheet!$A:$U,21,0)</f>
        <v>0</v>
      </c>
      <c r="N82" s="15">
        <f>VLOOKUP(A:A,[1]TDSheet!$A:$W,23,0)</f>
        <v>0</v>
      </c>
      <c r="O82" s="15">
        <f>VLOOKUP(A:A,[3]TDSheet!$A:$C,3,0)</f>
        <v>0</v>
      </c>
      <c r="P82" s="15"/>
      <c r="Q82" s="15"/>
      <c r="R82" s="15"/>
      <c r="S82" s="15"/>
      <c r="T82" s="16"/>
      <c r="U82" s="16"/>
      <c r="V82" s="15">
        <f t="shared" si="21"/>
        <v>64.599999999999994</v>
      </c>
      <c r="W82" s="16"/>
      <c r="X82" s="17">
        <f t="shared" si="22"/>
        <v>9.8606811145510846</v>
      </c>
      <c r="Y82" s="15"/>
      <c r="Z82" s="15">
        <v>0</v>
      </c>
      <c r="AA82" s="15"/>
      <c r="AB82" s="15">
        <f>VLOOKUP(A:A,[4]TDSheet!$A:$D,4,0)</f>
        <v>40</v>
      </c>
      <c r="AC82" s="15">
        <v>0</v>
      </c>
      <c r="AD82" s="15">
        <f>VLOOKUP(A:A,[1]TDSheet!$A:$AE,31,0)</f>
        <v>58.8</v>
      </c>
      <c r="AE82" s="15">
        <f>VLOOKUP(A:A,[1]TDSheet!$A:$V,22,0)</f>
        <v>76.2</v>
      </c>
      <c r="AF82" s="15">
        <f>VLOOKUP(A:A,[5]TDSheet!$A:$D,4,0)</f>
        <v>69</v>
      </c>
      <c r="AG82" s="15" t="e">
        <f>VLOOKUP(A:A,[1]TDSheet!$A:$AG,33,0)</f>
        <v>#N/A</v>
      </c>
      <c r="AH82" s="15">
        <f t="shared" si="23"/>
        <v>0</v>
      </c>
      <c r="AI82" s="15">
        <f t="shared" si="24"/>
        <v>0</v>
      </c>
      <c r="AJ82" s="15">
        <f t="shared" si="25"/>
        <v>0</v>
      </c>
      <c r="AK82" s="15">
        <f t="shared" si="26"/>
        <v>0</v>
      </c>
      <c r="AL82" s="15">
        <f t="shared" si="27"/>
        <v>0</v>
      </c>
      <c r="AM82" s="15"/>
      <c r="AN82" s="15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22.559000000000001</v>
      </c>
      <c r="D83" s="8">
        <v>264.38600000000002</v>
      </c>
      <c r="E83" s="8">
        <v>201.93199999999999</v>
      </c>
      <c r="F83" s="8">
        <v>21.114999999999998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5">
        <f>VLOOKUP(A:A,[2]TDSheet!$A:$F,6,0)</f>
        <v>211.066</v>
      </c>
      <c r="K83" s="15">
        <f t="shared" si="20"/>
        <v>-9.1340000000000146</v>
      </c>
      <c r="L83" s="15">
        <f>VLOOKUP(A:A,[1]TDSheet!$A:$T,20,0)</f>
        <v>40</v>
      </c>
      <c r="M83" s="15">
        <f>VLOOKUP(A:A,[1]TDSheet!$A:$U,21,0)</f>
        <v>0</v>
      </c>
      <c r="N83" s="15">
        <f>VLOOKUP(A:A,[1]TDSheet!$A:$W,23,0)</f>
        <v>30</v>
      </c>
      <c r="O83" s="15">
        <f>VLOOKUP(A:A,[3]TDSheet!$A:$C,3,0)</f>
        <v>70</v>
      </c>
      <c r="P83" s="15"/>
      <c r="Q83" s="15"/>
      <c r="R83" s="15"/>
      <c r="S83" s="15"/>
      <c r="T83" s="16">
        <v>20</v>
      </c>
      <c r="U83" s="16">
        <v>20</v>
      </c>
      <c r="V83" s="15">
        <f t="shared" si="21"/>
        <v>28.974399999999996</v>
      </c>
      <c r="W83" s="16">
        <v>30</v>
      </c>
      <c r="X83" s="17">
        <f t="shared" si="22"/>
        <v>5.5605983212767143</v>
      </c>
      <c r="Y83" s="15"/>
      <c r="Z83" s="15">
        <v>0</v>
      </c>
      <c r="AA83" s="15"/>
      <c r="AB83" s="15">
        <f>VLOOKUP(A:A,[4]TDSheet!$A:$D,4,0)</f>
        <v>57.06</v>
      </c>
      <c r="AC83" s="15">
        <v>0</v>
      </c>
      <c r="AD83" s="15">
        <f>VLOOKUP(A:A,[1]TDSheet!$A:$AE,31,0)</f>
        <v>15.088999999999999</v>
      </c>
      <c r="AE83" s="15">
        <f>VLOOKUP(A:A,[1]TDSheet!$A:$V,22,0)</f>
        <v>18.247599999999998</v>
      </c>
      <c r="AF83" s="15">
        <f>VLOOKUP(A:A,[5]TDSheet!$A:$D,4,0)</f>
        <v>33.213999999999999</v>
      </c>
      <c r="AG83" s="15" t="e">
        <f>VLOOKUP(A:A,[1]TDSheet!$A:$AG,33,0)</f>
        <v>#N/A</v>
      </c>
      <c r="AH83" s="15">
        <f t="shared" si="23"/>
        <v>20</v>
      </c>
      <c r="AI83" s="15">
        <f t="shared" si="24"/>
        <v>20</v>
      </c>
      <c r="AJ83" s="15">
        <f t="shared" si="25"/>
        <v>20</v>
      </c>
      <c r="AK83" s="15">
        <f t="shared" si="26"/>
        <v>30</v>
      </c>
      <c r="AL83" s="15">
        <f t="shared" si="27"/>
        <v>70</v>
      </c>
      <c r="AM83" s="15"/>
      <c r="AN83" s="15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767</v>
      </c>
      <c r="D84" s="8">
        <v>4162</v>
      </c>
      <c r="E84" s="8">
        <v>4233</v>
      </c>
      <c r="F84" s="8">
        <v>636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5">
        <f>VLOOKUP(A:A,[2]TDSheet!$A:$F,6,0)</f>
        <v>4241</v>
      </c>
      <c r="K84" s="15">
        <f t="shared" si="20"/>
        <v>-8</v>
      </c>
      <c r="L84" s="15">
        <f>VLOOKUP(A:A,[1]TDSheet!$A:$T,20,0)</f>
        <v>600</v>
      </c>
      <c r="M84" s="15">
        <f>VLOOKUP(A:A,[1]TDSheet!$A:$U,21,0)</f>
        <v>700</v>
      </c>
      <c r="N84" s="15">
        <f>VLOOKUP(A:A,[1]TDSheet!$A:$W,23,0)</f>
        <v>800</v>
      </c>
      <c r="O84" s="15">
        <f>VLOOKUP(A:A,[3]TDSheet!$A:$C,3,0)</f>
        <v>360</v>
      </c>
      <c r="P84" s="15"/>
      <c r="Q84" s="15"/>
      <c r="R84" s="15"/>
      <c r="S84" s="15"/>
      <c r="T84" s="16">
        <v>600</v>
      </c>
      <c r="U84" s="16">
        <v>600</v>
      </c>
      <c r="V84" s="15">
        <f t="shared" si="21"/>
        <v>754.2</v>
      </c>
      <c r="W84" s="16">
        <v>600</v>
      </c>
      <c r="X84" s="17">
        <f t="shared" si="22"/>
        <v>6.014319809069212</v>
      </c>
      <c r="Y84" s="15"/>
      <c r="Z84" s="15">
        <v>0</v>
      </c>
      <c r="AA84" s="15"/>
      <c r="AB84" s="15">
        <f>VLOOKUP(A:A,[4]TDSheet!$A:$D,4,0)</f>
        <v>462</v>
      </c>
      <c r="AC84" s="15">
        <v>0</v>
      </c>
      <c r="AD84" s="15">
        <f>VLOOKUP(A:A,[1]TDSheet!$A:$AE,31,0)</f>
        <v>691.4</v>
      </c>
      <c r="AE84" s="15">
        <f>VLOOKUP(A:A,[1]TDSheet!$A:$V,22,0)</f>
        <v>682</v>
      </c>
      <c r="AF84" s="15">
        <f>VLOOKUP(A:A,[5]TDSheet!$A:$D,4,0)</f>
        <v>1152</v>
      </c>
      <c r="AG84" s="15" t="str">
        <f>VLOOKUP(A:A,[1]TDSheet!$A:$AG,33,0)</f>
        <v>???</v>
      </c>
      <c r="AH84" s="15">
        <f t="shared" si="23"/>
        <v>600</v>
      </c>
      <c r="AI84" s="15">
        <f t="shared" si="24"/>
        <v>240</v>
      </c>
      <c r="AJ84" s="15">
        <f t="shared" si="25"/>
        <v>240</v>
      </c>
      <c r="AK84" s="15">
        <f t="shared" si="26"/>
        <v>240</v>
      </c>
      <c r="AL84" s="15">
        <f t="shared" si="27"/>
        <v>144</v>
      </c>
      <c r="AM84" s="15"/>
      <c r="AN84" s="15"/>
    </row>
    <row r="85" spans="1:40" s="1" customFormat="1" ht="11.1" customHeight="1" outlineLevel="1" x14ac:dyDescent="0.2">
      <c r="A85" s="7" t="s">
        <v>88</v>
      </c>
      <c r="B85" s="7" t="s">
        <v>14</v>
      </c>
      <c r="C85" s="8">
        <v>503</v>
      </c>
      <c r="D85" s="8">
        <v>2903</v>
      </c>
      <c r="E85" s="8">
        <v>2827</v>
      </c>
      <c r="F85" s="8">
        <v>457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5">
        <f>VLOOKUP(A:A,[2]TDSheet!$A:$F,6,0)</f>
        <v>2883</v>
      </c>
      <c r="K85" s="15">
        <f t="shared" si="20"/>
        <v>-56</v>
      </c>
      <c r="L85" s="15">
        <f>VLOOKUP(A:A,[1]TDSheet!$A:$T,20,0)</f>
        <v>500</v>
      </c>
      <c r="M85" s="15">
        <f>VLOOKUP(A:A,[1]TDSheet!$A:$U,21,0)</f>
        <v>500</v>
      </c>
      <c r="N85" s="15">
        <f>VLOOKUP(A:A,[1]TDSheet!$A:$W,23,0)</f>
        <v>500</v>
      </c>
      <c r="O85" s="15">
        <f>VLOOKUP(A:A,[3]TDSheet!$A:$C,3,0)</f>
        <v>280</v>
      </c>
      <c r="P85" s="15"/>
      <c r="Q85" s="15"/>
      <c r="R85" s="15"/>
      <c r="S85" s="15"/>
      <c r="T85" s="16">
        <v>400</v>
      </c>
      <c r="U85" s="16">
        <v>200</v>
      </c>
      <c r="V85" s="15">
        <f t="shared" si="21"/>
        <v>473</v>
      </c>
      <c r="W85" s="16">
        <v>300</v>
      </c>
      <c r="X85" s="17">
        <f t="shared" si="22"/>
        <v>6.0401691331923892</v>
      </c>
      <c r="Y85" s="15"/>
      <c r="Z85" s="15">
        <v>0</v>
      </c>
      <c r="AA85" s="15"/>
      <c r="AB85" s="15">
        <f>VLOOKUP(A:A,[4]TDSheet!$A:$D,4,0)</f>
        <v>462</v>
      </c>
      <c r="AC85" s="15">
        <v>0</v>
      </c>
      <c r="AD85" s="15">
        <f>VLOOKUP(A:A,[1]TDSheet!$A:$AE,31,0)</f>
        <v>446.6</v>
      </c>
      <c r="AE85" s="15">
        <f>VLOOKUP(A:A,[1]TDSheet!$A:$V,22,0)</f>
        <v>447.6</v>
      </c>
      <c r="AF85" s="15">
        <f>VLOOKUP(A:A,[5]TDSheet!$A:$D,4,0)</f>
        <v>767</v>
      </c>
      <c r="AG85" s="15" t="e">
        <f>VLOOKUP(A:A,[1]TDSheet!$A:$AG,33,0)</f>
        <v>#N/A</v>
      </c>
      <c r="AH85" s="15">
        <f t="shared" si="23"/>
        <v>400</v>
      </c>
      <c r="AI85" s="15">
        <f t="shared" si="24"/>
        <v>160</v>
      </c>
      <c r="AJ85" s="15">
        <f t="shared" si="25"/>
        <v>80</v>
      </c>
      <c r="AK85" s="15">
        <f t="shared" si="26"/>
        <v>120</v>
      </c>
      <c r="AL85" s="15">
        <f t="shared" si="27"/>
        <v>112</v>
      </c>
      <c r="AM85" s="15"/>
      <c r="AN85" s="15"/>
    </row>
    <row r="86" spans="1:40" s="1" customFormat="1" ht="21.95" customHeight="1" outlineLevel="1" x14ac:dyDescent="0.2">
      <c r="A86" s="7" t="s">
        <v>89</v>
      </c>
      <c r="B86" s="7" t="s">
        <v>8</v>
      </c>
      <c r="C86" s="8">
        <v>122.334</v>
      </c>
      <c r="D86" s="8">
        <v>1318.1759999999999</v>
      </c>
      <c r="E86" s="8">
        <v>1183.212</v>
      </c>
      <c r="F86" s="8">
        <v>236.858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5">
        <f>VLOOKUP(A:A,[2]TDSheet!$A:$F,6,0)</f>
        <v>1185.191</v>
      </c>
      <c r="K86" s="15">
        <f t="shared" si="20"/>
        <v>-1.9790000000000418</v>
      </c>
      <c r="L86" s="15">
        <f>VLOOKUP(A:A,[1]TDSheet!$A:$T,20,0)</f>
        <v>50</v>
      </c>
      <c r="M86" s="15">
        <f>VLOOKUP(A:A,[1]TDSheet!$A:$U,21,0)</f>
        <v>100</v>
      </c>
      <c r="N86" s="15">
        <f>VLOOKUP(A:A,[1]TDSheet!$A:$W,23,0)</f>
        <v>100</v>
      </c>
      <c r="O86" s="15">
        <f>VLOOKUP(A:A,[3]TDSheet!$A:$C,3,0)</f>
        <v>100</v>
      </c>
      <c r="P86" s="15"/>
      <c r="Q86" s="15"/>
      <c r="R86" s="15"/>
      <c r="S86" s="15"/>
      <c r="T86" s="16">
        <v>100</v>
      </c>
      <c r="U86" s="16">
        <v>150</v>
      </c>
      <c r="V86" s="15">
        <f t="shared" si="21"/>
        <v>144.47859999999997</v>
      </c>
      <c r="W86" s="16">
        <v>150</v>
      </c>
      <c r="X86" s="17">
        <f t="shared" si="22"/>
        <v>6.1383346737855993</v>
      </c>
      <c r="Y86" s="15"/>
      <c r="Z86" s="15">
        <f>VLOOKUP(A:A,[6]TDSheet!$A:$C,3,0)</f>
        <v>106.313</v>
      </c>
      <c r="AA86" s="15"/>
      <c r="AB86" s="15">
        <f>VLOOKUP(A:A,[4]TDSheet!$A:$D,4,0)</f>
        <v>354.50599999999997</v>
      </c>
      <c r="AC86" s="15">
        <v>0</v>
      </c>
      <c r="AD86" s="15">
        <f>VLOOKUP(A:A,[1]TDSheet!$A:$AE,31,0)</f>
        <v>85.197600000000008</v>
      </c>
      <c r="AE86" s="15">
        <f>VLOOKUP(A:A,[1]TDSheet!$A:$V,22,0)</f>
        <v>98.982399999999998</v>
      </c>
      <c r="AF86" s="15">
        <f>VLOOKUP(A:A,[5]TDSheet!$A:$D,4,0)</f>
        <v>235.97800000000001</v>
      </c>
      <c r="AG86" s="15" t="e">
        <f>VLOOKUP(A:A,[1]TDSheet!$A:$AG,33,0)</f>
        <v>#N/A</v>
      </c>
      <c r="AH86" s="15">
        <f t="shared" si="23"/>
        <v>100</v>
      </c>
      <c r="AI86" s="15">
        <f t="shared" si="24"/>
        <v>100</v>
      </c>
      <c r="AJ86" s="15">
        <f t="shared" si="25"/>
        <v>150</v>
      </c>
      <c r="AK86" s="15">
        <f t="shared" si="26"/>
        <v>150</v>
      </c>
      <c r="AL86" s="15">
        <f t="shared" si="27"/>
        <v>100</v>
      </c>
      <c r="AM86" s="15"/>
      <c r="AN86" s="15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254.46799999999999</v>
      </c>
      <c r="D87" s="8">
        <v>810.75300000000004</v>
      </c>
      <c r="E87" s="8">
        <v>714.30799999999999</v>
      </c>
      <c r="F87" s="8">
        <v>344.35199999999998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5">
        <f>VLOOKUP(A:A,[2]TDSheet!$A:$F,6,0)</f>
        <v>861.322</v>
      </c>
      <c r="K87" s="15">
        <f t="shared" si="20"/>
        <v>-147.01400000000001</v>
      </c>
      <c r="L87" s="15">
        <f>VLOOKUP(A:A,[1]TDSheet!$A:$T,20,0)</f>
        <v>100</v>
      </c>
      <c r="M87" s="15">
        <f>VLOOKUP(A:A,[1]TDSheet!$A:$U,21,0)</f>
        <v>100</v>
      </c>
      <c r="N87" s="15">
        <f>VLOOKUP(A:A,[1]TDSheet!$A:$W,23,0)</f>
        <v>100</v>
      </c>
      <c r="O87" s="15">
        <f>VLOOKUP(A:A,[3]TDSheet!$A:$C,3,0)</f>
        <v>96</v>
      </c>
      <c r="P87" s="15"/>
      <c r="Q87" s="15"/>
      <c r="R87" s="15"/>
      <c r="S87" s="15"/>
      <c r="T87" s="16"/>
      <c r="U87" s="16">
        <v>80</v>
      </c>
      <c r="V87" s="15">
        <f t="shared" si="21"/>
        <v>108.0438</v>
      </c>
      <c r="W87" s="16">
        <v>80</v>
      </c>
      <c r="X87" s="17">
        <f t="shared" si="22"/>
        <v>7.4446844705573101</v>
      </c>
      <c r="Y87" s="15"/>
      <c r="Z87" s="15">
        <v>0</v>
      </c>
      <c r="AA87" s="15"/>
      <c r="AB87" s="15">
        <f>VLOOKUP(A:A,[4]TDSheet!$A:$D,4,0)</f>
        <v>174.089</v>
      </c>
      <c r="AC87" s="15">
        <v>0</v>
      </c>
      <c r="AD87" s="15">
        <f>VLOOKUP(A:A,[1]TDSheet!$A:$AE,31,0)</f>
        <v>72.741399999999999</v>
      </c>
      <c r="AE87" s="15">
        <f>VLOOKUP(A:A,[1]TDSheet!$A:$V,22,0)</f>
        <v>94.368399999999994</v>
      </c>
      <c r="AF87" s="15">
        <f>VLOOKUP(A:A,[5]TDSheet!$A:$D,4,0)</f>
        <v>224.63900000000001</v>
      </c>
      <c r="AG87" s="15" t="e">
        <f>VLOOKUP(A:A,[1]TDSheet!$A:$AG,33,0)</f>
        <v>#N/A</v>
      </c>
      <c r="AH87" s="15">
        <f t="shared" si="23"/>
        <v>0</v>
      </c>
      <c r="AI87" s="15">
        <f t="shared" si="24"/>
        <v>0</v>
      </c>
      <c r="AJ87" s="15">
        <f t="shared" si="25"/>
        <v>80</v>
      </c>
      <c r="AK87" s="15">
        <f t="shared" si="26"/>
        <v>80</v>
      </c>
      <c r="AL87" s="15">
        <f t="shared" si="27"/>
        <v>96</v>
      </c>
      <c r="AM87" s="15"/>
      <c r="AN87" s="15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159.738</v>
      </c>
      <c r="D88" s="8">
        <v>1749.915</v>
      </c>
      <c r="E88" s="8">
        <v>1484.35</v>
      </c>
      <c r="F88" s="8">
        <v>378.43400000000003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5">
        <f>VLOOKUP(A:A,[2]TDSheet!$A:$F,6,0)</f>
        <v>1498.9490000000001</v>
      </c>
      <c r="K88" s="15">
        <f t="shared" si="20"/>
        <v>-14.59900000000016</v>
      </c>
      <c r="L88" s="15">
        <f>VLOOKUP(A:A,[1]TDSheet!$A:$T,20,0)</f>
        <v>160</v>
      </c>
      <c r="M88" s="15">
        <f>VLOOKUP(A:A,[1]TDSheet!$A:$U,21,0)</f>
        <v>150</v>
      </c>
      <c r="N88" s="15">
        <f>VLOOKUP(A:A,[1]TDSheet!$A:$W,23,0)</f>
        <v>105</v>
      </c>
      <c r="O88" s="15">
        <f>VLOOKUP(A:A,[3]TDSheet!$A:$C,3,0)</f>
        <v>168</v>
      </c>
      <c r="P88" s="15"/>
      <c r="Q88" s="15"/>
      <c r="R88" s="15"/>
      <c r="S88" s="15"/>
      <c r="T88" s="16">
        <v>150</v>
      </c>
      <c r="U88" s="16">
        <v>150</v>
      </c>
      <c r="V88" s="15">
        <f t="shared" si="21"/>
        <v>205.48379999999997</v>
      </c>
      <c r="W88" s="16">
        <v>150</v>
      </c>
      <c r="X88" s="17">
        <f t="shared" si="22"/>
        <v>6.0512507555340136</v>
      </c>
      <c r="Y88" s="15"/>
      <c r="Z88" s="15">
        <f>VLOOKUP(A:A,[6]TDSheet!$A:$C,3,0)</f>
        <v>106.61199999999999</v>
      </c>
      <c r="AA88" s="15"/>
      <c r="AB88" s="15">
        <f>VLOOKUP(A:A,[4]TDSheet!$A:$D,4,0)</f>
        <v>350.31900000000002</v>
      </c>
      <c r="AC88" s="15">
        <v>0</v>
      </c>
      <c r="AD88" s="15">
        <f>VLOOKUP(A:A,[1]TDSheet!$A:$AE,31,0)</f>
        <v>140.84759999999997</v>
      </c>
      <c r="AE88" s="15">
        <f>VLOOKUP(A:A,[1]TDSheet!$A:$V,22,0)</f>
        <v>156.66079999999999</v>
      </c>
      <c r="AF88" s="15">
        <f>VLOOKUP(A:A,[5]TDSheet!$A:$D,4,0)</f>
        <v>309.38099999999997</v>
      </c>
      <c r="AG88" s="15" t="e">
        <f>VLOOKUP(A:A,[1]TDSheet!$A:$AG,33,0)</f>
        <v>#N/A</v>
      </c>
      <c r="AH88" s="15">
        <f t="shared" si="23"/>
        <v>150</v>
      </c>
      <c r="AI88" s="15">
        <f t="shared" si="24"/>
        <v>150</v>
      </c>
      <c r="AJ88" s="15">
        <f t="shared" si="25"/>
        <v>150</v>
      </c>
      <c r="AK88" s="15">
        <f t="shared" si="26"/>
        <v>150</v>
      </c>
      <c r="AL88" s="15">
        <f t="shared" si="27"/>
        <v>168</v>
      </c>
      <c r="AM88" s="15"/>
      <c r="AN88" s="15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94.647999999999996</v>
      </c>
      <c r="D89" s="8">
        <v>1566.528</v>
      </c>
      <c r="E89" s="8">
        <v>1273.45</v>
      </c>
      <c r="F89" s="8">
        <v>357.83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5">
        <f>VLOOKUP(A:A,[2]TDSheet!$A:$F,6,0)</f>
        <v>1312.6969999999999</v>
      </c>
      <c r="K89" s="15">
        <f t="shared" si="20"/>
        <v>-39.246999999999844</v>
      </c>
      <c r="L89" s="15">
        <f>VLOOKUP(A:A,[1]TDSheet!$A:$T,20,0)</f>
        <v>120</v>
      </c>
      <c r="M89" s="15">
        <f>VLOOKUP(A:A,[1]TDSheet!$A:$U,21,0)</f>
        <v>120</v>
      </c>
      <c r="N89" s="15">
        <f>VLOOKUP(A:A,[1]TDSheet!$A:$W,23,0)</f>
        <v>100</v>
      </c>
      <c r="O89" s="15">
        <f>VLOOKUP(A:A,[3]TDSheet!$A:$C,3,0)</f>
        <v>100</v>
      </c>
      <c r="P89" s="15"/>
      <c r="Q89" s="15"/>
      <c r="R89" s="15"/>
      <c r="S89" s="15"/>
      <c r="T89" s="16">
        <v>120</v>
      </c>
      <c r="U89" s="16">
        <v>120</v>
      </c>
      <c r="V89" s="15">
        <f t="shared" si="21"/>
        <v>157.4324</v>
      </c>
      <c r="W89" s="16">
        <v>120</v>
      </c>
      <c r="X89" s="17">
        <f t="shared" si="22"/>
        <v>6.7192649035395506</v>
      </c>
      <c r="Y89" s="15"/>
      <c r="Z89" s="15">
        <f>VLOOKUP(A:A,[6]TDSheet!$A:$C,3,0)</f>
        <v>106.18300000000001</v>
      </c>
      <c r="AA89" s="15"/>
      <c r="AB89" s="15">
        <f>VLOOKUP(A:A,[4]TDSheet!$A:$D,4,0)</f>
        <v>380.10500000000002</v>
      </c>
      <c r="AC89" s="15">
        <v>0</v>
      </c>
      <c r="AD89" s="15">
        <f>VLOOKUP(A:A,[1]TDSheet!$A:$AE,31,0)</f>
        <v>109.6422</v>
      </c>
      <c r="AE89" s="15">
        <f>VLOOKUP(A:A,[1]TDSheet!$A:$V,22,0)</f>
        <v>120.36500000000001</v>
      </c>
      <c r="AF89" s="15">
        <f>VLOOKUP(A:A,[5]TDSheet!$A:$D,4,0)</f>
        <v>229.04</v>
      </c>
      <c r="AG89" s="15" t="e">
        <f>VLOOKUP(A:A,[1]TDSheet!$A:$AG,33,0)</f>
        <v>#N/A</v>
      </c>
      <c r="AH89" s="15">
        <f t="shared" si="23"/>
        <v>120</v>
      </c>
      <c r="AI89" s="15">
        <f t="shared" si="24"/>
        <v>120</v>
      </c>
      <c r="AJ89" s="15">
        <f t="shared" si="25"/>
        <v>120</v>
      </c>
      <c r="AK89" s="15">
        <f t="shared" si="26"/>
        <v>120</v>
      </c>
      <c r="AL89" s="15">
        <f t="shared" si="27"/>
        <v>100</v>
      </c>
      <c r="AM89" s="15"/>
      <c r="AN89" s="15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20</v>
      </c>
      <c r="D90" s="8">
        <v>201</v>
      </c>
      <c r="E90" s="8">
        <v>58</v>
      </c>
      <c r="F90" s="8">
        <v>52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5">
        <f>VLOOKUP(A:A,[2]TDSheet!$A:$F,6,0)</f>
        <v>62</v>
      </c>
      <c r="K90" s="15">
        <f t="shared" si="20"/>
        <v>-4</v>
      </c>
      <c r="L90" s="15">
        <f>VLOOKUP(A:A,[1]TDSheet!$A:$T,20,0)</f>
        <v>0</v>
      </c>
      <c r="M90" s="15">
        <f>VLOOKUP(A:A,[1]TDSheet!$A:$U,21,0)</f>
        <v>20</v>
      </c>
      <c r="N90" s="15">
        <f>VLOOKUP(A:A,[1]TDSheet!$A:$W,23,0)</f>
        <v>0</v>
      </c>
      <c r="O90" s="15">
        <f>VLOOKUP(A:A,[3]TDSheet!$A:$C,3,0)</f>
        <v>20</v>
      </c>
      <c r="P90" s="15"/>
      <c r="Q90" s="15"/>
      <c r="R90" s="15"/>
      <c r="S90" s="15"/>
      <c r="T90" s="16"/>
      <c r="U90" s="16"/>
      <c r="V90" s="15">
        <f t="shared" si="21"/>
        <v>5.6</v>
      </c>
      <c r="W90" s="16"/>
      <c r="X90" s="17">
        <f t="shared" si="22"/>
        <v>12.857142857142858</v>
      </c>
      <c r="Y90" s="15"/>
      <c r="Z90" s="15">
        <v>0</v>
      </c>
      <c r="AA90" s="15"/>
      <c r="AB90" s="15">
        <f>VLOOKUP(A:A,[4]TDSheet!$A:$D,4,0)</f>
        <v>30</v>
      </c>
      <c r="AC90" s="15">
        <v>0</v>
      </c>
      <c r="AD90" s="15">
        <f>VLOOKUP(A:A,[1]TDSheet!$A:$AE,31,0)</f>
        <v>7</v>
      </c>
      <c r="AE90" s="15">
        <f>VLOOKUP(A:A,[1]TDSheet!$A:$V,22,0)</f>
        <v>7.2</v>
      </c>
      <c r="AF90" s="15">
        <f>VLOOKUP(A:A,[5]TDSheet!$A:$D,4,0)</f>
        <v>9</v>
      </c>
      <c r="AG90" s="15" t="str">
        <f>VLOOKUP(A:A,[1]TDSheet!$A:$AG,33,0)</f>
        <v>ф</v>
      </c>
      <c r="AH90" s="15">
        <f t="shared" si="23"/>
        <v>0</v>
      </c>
      <c r="AI90" s="15">
        <f t="shared" si="24"/>
        <v>0</v>
      </c>
      <c r="AJ90" s="15">
        <f t="shared" si="25"/>
        <v>0</v>
      </c>
      <c r="AK90" s="15">
        <f t="shared" si="26"/>
        <v>0</v>
      </c>
      <c r="AL90" s="15">
        <f t="shared" si="27"/>
        <v>12</v>
      </c>
      <c r="AM90" s="15"/>
      <c r="AN90" s="15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47</v>
      </c>
      <c r="D91" s="8">
        <v>123</v>
      </c>
      <c r="E91" s="8">
        <v>62</v>
      </c>
      <c r="F91" s="8">
        <v>33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5">
        <f>VLOOKUP(A:A,[2]TDSheet!$A:$F,6,0)</f>
        <v>63</v>
      </c>
      <c r="K91" s="15">
        <f t="shared" si="20"/>
        <v>-1</v>
      </c>
      <c r="L91" s="15">
        <f>VLOOKUP(A:A,[1]TDSheet!$A:$T,20,0)</f>
        <v>0</v>
      </c>
      <c r="M91" s="15">
        <f>VLOOKUP(A:A,[1]TDSheet!$A:$U,21,0)</f>
        <v>0</v>
      </c>
      <c r="N91" s="15">
        <f>VLOOKUP(A:A,[1]TDSheet!$A:$W,23,0)</f>
        <v>0</v>
      </c>
      <c r="O91" s="15">
        <f>VLOOKUP(A:A,[3]TDSheet!$A:$C,3,0)</f>
        <v>20</v>
      </c>
      <c r="P91" s="15"/>
      <c r="Q91" s="15"/>
      <c r="R91" s="15"/>
      <c r="S91" s="15"/>
      <c r="T91" s="16"/>
      <c r="U91" s="16"/>
      <c r="V91" s="15">
        <f t="shared" si="21"/>
        <v>6.4</v>
      </c>
      <c r="W91" s="16">
        <v>20</v>
      </c>
      <c r="X91" s="17">
        <f t="shared" si="22"/>
        <v>8.28125</v>
      </c>
      <c r="Y91" s="15"/>
      <c r="Z91" s="15">
        <v>0</v>
      </c>
      <c r="AA91" s="15"/>
      <c r="AB91" s="15">
        <f>VLOOKUP(A:A,[4]TDSheet!$A:$D,4,0)</f>
        <v>30</v>
      </c>
      <c r="AC91" s="15">
        <v>0</v>
      </c>
      <c r="AD91" s="15">
        <f>VLOOKUP(A:A,[1]TDSheet!$A:$AE,31,0)</f>
        <v>5.2</v>
      </c>
      <c r="AE91" s="15">
        <f>VLOOKUP(A:A,[1]TDSheet!$A:$V,22,0)</f>
        <v>5.4</v>
      </c>
      <c r="AF91" s="15">
        <f>VLOOKUP(A:A,[5]TDSheet!$A:$D,4,0)</f>
        <v>8</v>
      </c>
      <c r="AG91" s="15" t="str">
        <f>VLOOKUP(A:A,[1]TDSheet!$A:$AG,33,0)</f>
        <v>ф</v>
      </c>
      <c r="AH91" s="15">
        <f t="shared" si="23"/>
        <v>0</v>
      </c>
      <c r="AI91" s="15">
        <f t="shared" si="24"/>
        <v>0</v>
      </c>
      <c r="AJ91" s="15">
        <f t="shared" si="25"/>
        <v>0</v>
      </c>
      <c r="AK91" s="15">
        <f t="shared" si="26"/>
        <v>12</v>
      </c>
      <c r="AL91" s="15">
        <f t="shared" si="27"/>
        <v>12</v>
      </c>
      <c r="AM91" s="15"/>
      <c r="AN91" s="15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36</v>
      </c>
      <c r="D92" s="8">
        <v>167</v>
      </c>
      <c r="E92" s="8">
        <v>67</v>
      </c>
      <c r="F92" s="8">
        <v>72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5">
        <f>VLOOKUP(A:A,[2]TDSheet!$A:$F,6,0)</f>
        <v>75</v>
      </c>
      <c r="K92" s="15">
        <f t="shared" si="20"/>
        <v>-8</v>
      </c>
      <c r="L92" s="15">
        <f>VLOOKUP(A:A,[1]TDSheet!$A:$T,20,0)</f>
        <v>0</v>
      </c>
      <c r="M92" s="15">
        <f>VLOOKUP(A:A,[1]TDSheet!$A:$U,21,0)</f>
        <v>10</v>
      </c>
      <c r="N92" s="15">
        <f>VLOOKUP(A:A,[1]TDSheet!$A:$W,23,0)</f>
        <v>0</v>
      </c>
      <c r="O92" s="15">
        <f>VLOOKUP(A:A,[3]TDSheet!$A:$C,3,0)</f>
        <v>20</v>
      </c>
      <c r="P92" s="15"/>
      <c r="Q92" s="15"/>
      <c r="R92" s="15"/>
      <c r="S92" s="15"/>
      <c r="T92" s="16"/>
      <c r="U92" s="16"/>
      <c r="V92" s="15">
        <f t="shared" si="21"/>
        <v>7.4</v>
      </c>
      <c r="W92" s="16"/>
      <c r="X92" s="17">
        <f t="shared" si="22"/>
        <v>11.081081081081081</v>
      </c>
      <c r="Y92" s="15"/>
      <c r="Z92" s="15">
        <v>0</v>
      </c>
      <c r="AA92" s="15"/>
      <c r="AB92" s="15">
        <f>VLOOKUP(A:A,[4]TDSheet!$A:$D,4,0)</f>
        <v>30</v>
      </c>
      <c r="AC92" s="15">
        <v>0</v>
      </c>
      <c r="AD92" s="15">
        <f>VLOOKUP(A:A,[1]TDSheet!$A:$AE,31,0)</f>
        <v>7.2</v>
      </c>
      <c r="AE92" s="15">
        <f>VLOOKUP(A:A,[1]TDSheet!$A:$V,22,0)</f>
        <v>8.1999999999999993</v>
      </c>
      <c r="AF92" s="15">
        <f>VLOOKUP(A:A,[5]TDSheet!$A:$D,4,0)</f>
        <v>14</v>
      </c>
      <c r="AG92" s="15" t="str">
        <f>VLOOKUP(A:A,[1]TDSheet!$A:$AG,33,0)</f>
        <v>ф</v>
      </c>
      <c r="AH92" s="15">
        <f t="shared" si="23"/>
        <v>0</v>
      </c>
      <c r="AI92" s="15">
        <f t="shared" si="24"/>
        <v>0</v>
      </c>
      <c r="AJ92" s="15">
        <f t="shared" si="25"/>
        <v>0</v>
      </c>
      <c r="AK92" s="15">
        <f t="shared" si="26"/>
        <v>0</v>
      </c>
      <c r="AL92" s="15">
        <f t="shared" si="27"/>
        <v>12</v>
      </c>
      <c r="AM92" s="15"/>
      <c r="AN92" s="15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179.43600000000001</v>
      </c>
      <c r="D93" s="8">
        <v>263.46600000000001</v>
      </c>
      <c r="E93" s="8">
        <v>333.57499999999999</v>
      </c>
      <c r="F93" s="8">
        <v>101.258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5">
        <f>VLOOKUP(A:A,[2]TDSheet!$A:$F,6,0)</f>
        <v>336.05099999999999</v>
      </c>
      <c r="K93" s="15">
        <f t="shared" si="20"/>
        <v>-2.4759999999999991</v>
      </c>
      <c r="L93" s="15">
        <f>VLOOKUP(A:A,[1]TDSheet!$A:$T,20,0)</f>
        <v>0</v>
      </c>
      <c r="M93" s="15">
        <f>VLOOKUP(A:A,[1]TDSheet!$A:$U,21,0)</f>
        <v>80</v>
      </c>
      <c r="N93" s="15">
        <f>VLOOKUP(A:A,[1]TDSheet!$A:$W,23,0)</f>
        <v>50</v>
      </c>
      <c r="O93" s="15">
        <f>VLOOKUP(A:A,[3]TDSheet!$A:$C,3,0)</f>
        <v>72</v>
      </c>
      <c r="P93" s="15"/>
      <c r="Q93" s="15"/>
      <c r="R93" s="15"/>
      <c r="S93" s="15"/>
      <c r="T93" s="16">
        <v>30</v>
      </c>
      <c r="U93" s="16">
        <v>30</v>
      </c>
      <c r="V93" s="15">
        <f t="shared" si="21"/>
        <v>50.699799999999996</v>
      </c>
      <c r="W93" s="16">
        <v>30</v>
      </c>
      <c r="X93" s="17">
        <f t="shared" si="22"/>
        <v>6.336474700097436</v>
      </c>
      <c r="Y93" s="15"/>
      <c r="Z93" s="15">
        <v>0</v>
      </c>
      <c r="AA93" s="15"/>
      <c r="AB93" s="15">
        <f>VLOOKUP(A:A,[4]TDSheet!$A:$D,4,0)</f>
        <v>80.075999999999993</v>
      </c>
      <c r="AC93" s="15">
        <v>0</v>
      </c>
      <c r="AD93" s="15">
        <f>VLOOKUP(A:A,[1]TDSheet!$A:$AE,31,0)</f>
        <v>51.748199999999997</v>
      </c>
      <c r="AE93" s="15">
        <f>VLOOKUP(A:A,[1]TDSheet!$A:$V,22,0)</f>
        <v>49.6036</v>
      </c>
      <c r="AF93" s="15">
        <f>VLOOKUP(A:A,[5]TDSheet!$A:$D,4,0)</f>
        <v>56.051000000000002</v>
      </c>
      <c r="AG93" s="15" t="e">
        <f>VLOOKUP(A:A,[1]TDSheet!$A:$AG,33,0)</f>
        <v>#N/A</v>
      </c>
      <c r="AH93" s="15">
        <f t="shared" si="23"/>
        <v>30</v>
      </c>
      <c r="AI93" s="15">
        <f t="shared" si="24"/>
        <v>30</v>
      </c>
      <c r="AJ93" s="15">
        <f t="shared" si="25"/>
        <v>30</v>
      </c>
      <c r="AK93" s="15">
        <f t="shared" si="26"/>
        <v>30</v>
      </c>
      <c r="AL93" s="15">
        <f t="shared" si="27"/>
        <v>72</v>
      </c>
      <c r="AM93" s="15"/>
      <c r="AN93" s="15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237</v>
      </c>
      <c r="D94" s="8">
        <v>79</v>
      </c>
      <c r="E94" s="8">
        <v>256</v>
      </c>
      <c r="F94" s="8">
        <v>-46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5">
        <f>VLOOKUP(A:A,[2]TDSheet!$A:$F,6,0)</f>
        <v>371</v>
      </c>
      <c r="K94" s="15">
        <f t="shared" si="20"/>
        <v>-115</v>
      </c>
      <c r="L94" s="15">
        <f>VLOOKUP(A:A,[1]TDSheet!$A:$T,20,0)</f>
        <v>0</v>
      </c>
      <c r="M94" s="15">
        <f>VLOOKUP(A:A,[1]TDSheet!$A:$U,21,0)</f>
        <v>0</v>
      </c>
      <c r="N94" s="15">
        <f>VLOOKUP(A:A,[1]TDSheet!$A:$W,23,0)</f>
        <v>0</v>
      </c>
      <c r="O94" s="15">
        <f>VLOOKUP(A:A,[3]TDSheet!$A:$C,3,0)</f>
        <v>0</v>
      </c>
      <c r="P94" s="15"/>
      <c r="Q94" s="15"/>
      <c r="R94" s="15"/>
      <c r="S94" s="15"/>
      <c r="T94" s="16"/>
      <c r="U94" s="16"/>
      <c r="V94" s="15">
        <f t="shared" si="21"/>
        <v>51.2</v>
      </c>
      <c r="W94" s="16"/>
      <c r="X94" s="17">
        <f t="shared" si="22"/>
        <v>-0.8984375</v>
      </c>
      <c r="Y94" s="15"/>
      <c r="Z94" s="15">
        <v>0</v>
      </c>
      <c r="AA94" s="15"/>
      <c r="AB94" s="15">
        <v>0</v>
      </c>
      <c r="AC94" s="15">
        <v>0</v>
      </c>
      <c r="AD94" s="15">
        <f>VLOOKUP(A:A,[1]TDSheet!$A:$AE,31,0)</f>
        <v>59.4</v>
      </c>
      <c r="AE94" s="15">
        <f>VLOOKUP(A:A,[1]TDSheet!$A:$V,22,0)</f>
        <v>49.4</v>
      </c>
      <c r="AF94" s="15">
        <f>VLOOKUP(A:A,[5]TDSheet!$A:$D,4,0)</f>
        <v>69</v>
      </c>
      <c r="AG94" s="15" t="str">
        <f>VLOOKUP(A:A,[1]TDSheet!$A:$AG,33,0)</f>
        <v>увел</v>
      </c>
      <c r="AH94" s="15">
        <f t="shared" si="23"/>
        <v>0</v>
      </c>
      <c r="AI94" s="15">
        <f t="shared" si="24"/>
        <v>0</v>
      </c>
      <c r="AJ94" s="15">
        <f t="shared" si="25"/>
        <v>0</v>
      </c>
      <c r="AK94" s="15">
        <f t="shared" si="26"/>
        <v>0</v>
      </c>
      <c r="AL94" s="15">
        <f t="shared" si="27"/>
        <v>0</v>
      </c>
      <c r="AM94" s="15"/>
      <c r="AN94" s="15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29.823</v>
      </c>
      <c r="D95" s="8">
        <v>44.646000000000001</v>
      </c>
      <c r="E95" s="8">
        <v>46.718000000000004</v>
      </c>
      <c r="F95" s="8">
        <v>26.405000000000001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5">
        <f>VLOOKUP(A:A,[2]TDSheet!$A:$F,6,0)</f>
        <v>46.051000000000002</v>
      </c>
      <c r="K95" s="15">
        <f t="shared" si="20"/>
        <v>0.66700000000000159</v>
      </c>
      <c r="L95" s="15">
        <f>VLOOKUP(A:A,[1]TDSheet!$A:$T,20,0)</f>
        <v>0</v>
      </c>
      <c r="M95" s="15">
        <f>VLOOKUP(A:A,[1]TDSheet!$A:$U,21,0)</f>
        <v>20</v>
      </c>
      <c r="N95" s="15">
        <f>VLOOKUP(A:A,[1]TDSheet!$A:$W,23,0)</f>
        <v>0</v>
      </c>
      <c r="O95" s="15">
        <f>VLOOKUP(A:A,[3]TDSheet!$A:$C,3,0)</f>
        <v>0</v>
      </c>
      <c r="P95" s="15"/>
      <c r="Q95" s="15"/>
      <c r="R95" s="15"/>
      <c r="S95" s="15"/>
      <c r="T95" s="16"/>
      <c r="U95" s="16"/>
      <c r="V95" s="15">
        <f t="shared" si="21"/>
        <v>9.3436000000000003</v>
      </c>
      <c r="W95" s="16">
        <v>20</v>
      </c>
      <c r="X95" s="17">
        <f t="shared" si="22"/>
        <v>7.1070037244745068</v>
      </c>
      <c r="Y95" s="15"/>
      <c r="Z95" s="15">
        <v>0</v>
      </c>
      <c r="AA95" s="15"/>
      <c r="AB95" s="15">
        <v>0</v>
      </c>
      <c r="AC95" s="15">
        <v>0</v>
      </c>
      <c r="AD95" s="15">
        <f>VLOOKUP(A:A,[1]TDSheet!$A:$AE,31,0)</f>
        <v>9.1934000000000005</v>
      </c>
      <c r="AE95" s="15">
        <f>VLOOKUP(A:A,[1]TDSheet!$A:$V,22,0)</f>
        <v>8.0980000000000008</v>
      </c>
      <c r="AF95" s="15">
        <f>VLOOKUP(A:A,[5]TDSheet!$A:$D,4,0)</f>
        <v>14.851000000000001</v>
      </c>
      <c r="AG95" s="15" t="str">
        <f>VLOOKUP(A:A,[1]TDSheet!$A:$AG,33,0)</f>
        <v>у</v>
      </c>
      <c r="AH95" s="15">
        <f t="shared" si="23"/>
        <v>0</v>
      </c>
      <c r="AI95" s="15">
        <f t="shared" si="24"/>
        <v>0</v>
      </c>
      <c r="AJ95" s="15">
        <f t="shared" si="25"/>
        <v>0</v>
      </c>
      <c r="AK95" s="15">
        <f t="shared" si="26"/>
        <v>20</v>
      </c>
      <c r="AL95" s="15">
        <f t="shared" si="27"/>
        <v>0</v>
      </c>
      <c r="AM95" s="15"/>
      <c r="AN95" s="15"/>
    </row>
    <row r="96" spans="1:40" s="1" customFormat="1" ht="11.1" customHeight="1" outlineLevel="1" x14ac:dyDescent="0.2">
      <c r="A96" s="7" t="s">
        <v>99</v>
      </c>
      <c r="B96" s="7" t="s">
        <v>8</v>
      </c>
      <c r="C96" s="8">
        <v>64.855999999999995</v>
      </c>
      <c r="D96" s="8">
        <v>254.90799999999999</v>
      </c>
      <c r="E96" s="8">
        <v>228.31899999999999</v>
      </c>
      <c r="F96" s="8">
        <v>85.93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5">
        <f>VLOOKUP(A:A,[2]TDSheet!$A:$F,6,0)</f>
        <v>228.50200000000001</v>
      </c>
      <c r="K96" s="15">
        <f t="shared" si="20"/>
        <v>-0.18300000000002115</v>
      </c>
      <c r="L96" s="15">
        <f>VLOOKUP(A:A,[1]TDSheet!$A:$T,20,0)</f>
        <v>50</v>
      </c>
      <c r="M96" s="15">
        <f>VLOOKUP(A:A,[1]TDSheet!$A:$U,21,0)</f>
        <v>40</v>
      </c>
      <c r="N96" s="15">
        <f>VLOOKUP(A:A,[1]TDSheet!$A:$W,23,0)</f>
        <v>0</v>
      </c>
      <c r="O96" s="15">
        <f>VLOOKUP(A:A,[3]TDSheet!$A:$C,3,0)</f>
        <v>20</v>
      </c>
      <c r="P96" s="15"/>
      <c r="Q96" s="15"/>
      <c r="R96" s="15"/>
      <c r="S96" s="15"/>
      <c r="T96" s="16">
        <v>30</v>
      </c>
      <c r="U96" s="16">
        <v>50</v>
      </c>
      <c r="V96" s="15">
        <f t="shared" si="21"/>
        <v>45.663799999999995</v>
      </c>
      <c r="W96" s="16">
        <v>40</v>
      </c>
      <c r="X96" s="17">
        <f t="shared" si="22"/>
        <v>6.4806257911080563</v>
      </c>
      <c r="Y96" s="15"/>
      <c r="Z96" s="15">
        <v>0</v>
      </c>
      <c r="AA96" s="15"/>
      <c r="AB96" s="15">
        <v>0</v>
      </c>
      <c r="AC96" s="15">
        <v>0</v>
      </c>
      <c r="AD96" s="15">
        <f>VLOOKUP(A:A,[1]TDSheet!$A:$AE,31,0)</f>
        <v>30.357400000000002</v>
      </c>
      <c r="AE96" s="15">
        <f>VLOOKUP(A:A,[1]TDSheet!$A:$V,22,0)</f>
        <v>34.731400000000001</v>
      </c>
      <c r="AF96" s="15">
        <f>VLOOKUP(A:A,[5]TDSheet!$A:$D,4,0)</f>
        <v>61.719000000000001</v>
      </c>
      <c r="AG96" s="15" t="str">
        <f>VLOOKUP(A:A,[1]TDSheet!$A:$AG,33,0)</f>
        <v>у</v>
      </c>
      <c r="AH96" s="15">
        <f t="shared" si="23"/>
        <v>30</v>
      </c>
      <c r="AI96" s="15">
        <f t="shared" si="24"/>
        <v>30</v>
      </c>
      <c r="AJ96" s="15">
        <f t="shared" si="25"/>
        <v>50</v>
      </c>
      <c r="AK96" s="15">
        <f t="shared" si="26"/>
        <v>40</v>
      </c>
      <c r="AL96" s="15">
        <f t="shared" si="27"/>
        <v>20</v>
      </c>
      <c r="AM96" s="15"/>
      <c r="AN96" s="15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138</v>
      </c>
      <c r="D97" s="8">
        <v>508</v>
      </c>
      <c r="E97" s="8">
        <v>254</v>
      </c>
      <c r="F97" s="9">
        <v>162</v>
      </c>
      <c r="G97" s="13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5">
        <f>VLOOKUP(A:A,[2]TDSheet!$A:$F,6,0)</f>
        <v>255</v>
      </c>
      <c r="K97" s="15">
        <f t="shared" si="20"/>
        <v>-1</v>
      </c>
      <c r="L97" s="15">
        <f>VLOOKUP(A:A,[1]TDSheet!$A:$T,20,0)</f>
        <v>0</v>
      </c>
      <c r="M97" s="15">
        <f>VLOOKUP(A:A,[1]TDSheet!$A:$U,21,0)</f>
        <v>0</v>
      </c>
      <c r="N97" s="15">
        <f>VLOOKUP(A:A,[1]TDSheet!$A:$W,23,0)</f>
        <v>50</v>
      </c>
      <c r="O97" s="15">
        <f>VLOOKUP(A:A,[3]TDSheet!$A:$C,3,0)</f>
        <v>110</v>
      </c>
      <c r="P97" s="15"/>
      <c r="Q97" s="15"/>
      <c r="R97" s="15"/>
      <c r="S97" s="15"/>
      <c r="T97" s="16">
        <v>40</v>
      </c>
      <c r="U97" s="16">
        <v>50</v>
      </c>
      <c r="V97" s="15">
        <f t="shared" si="21"/>
        <v>50.8</v>
      </c>
      <c r="W97" s="16">
        <v>50</v>
      </c>
      <c r="X97" s="17">
        <f t="shared" si="22"/>
        <v>6.9291338582677167</v>
      </c>
      <c r="Y97" s="15"/>
      <c r="Z97" s="15">
        <v>0</v>
      </c>
      <c r="AA97" s="15"/>
      <c r="AB97" s="15">
        <v>0</v>
      </c>
      <c r="AC97" s="15">
        <v>0</v>
      </c>
      <c r="AD97" s="15">
        <f>VLOOKUP(A:A,[1]TDSheet!$A:$AE,31,0)</f>
        <v>36.6</v>
      </c>
      <c r="AE97" s="15">
        <f>VLOOKUP(A:A,[1]TDSheet!$A:$V,22,0)</f>
        <v>40</v>
      </c>
      <c r="AF97" s="15">
        <f>VLOOKUP(A:A,[5]TDSheet!$A:$D,4,0)</f>
        <v>86</v>
      </c>
      <c r="AG97" s="15" t="str">
        <f>VLOOKUP(A:A,[1]TDSheet!$A:$AG,33,0)</f>
        <v>ф</v>
      </c>
      <c r="AH97" s="15">
        <f t="shared" si="23"/>
        <v>40</v>
      </c>
      <c r="AI97" s="15">
        <f t="shared" si="24"/>
        <v>24</v>
      </c>
      <c r="AJ97" s="15">
        <f t="shared" si="25"/>
        <v>30</v>
      </c>
      <c r="AK97" s="15">
        <f t="shared" si="26"/>
        <v>30</v>
      </c>
      <c r="AL97" s="15">
        <f t="shared" si="27"/>
        <v>66</v>
      </c>
      <c r="AM97" s="15"/>
      <c r="AN97" s="15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69</v>
      </c>
      <c r="D98" s="8">
        <v>717</v>
      </c>
      <c r="E98" s="8">
        <v>303</v>
      </c>
      <c r="F98" s="8">
        <v>214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5">
        <f>VLOOKUP(A:A,[2]TDSheet!$A:$F,6,0)</f>
        <v>319</v>
      </c>
      <c r="K98" s="15">
        <f t="shared" si="20"/>
        <v>-16</v>
      </c>
      <c r="L98" s="15">
        <f>VLOOKUP(A:A,[1]TDSheet!$A:$T,20,0)</f>
        <v>0</v>
      </c>
      <c r="M98" s="15">
        <f>VLOOKUP(A:A,[1]TDSheet!$A:$U,21,0)</f>
        <v>0</v>
      </c>
      <c r="N98" s="15">
        <f>VLOOKUP(A:A,[1]TDSheet!$A:$W,23,0)</f>
        <v>60</v>
      </c>
      <c r="O98" s="15">
        <f>VLOOKUP(A:A,[3]TDSheet!$A:$C,3,0)</f>
        <v>110</v>
      </c>
      <c r="P98" s="15"/>
      <c r="Q98" s="15"/>
      <c r="R98" s="15"/>
      <c r="S98" s="15"/>
      <c r="T98" s="16"/>
      <c r="U98" s="16">
        <v>40</v>
      </c>
      <c r="V98" s="15">
        <f t="shared" si="21"/>
        <v>51</v>
      </c>
      <c r="W98" s="16">
        <v>40</v>
      </c>
      <c r="X98" s="17">
        <f t="shared" si="22"/>
        <v>6.9411764705882355</v>
      </c>
      <c r="Y98" s="15"/>
      <c r="Z98" s="15">
        <v>0</v>
      </c>
      <c r="AA98" s="15"/>
      <c r="AB98" s="15">
        <f>VLOOKUP(A:A,[4]TDSheet!$A:$D,4,0)</f>
        <v>48</v>
      </c>
      <c r="AC98" s="15">
        <v>0</v>
      </c>
      <c r="AD98" s="15">
        <f>VLOOKUP(A:A,[1]TDSheet!$A:$AE,31,0)</f>
        <v>41</v>
      </c>
      <c r="AE98" s="15">
        <f>VLOOKUP(A:A,[1]TDSheet!$A:$V,22,0)</f>
        <v>45.6</v>
      </c>
      <c r="AF98" s="15">
        <f>VLOOKUP(A:A,[5]TDSheet!$A:$D,4,0)</f>
        <v>77</v>
      </c>
      <c r="AG98" s="15" t="str">
        <f>VLOOKUP(A:A,[1]TDSheet!$A:$AG,33,0)</f>
        <v>ф</v>
      </c>
      <c r="AH98" s="15">
        <f t="shared" si="23"/>
        <v>0</v>
      </c>
      <c r="AI98" s="15">
        <f t="shared" si="24"/>
        <v>0</v>
      </c>
      <c r="AJ98" s="15">
        <f t="shared" si="25"/>
        <v>24</v>
      </c>
      <c r="AK98" s="15">
        <f t="shared" si="26"/>
        <v>24</v>
      </c>
      <c r="AL98" s="15">
        <f t="shared" si="27"/>
        <v>66</v>
      </c>
      <c r="AM98" s="15"/>
      <c r="AN98" s="15"/>
    </row>
    <row r="99" spans="1:40" s="1" customFormat="1" ht="11.1" customHeight="1" outlineLevel="1" x14ac:dyDescent="0.2">
      <c r="A99" s="7" t="s">
        <v>112</v>
      </c>
      <c r="B99" s="7" t="s">
        <v>14</v>
      </c>
      <c r="C99" s="8"/>
      <c r="D99" s="8">
        <v>162</v>
      </c>
      <c r="E99" s="8">
        <v>48</v>
      </c>
      <c r="F99" s="9">
        <v>114</v>
      </c>
      <c r="G99" s="13" t="e">
        <f>VLOOKUP(A:A,[1]TDSheet!$A:$G,7,0)</f>
        <v>#N/A</v>
      </c>
      <c r="H99" s="1">
        <v>0</v>
      </c>
      <c r="I99" s="1" t="e">
        <f>VLOOKUP(A:A,[1]TDSheet!$A:$I,9,0)</f>
        <v>#N/A</v>
      </c>
      <c r="J99" s="15">
        <f>VLOOKUP(A:A,[2]TDSheet!$A:$F,6,0)</f>
        <v>48</v>
      </c>
      <c r="K99" s="15">
        <f t="shared" si="20"/>
        <v>0</v>
      </c>
      <c r="L99" s="15">
        <v>0</v>
      </c>
      <c r="M99" s="15">
        <v>0</v>
      </c>
      <c r="N99" s="15">
        <v>0</v>
      </c>
      <c r="O99" s="15">
        <v>0</v>
      </c>
      <c r="P99" s="15"/>
      <c r="Q99" s="15"/>
      <c r="R99" s="15"/>
      <c r="S99" s="15"/>
      <c r="T99" s="16"/>
      <c r="U99" s="16"/>
      <c r="V99" s="15">
        <f t="shared" si="21"/>
        <v>0</v>
      </c>
      <c r="W99" s="16"/>
      <c r="X99" s="17" t="e">
        <f t="shared" si="22"/>
        <v>#DIV/0!</v>
      </c>
      <c r="Y99" s="15"/>
      <c r="Z99" s="15">
        <v>0</v>
      </c>
      <c r="AA99" s="15"/>
      <c r="AB99" s="15">
        <f>VLOOKUP(A:A,[4]TDSheet!$A:$D,4,0)</f>
        <v>48</v>
      </c>
      <c r="AC99" s="15">
        <v>0</v>
      </c>
      <c r="AD99" s="15">
        <v>0</v>
      </c>
      <c r="AE99" s="15">
        <v>0</v>
      </c>
      <c r="AF99" s="15">
        <v>0</v>
      </c>
      <c r="AG99" s="15" t="e">
        <f>VLOOKUP(A:A,[1]TDSheet!$A:$AG,33,0)</f>
        <v>#N/A</v>
      </c>
      <c r="AH99" s="15">
        <f t="shared" si="23"/>
        <v>0</v>
      </c>
      <c r="AI99" s="15">
        <f t="shared" si="24"/>
        <v>0</v>
      </c>
      <c r="AJ99" s="15">
        <f t="shared" si="25"/>
        <v>0</v>
      </c>
      <c r="AK99" s="15">
        <f t="shared" si="26"/>
        <v>0</v>
      </c>
      <c r="AL99" s="15">
        <f t="shared" si="27"/>
        <v>0</v>
      </c>
      <c r="AM99" s="15"/>
      <c r="AN99" s="15"/>
    </row>
    <row r="100" spans="1:40" s="1" customFormat="1" ht="21.95" customHeight="1" outlineLevel="1" x14ac:dyDescent="0.2">
      <c r="A100" s="7" t="s">
        <v>102</v>
      </c>
      <c r="B100" s="7" t="s">
        <v>14</v>
      </c>
      <c r="C100" s="8">
        <v>623</v>
      </c>
      <c r="D100" s="8">
        <v>86</v>
      </c>
      <c r="E100" s="8">
        <v>456</v>
      </c>
      <c r="F100" s="8">
        <v>210</v>
      </c>
      <c r="G100" s="1">
        <f>VLOOKUP(A:A,[1]TDSheet!$A:$G,7,0)</f>
        <v>0</v>
      </c>
      <c r="H100" s="1">
        <f>VLOOKUP(A:A,[1]TDSheet!$A:$H,8,0)</f>
        <v>0.13</v>
      </c>
      <c r="I100" s="1">
        <f>VLOOKUP(A:A,[1]TDSheet!$A:$I,9,0)</f>
        <v>150</v>
      </c>
      <c r="J100" s="15">
        <f>VLOOKUP(A:A,[2]TDSheet!$A:$F,6,0)</f>
        <v>478</v>
      </c>
      <c r="K100" s="15">
        <f t="shared" si="20"/>
        <v>-22</v>
      </c>
      <c r="L100" s="15">
        <f>VLOOKUP(A:A,[1]TDSheet!$A:$T,20,0)</f>
        <v>0</v>
      </c>
      <c r="M100" s="15">
        <f>VLOOKUP(A:A,[1]TDSheet!$A:$U,21,0)</f>
        <v>0</v>
      </c>
      <c r="N100" s="15">
        <f>VLOOKUP(A:A,[1]TDSheet!$A:$W,23,0)</f>
        <v>0</v>
      </c>
      <c r="O100" s="15">
        <f>VLOOKUP(A:A,[3]TDSheet!$A:$C,3,0)</f>
        <v>0</v>
      </c>
      <c r="P100" s="15"/>
      <c r="Q100" s="15"/>
      <c r="R100" s="15"/>
      <c r="S100" s="15"/>
      <c r="T100" s="16"/>
      <c r="U100" s="16"/>
      <c r="V100" s="15">
        <f t="shared" si="21"/>
        <v>91.2</v>
      </c>
      <c r="W100" s="16"/>
      <c r="X100" s="17">
        <f t="shared" si="22"/>
        <v>2.3026315789473681</v>
      </c>
      <c r="Y100" s="15"/>
      <c r="Z100" s="15">
        <v>0</v>
      </c>
      <c r="AA100" s="15"/>
      <c r="AB100" s="15">
        <v>0</v>
      </c>
      <c r="AC100" s="15">
        <v>0</v>
      </c>
      <c r="AD100" s="15">
        <f>VLOOKUP(A:A,[1]TDSheet!$A:$AE,31,0)</f>
        <v>55.8</v>
      </c>
      <c r="AE100" s="15">
        <f>VLOOKUP(A:A,[1]TDSheet!$A:$V,22,0)</f>
        <v>60.4</v>
      </c>
      <c r="AF100" s="15">
        <f>VLOOKUP(A:A,[5]TDSheet!$A:$D,4,0)</f>
        <v>162</v>
      </c>
      <c r="AG100" s="15" t="str">
        <f>VLOOKUP(A:A,[1]TDSheet!$A:$AG,33,0)</f>
        <v>паша</v>
      </c>
      <c r="AH100" s="15">
        <f t="shared" si="23"/>
        <v>0</v>
      </c>
      <c r="AI100" s="15">
        <f t="shared" si="24"/>
        <v>0</v>
      </c>
      <c r="AJ100" s="15">
        <f t="shared" si="25"/>
        <v>0</v>
      </c>
      <c r="AK100" s="15">
        <f t="shared" si="26"/>
        <v>0</v>
      </c>
      <c r="AL100" s="15">
        <f t="shared" si="27"/>
        <v>0</v>
      </c>
      <c r="AM100" s="15"/>
      <c r="AN100" s="15"/>
    </row>
    <row r="101" spans="1:40" s="1" customFormat="1" ht="11.1" customHeight="1" outlineLevel="1" x14ac:dyDescent="0.2">
      <c r="A101" s="7" t="s">
        <v>103</v>
      </c>
      <c r="B101" s="7" t="s">
        <v>14</v>
      </c>
      <c r="C101" s="8">
        <v>453</v>
      </c>
      <c r="D101" s="8">
        <v>2799</v>
      </c>
      <c r="E101" s="8">
        <v>2453</v>
      </c>
      <c r="F101" s="8">
        <v>711</v>
      </c>
      <c r="G101" s="1">
        <f>VLOOKUP(A:A,[1]TDSheet!$A:$G,7,0)</f>
        <v>0</v>
      </c>
      <c r="H101" s="1">
        <f>VLOOKUP(A:A,[1]TDSheet!$A:$H,8,0)</f>
        <v>0.28000000000000003</v>
      </c>
      <c r="I101" s="1">
        <f>VLOOKUP(A:A,[1]TDSheet!$A:$I,9,0)</f>
        <v>35</v>
      </c>
      <c r="J101" s="15">
        <f>VLOOKUP(A:A,[2]TDSheet!$A:$F,6,0)</f>
        <v>2549</v>
      </c>
      <c r="K101" s="15">
        <f t="shared" si="20"/>
        <v>-96</v>
      </c>
      <c r="L101" s="15">
        <f>VLOOKUP(A:A,[1]TDSheet!$A:$T,20,0)</f>
        <v>500</v>
      </c>
      <c r="M101" s="15">
        <f>VLOOKUP(A:A,[1]TDSheet!$A:$U,21,0)</f>
        <v>300</v>
      </c>
      <c r="N101" s="15">
        <f>VLOOKUP(A:A,[1]TDSheet!$A:$W,23,0)</f>
        <v>500</v>
      </c>
      <c r="O101" s="15">
        <f>VLOOKUP(A:A,[3]TDSheet!$A:$C,3,0)</f>
        <v>560</v>
      </c>
      <c r="P101" s="15"/>
      <c r="Q101" s="15"/>
      <c r="R101" s="15"/>
      <c r="S101" s="15"/>
      <c r="T101" s="16"/>
      <c r="U101" s="16">
        <v>300</v>
      </c>
      <c r="V101" s="15">
        <f t="shared" si="21"/>
        <v>395.8</v>
      </c>
      <c r="W101" s="16">
        <v>300</v>
      </c>
      <c r="X101" s="17">
        <f t="shared" si="22"/>
        <v>6.5967660434562907</v>
      </c>
      <c r="Y101" s="15"/>
      <c r="Z101" s="15">
        <v>0</v>
      </c>
      <c r="AA101" s="15"/>
      <c r="AB101" s="15">
        <f>VLOOKUP(A:A,[4]TDSheet!$A:$D,4,0)</f>
        <v>474</v>
      </c>
      <c r="AC101" s="15">
        <v>0</v>
      </c>
      <c r="AD101" s="15">
        <f>VLOOKUP(A:A,[1]TDSheet!$A:$AE,31,0)</f>
        <v>366</v>
      </c>
      <c r="AE101" s="15">
        <f>VLOOKUP(A:A,[1]TDSheet!$A:$V,22,0)</f>
        <v>384.2</v>
      </c>
      <c r="AF101" s="15">
        <f>VLOOKUP(A:A,[5]TDSheet!$A:$D,4,0)</f>
        <v>542</v>
      </c>
      <c r="AG101" s="15" t="e">
        <f>VLOOKUP(A:A,[1]TDSheet!$A:$AG,33,0)</f>
        <v>#N/A</v>
      </c>
      <c r="AH101" s="15">
        <f t="shared" si="23"/>
        <v>0</v>
      </c>
      <c r="AI101" s="15">
        <f t="shared" si="24"/>
        <v>0</v>
      </c>
      <c r="AJ101" s="15">
        <f t="shared" si="25"/>
        <v>84.000000000000014</v>
      </c>
      <c r="AK101" s="15">
        <f t="shared" si="26"/>
        <v>84.000000000000014</v>
      </c>
      <c r="AL101" s="15">
        <f t="shared" si="27"/>
        <v>156.80000000000001</v>
      </c>
      <c r="AM101" s="15"/>
      <c r="AN101" s="15"/>
    </row>
    <row r="102" spans="1:40" s="1" customFormat="1" ht="11.1" customHeight="1" outlineLevel="1" x14ac:dyDescent="0.2">
      <c r="A102" s="7" t="s">
        <v>104</v>
      </c>
      <c r="B102" s="7" t="s">
        <v>14</v>
      </c>
      <c r="C102" s="8">
        <v>144</v>
      </c>
      <c r="D102" s="8">
        <v>681</v>
      </c>
      <c r="E102" s="8">
        <v>512</v>
      </c>
      <c r="F102" s="8">
        <v>301</v>
      </c>
      <c r="G102" s="1">
        <f>VLOOKUP(A:A,[1]TDSheet!$A:$G,7,0)</f>
        <v>0</v>
      </c>
      <c r="H102" s="1">
        <f>VLOOKUP(A:A,[1]TDSheet!$A:$H,8,0)</f>
        <v>0.33</v>
      </c>
      <c r="I102" s="1">
        <f>VLOOKUP(A:A,[1]TDSheet!$A:$I,9,0)</f>
        <v>60</v>
      </c>
      <c r="J102" s="15">
        <f>VLOOKUP(A:A,[2]TDSheet!$A:$F,6,0)</f>
        <v>533</v>
      </c>
      <c r="K102" s="15">
        <f t="shared" si="20"/>
        <v>-21</v>
      </c>
      <c r="L102" s="15">
        <f>VLOOKUP(A:A,[1]TDSheet!$A:$T,20,0)</f>
        <v>50</v>
      </c>
      <c r="M102" s="15">
        <f>VLOOKUP(A:A,[1]TDSheet!$A:$U,21,0)</f>
        <v>150</v>
      </c>
      <c r="N102" s="15">
        <f>VLOOKUP(A:A,[1]TDSheet!$A:$W,23,0)</f>
        <v>70</v>
      </c>
      <c r="O102" s="15">
        <f>VLOOKUP(A:A,[3]TDSheet!$A:$C,3,0)</f>
        <v>60</v>
      </c>
      <c r="P102" s="15"/>
      <c r="Q102" s="15"/>
      <c r="R102" s="15"/>
      <c r="S102" s="15"/>
      <c r="T102" s="16"/>
      <c r="U102" s="16">
        <v>50</v>
      </c>
      <c r="V102" s="15">
        <f t="shared" si="21"/>
        <v>102.4</v>
      </c>
      <c r="W102" s="16">
        <v>50</v>
      </c>
      <c r="X102" s="17">
        <f t="shared" si="22"/>
        <v>6.552734375</v>
      </c>
      <c r="Y102" s="15"/>
      <c r="Z102" s="15">
        <v>0</v>
      </c>
      <c r="AA102" s="15"/>
      <c r="AB102" s="15">
        <v>0</v>
      </c>
      <c r="AC102" s="15">
        <v>0</v>
      </c>
      <c r="AD102" s="15">
        <f>VLOOKUP(A:A,[1]TDSheet!$A:$AE,31,0)</f>
        <v>111.6</v>
      </c>
      <c r="AE102" s="15">
        <f>VLOOKUP(A:A,[1]TDSheet!$A:$V,22,0)</f>
        <v>107</v>
      </c>
      <c r="AF102" s="15">
        <f>VLOOKUP(A:A,[5]TDSheet!$A:$D,4,0)</f>
        <v>120</v>
      </c>
      <c r="AG102" s="15" t="e">
        <f>VLOOKUP(A:A,[1]TDSheet!$A:$AG,33,0)</f>
        <v>#N/A</v>
      </c>
      <c r="AH102" s="15">
        <f t="shared" si="23"/>
        <v>0</v>
      </c>
      <c r="AI102" s="15">
        <f t="shared" si="24"/>
        <v>0</v>
      </c>
      <c r="AJ102" s="15">
        <f t="shared" si="25"/>
        <v>16.5</v>
      </c>
      <c r="AK102" s="15">
        <f t="shared" si="26"/>
        <v>16.5</v>
      </c>
      <c r="AL102" s="15">
        <f t="shared" si="27"/>
        <v>19.8</v>
      </c>
      <c r="AM102" s="15"/>
      <c r="AN102" s="15"/>
    </row>
    <row r="103" spans="1:40" s="1" customFormat="1" ht="21.95" customHeight="1" outlineLevel="1" x14ac:dyDescent="0.2">
      <c r="A103" s="7" t="s">
        <v>105</v>
      </c>
      <c r="B103" s="7" t="s">
        <v>14</v>
      </c>
      <c r="C103" s="8">
        <v>61</v>
      </c>
      <c r="D103" s="8">
        <v>525</v>
      </c>
      <c r="E103" s="8">
        <v>350</v>
      </c>
      <c r="F103" s="8">
        <v>228</v>
      </c>
      <c r="G103" s="1">
        <f>VLOOKUP(A:A,[1]TDSheet!$A:$G,7,0)</f>
        <v>0</v>
      </c>
      <c r="H103" s="1">
        <f>VLOOKUP(A:A,[1]TDSheet!$A:$H,8,0)</f>
        <v>0.35</v>
      </c>
      <c r="I103" s="1" t="e">
        <f>VLOOKUP(A:A,[1]TDSheet!$A:$I,9,0)</f>
        <v>#N/A</v>
      </c>
      <c r="J103" s="15">
        <f>VLOOKUP(A:A,[2]TDSheet!$A:$F,6,0)</f>
        <v>413</v>
      </c>
      <c r="K103" s="15">
        <f t="shared" si="20"/>
        <v>-63</v>
      </c>
      <c r="L103" s="15">
        <f>VLOOKUP(A:A,[1]TDSheet!$A:$T,20,0)</f>
        <v>0</v>
      </c>
      <c r="M103" s="15">
        <f>VLOOKUP(A:A,[1]TDSheet!$A:$U,21,0)</f>
        <v>50</v>
      </c>
      <c r="N103" s="15">
        <f>VLOOKUP(A:A,[1]TDSheet!$A:$W,23,0)</f>
        <v>50</v>
      </c>
      <c r="O103" s="15">
        <v>0</v>
      </c>
      <c r="P103" s="15"/>
      <c r="Q103" s="15"/>
      <c r="R103" s="15"/>
      <c r="S103" s="15"/>
      <c r="T103" s="16">
        <v>50</v>
      </c>
      <c r="U103" s="16">
        <v>60</v>
      </c>
      <c r="V103" s="15">
        <f t="shared" si="21"/>
        <v>70</v>
      </c>
      <c r="W103" s="16">
        <v>80</v>
      </c>
      <c r="X103" s="17">
        <f t="shared" si="22"/>
        <v>7.4</v>
      </c>
      <c r="Y103" s="15"/>
      <c r="Z103" s="15">
        <v>0</v>
      </c>
      <c r="AA103" s="15"/>
      <c r="AB103" s="15">
        <v>0</v>
      </c>
      <c r="AC103" s="15">
        <v>0</v>
      </c>
      <c r="AD103" s="15">
        <f>VLOOKUP(A:A,[1]TDSheet!$A:$AE,31,0)</f>
        <v>55.4</v>
      </c>
      <c r="AE103" s="15">
        <f>VLOOKUP(A:A,[1]TDSheet!$A:$V,22,0)</f>
        <v>58.2</v>
      </c>
      <c r="AF103" s="15">
        <f>VLOOKUP(A:A,[5]TDSheet!$A:$D,4,0)</f>
        <v>101</v>
      </c>
      <c r="AG103" s="15" t="e">
        <f>VLOOKUP(A:A,[1]TDSheet!$A:$AG,33,0)</f>
        <v>#N/A</v>
      </c>
      <c r="AH103" s="15">
        <f t="shared" si="23"/>
        <v>50</v>
      </c>
      <c r="AI103" s="15">
        <f t="shared" si="24"/>
        <v>17.5</v>
      </c>
      <c r="AJ103" s="15">
        <f t="shared" si="25"/>
        <v>21</v>
      </c>
      <c r="AK103" s="15">
        <f t="shared" si="26"/>
        <v>28</v>
      </c>
      <c r="AL103" s="15">
        <f t="shared" si="27"/>
        <v>0</v>
      </c>
      <c r="AM103" s="15"/>
      <c r="AN103" s="15"/>
    </row>
    <row r="104" spans="1:40" s="1" customFormat="1" ht="11.1" customHeight="1" outlineLevel="1" x14ac:dyDescent="0.2">
      <c r="A104" s="7" t="s">
        <v>106</v>
      </c>
      <c r="B104" s="7" t="s">
        <v>14</v>
      </c>
      <c r="C104" s="8">
        <v>1570</v>
      </c>
      <c r="D104" s="8">
        <v>6809</v>
      </c>
      <c r="E104" s="8">
        <v>4461</v>
      </c>
      <c r="F104" s="8">
        <v>1519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40</v>
      </c>
      <c r="J104" s="15">
        <f>VLOOKUP(A:A,[2]TDSheet!$A:$F,6,0)</f>
        <v>4511</v>
      </c>
      <c r="K104" s="15">
        <f t="shared" si="20"/>
        <v>-50</v>
      </c>
      <c r="L104" s="15">
        <f>VLOOKUP(A:A,[1]TDSheet!$A:$T,20,0)</f>
        <v>500</v>
      </c>
      <c r="M104" s="15">
        <f>VLOOKUP(A:A,[1]TDSheet!$A:$U,21,0)</f>
        <v>700</v>
      </c>
      <c r="N104" s="15">
        <f>VLOOKUP(A:A,[1]TDSheet!$A:$W,23,0)</f>
        <v>400</v>
      </c>
      <c r="O104" s="15">
        <v>1820</v>
      </c>
      <c r="P104" s="15"/>
      <c r="Q104" s="15"/>
      <c r="R104" s="15"/>
      <c r="S104" s="15"/>
      <c r="T104" s="16">
        <v>300</v>
      </c>
      <c r="U104" s="16">
        <v>500</v>
      </c>
      <c r="V104" s="15">
        <f t="shared" si="21"/>
        <v>623.4</v>
      </c>
      <c r="W104" s="16">
        <v>600</v>
      </c>
      <c r="X104" s="17">
        <f t="shared" si="22"/>
        <v>7.2489573307667632</v>
      </c>
      <c r="Y104" s="15"/>
      <c r="Z104" s="15">
        <v>0</v>
      </c>
      <c r="AA104" s="15"/>
      <c r="AB104" s="15">
        <f>VLOOKUP(A:A,[4]TDSheet!$A:$D,4,0)</f>
        <v>1344</v>
      </c>
      <c r="AC104" s="15">
        <v>0</v>
      </c>
      <c r="AD104" s="15">
        <f>VLOOKUP(A:A,[1]TDSheet!$A:$AE,31,0)</f>
        <v>659.6</v>
      </c>
      <c r="AE104" s="15">
        <f>VLOOKUP(A:A,[1]TDSheet!$A:$V,22,0)</f>
        <v>640.4</v>
      </c>
      <c r="AF104" s="15">
        <f>VLOOKUP(A:A,[5]TDSheet!$A:$D,4,0)</f>
        <v>804</v>
      </c>
      <c r="AG104" s="15" t="e">
        <f>VLOOKUP(A:A,[1]TDSheet!$A:$AG,33,0)</f>
        <v>#N/A</v>
      </c>
      <c r="AH104" s="15">
        <f t="shared" si="23"/>
        <v>300</v>
      </c>
      <c r="AI104" s="15">
        <f t="shared" si="24"/>
        <v>105</v>
      </c>
      <c r="AJ104" s="15">
        <f t="shared" si="25"/>
        <v>175</v>
      </c>
      <c r="AK104" s="15">
        <f t="shared" si="26"/>
        <v>210</v>
      </c>
      <c r="AL104" s="15">
        <f t="shared" si="27"/>
        <v>637</v>
      </c>
      <c r="AM104" s="15"/>
      <c r="AN104" s="15"/>
    </row>
    <row r="105" spans="1:40" s="1" customFormat="1" ht="11.1" customHeight="1" outlineLevel="1" x14ac:dyDescent="0.2">
      <c r="A105" s="7" t="s">
        <v>107</v>
      </c>
      <c r="B105" s="7" t="s">
        <v>14</v>
      </c>
      <c r="C105" s="8">
        <v>539</v>
      </c>
      <c r="D105" s="8">
        <v>11606</v>
      </c>
      <c r="E105" s="8">
        <v>7704</v>
      </c>
      <c r="F105" s="8">
        <v>2305</v>
      </c>
      <c r="G105" s="1">
        <f>VLOOKUP(A:A,[1]TDSheet!$A:$G,7,0)</f>
        <v>0</v>
      </c>
      <c r="H105" s="1">
        <f>VLOOKUP(A:A,[1]TDSheet!$A:$H,8,0)</f>
        <v>0.35</v>
      </c>
      <c r="I105" s="1">
        <f>VLOOKUP(A:A,[1]TDSheet!$A:$I,9,0)</f>
        <v>45</v>
      </c>
      <c r="J105" s="15">
        <f>VLOOKUP(A:A,[2]TDSheet!$A:$F,6,0)</f>
        <v>7739</v>
      </c>
      <c r="K105" s="15">
        <f t="shared" si="20"/>
        <v>-35</v>
      </c>
      <c r="L105" s="15">
        <f>VLOOKUP(A:A,[1]TDSheet!$A:$T,20,0)</f>
        <v>700</v>
      </c>
      <c r="M105" s="15">
        <f>VLOOKUP(A:A,[1]TDSheet!$A:$U,21,0)</f>
        <v>1100</v>
      </c>
      <c r="N105" s="15">
        <f>VLOOKUP(A:A,[1]TDSheet!$A:$W,23,0)</f>
        <v>800</v>
      </c>
      <c r="O105" s="15">
        <v>2450</v>
      </c>
      <c r="P105" s="15"/>
      <c r="Q105" s="15"/>
      <c r="R105" s="15"/>
      <c r="S105" s="15"/>
      <c r="T105" s="16">
        <v>700</v>
      </c>
      <c r="U105" s="16">
        <v>1200</v>
      </c>
      <c r="V105" s="15">
        <f t="shared" si="21"/>
        <v>1100.4000000000001</v>
      </c>
      <c r="W105" s="16">
        <v>1200</v>
      </c>
      <c r="X105" s="17">
        <f t="shared" si="22"/>
        <v>7.2746274082151938</v>
      </c>
      <c r="Y105" s="15"/>
      <c r="Z105" s="15">
        <v>0</v>
      </c>
      <c r="AA105" s="15"/>
      <c r="AB105" s="15">
        <f>VLOOKUP(A:A,[4]TDSheet!$A:$D,4,0)</f>
        <v>2202</v>
      </c>
      <c r="AC105" s="15">
        <v>0</v>
      </c>
      <c r="AD105" s="15">
        <f>VLOOKUP(A:A,[1]TDSheet!$A:$AE,31,0)</f>
        <v>998.6</v>
      </c>
      <c r="AE105" s="15">
        <f>VLOOKUP(A:A,[1]TDSheet!$A:$V,22,0)</f>
        <v>1046.5999999999999</v>
      </c>
      <c r="AF105" s="15">
        <f>VLOOKUP(A:A,[5]TDSheet!$A:$D,4,0)</f>
        <v>1402</v>
      </c>
      <c r="AG105" s="15" t="e">
        <f>VLOOKUP(A:A,[1]TDSheet!$A:$AG,33,0)</f>
        <v>#N/A</v>
      </c>
      <c r="AH105" s="15">
        <f t="shared" si="23"/>
        <v>700</v>
      </c>
      <c r="AI105" s="15">
        <f t="shared" si="24"/>
        <v>244.99999999999997</v>
      </c>
      <c r="AJ105" s="15">
        <f t="shared" si="25"/>
        <v>420</v>
      </c>
      <c r="AK105" s="15">
        <f t="shared" si="26"/>
        <v>420</v>
      </c>
      <c r="AL105" s="15">
        <f t="shared" si="27"/>
        <v>857.5</v>
      </c>
      <c r="AM105" s="15"/>
      <c r="AN105" s="15"/>
    </row>
    <row r="106" spans="1:40" s="1" customFormat="1" ht="11.1" customHeight="1" outlineLevel="1" x14ac:dyDescent="0.2">
      <c r="A106" s="7" t="s">
        <v>113</v>
      </c>
      <c r="B106" s="7" t="s">
        <v>14</v>
      </c>
      <c r="C106" s="8"/>
      <c r="D106" s="8">
        <v>120</v>
      </c>
      <c r="E106" s="8">
        <v>0</v>
      </c>
      <c r="F106" s="8">
        <v>120</v>
      </c>
      <c r="G106" s="13">
        <v>0</v>
      </c>
      <c r="H106" s="1">
        <v>0</v>
      </c>
      <c r="I106" s="1" t="e">
        <f>VLOOKUP(A:A,[1]TDSheet!$A:$I,9,0)</f>
        <v>#N/A</v>
      </c>
      <c r="J106" s="15">
        <v>0</v>
      </c>
      <c r="K106" s="15">
        <f t="shared" si="20"/>
        <v>0</v>
      </c>
      <c r="L106" s="15">
        <v>0</v>
      </c>
      <c r="M106" s="15">
        <v>0</v>
      </c>
      <c r="N106" s="15">
        <v>0</v>
      </c>
      <c r="O106" s="15">
        <v>0</v>
      </c>
      <c r="P106" s="15"/>
      <c r="Q106" s="15"/>
      <c r="R106" s="15"/>
      <c r="S106" s="15"/>
      <c r="T106" s="16"/>
      <c r="U106" s="16"/>
      <c r="V106" s="15">
        <f t="shared" si="21"/>
        <v>0</v>
      </c>
      <c r="W106" s="16"/>
      <c r="X106" s="17" t="e">
        <f t="shared" si="22"/>
        <v>#DIV/0!</v>
      </c>
      <c r="Y106" s="15"/>
      <c r="Z106" s="15">
        <v>0</v>
      </c>
      <c r="AA106" s="15"/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 t="e">
        <f>VLOOKUP(A:A,[1]TDSheet!$A:$AG,33,0)</f>
        <v>#N/A</v>
      </c>
      <c r="AH106" s="15">
        <f t="shared" si="23"/>
        <v>0</v>
      </c>
      <c r="AI106" s="15">
        <f t="shared" si="24"/>
        <v>0</v>
      </c>
      <c r="AJ106" s="15">
        <f t="shared" si="25"/>
        <v>0</v>
      </c>
      <c r="AK106" s="15">
        <f t="shared" si="26"/>
        <v>0</v>
      </c>
      <c r="AL106" s="15">
        <f t="shared" si="27"/>
        <v>0</v>
      </c>
      <c r="AM106" s="15"/>
      <c r="AN106" s="15"/>
    </row>
    <row r="107" spans="1:40" s="1" customFormat="1" ht="11.1" customHeight="1" outlineLevel="1" x14ac:dyDescent="0.2">
      <c r="A107" s="7" t="s">
        <v>114</v>
      </c>
      <c r="B107" s="7" t="s">
        <v>14</v>
      </c>
      <c r="C107" s="8"/>
      <c r="D107" s="8">
        <v>324</v>
      </c>
      <c r="E107" s="8">
        <v>0</v>
      </c>
      <c r="F107" s="8">
        <v>324</v>
      </c>
      <c r="G107" s="13">
        <v>0</v>
      </c>
      <c r="H107" s="1">
        <v>0</v>
      </c>
      <c r="I107" s="1" t="e">
        <f>VLOOKUP(A:A,[1]TDSheet!$A:$I,9,0)</f>
        <v>#N/A</v>
      </c>
      <c r="J107" s="15">
        <v>0</v>
      </c>
      <c r="K107" s="15">
        <f t="shared" si="20"/>
        <v>0</v>
      </c>
      <c r="L107" s="15">
        <v>0</v>
      </c>
      <c r="M107" s="15">
        <v>0</v>
      </c>
      <c r="N107" s="15">
        <v>0</v>
      </c>
      <c r="O107" s="15">
        <v>0</v>
      </c>
      <c r="P107" s="15"/>
      <c r="Q107" s="15"/>
      <c r="R107" s="15"/>
      <c r="S107" s="15"/>
      <c r="T107" s="16"/>
      <c r="U107" s="16"/>
      <c r="V107" s="15">
        <f t="shared" si="21"/>
        <v>0</v>
      </c>
      <c r="W107" s="16"/>
      <c r="X107" s="17" t="e">
        <f t="shared" si="22"/>
        <v>#DIV/0!</v>
      </c>
      <c r="Y107" s="15"/>
      <c r="Z107" s="15">
        <v>0</v>
      </c>
      <c r="AA107" s="15"/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 t="e">
        <f>VLOOKUP(A:A,[1]TDSheet!$A:$AG,33,0)</f>
        <v>#N/A</v>
      </c>
      <c r="AH107" s="15">
        <f t="shared" si="23"/>
        <v>0</v>
      </c>
      <c r="AI107" s="15">
        <f t="shared" si="24"/>
        <v>0</v>
      </c>
      <c r="AJ107" s="15">
        <f t="shared" si="25"/>
        <v>0</v>
      </c>
      <c r="AK107" s="15">
        <f t="shared" si="26"/>
        <v>0</v>
      </c>
      <c r="AL107" s="15">
        <f t="shared" si="27"/>
        <v>0</v>
      </c>
      <c r="AM107" s="15"/>
      <c r="AN107" s="15"/>
    </row>
    <row r="108" spans="1:40" s="1" customFormat="1" ht="11.1" customHeight="1" outlineLevel="1" x14ac:dyDescent="0.2">
      <c r="A108" s="7" t="s">
        <v>108</v>
      </c>
      <c r="B108" s="7" t="s">
        <v>14</v>
      </c>
      <c r="C108" s="8">
        <v>-491</v>
      </c>
      <c r="D108" s="8">
        <v>1073</v>
      </c>
      <c r="E108" s="9">
        <v>1138</v>
      </c>
      <c r="F108" s="18">
        <v>-579</v>
      </c>
      <c r="G108" s="1" t="str">
        <f>VLOOKUP(A:A,[1]TDSheet!$A:$G,7,0)</f>
        <v>ак</v>
      </c>
      <c r="H108" s="1">
        <f>VLOOKUP(A:A,[1]TDSheet!$A:$H,8,0)</f>
        <v>0</v>
      </c>
      <c r="I108" s="1">
        <f>VLOOKUP(A:A,[1]TDSheet!$A:$I,9,0)</f>
        <v>0</v>
      </c>
      <c r="J108" s="15">
        <f>VLOOKUP(A:A,[2]TDSheet!$A:$F,6,0)</f>
        <v>1160</v>
      </c>
      <c r="K108" s="15">
        <f t="shared" si="20"/>
        <v>-22</v>
      </c>
      <c r="L108" s="15">
        <f>VLOOKUP(A:A,[1]TDSheet!$A:$T,20,0)</f>
        <v>0</v>
      </c>
      <c r="M108" s="15">
        <f>VLOOKUP(A:A,[1]TDSheet!$A:$U,21,0)</f>
        <v>0</v>
      </c>
      <c r="N108" s="15">
        <f>VLOOKUP(A:A,[1]TDSheet!$A:$W,23,0)</f>
        <v>0</v>
      </c>
      <c r="O108" s="15">
        <v>0</v>
      </c>
      <c r="P108" s="15"/>
      <c r="Q108" s="15"/>
      <c r="R108" s="15"/>
      <c r="S108" s="15"/>
      <c r="T108" s="16"/>
      <c r="U108" s="16"/>
      <c r="V108" s="15">
        <f t="shared" si="21"/>
        <v>227.6</v>
      </c>
      <c r="W108" s="16"/>
      <c r="X108" s="17">
        <f t="shared" si="22"/>
        <v>-2.5439367311072059</v>
      </c>
      <c r="Y108" s="15"/>
      <c r="Z108" s="15">
        <v>0</v>
      </c>
      <c r="AA108" s="15"/>
      <c r="AB108" s="15">
        <v>0</v>
      </c>
      <c r="AC108" s="15">
        <v>0</v>
      </c>
      <c r="AD108" s="15">
        <f>VLOOKUP(A:A,[1]TDSheet!$A:$AE,31,0)</f>
        <v>219.6</v>
      </c>
      <c r="AE108" s="15">
        <f>VLOOKUP(A:A,[1]TDSheet!$A:$V,22,0)</f>
        <v>210</v>
      </c>
      <c r="AF108" s="15">
        <f>VLOOKUP(A:A,[5]TDSheet!$A:$D,4,0)</f>
        <v>350</v>
      </c>
      <c r="AG108" s="15" t="e">
        <f>VLOOKUP(A:A,[1]TDSheet!$A:$AG,33,0)</f>
        <v>#N/A</v>
      </c>
      <c r="AH108" s="15">
        <f t="shared" si="23"/>
        <v>0</v>
      </c>
      <c r="AI108" s="15">
        <f t="shared" si="24"/>
        <v>0</v>
      </c>
      <c r="AJ108" s="15">
        <f t="shared" si="25"/>
        <v>0</v>
      </c>
      <c r="AK108" s="15">
        <f t="shared" si="26"/>
        <v>0</v>
      </c>
      <c r="AL108" s="15">
        <f t="shared" si="27"/>
        <v>0</v>
      </c>
      <c r="AM108" s="15"/>
      <c r="AN108" s="15"/>
    </row>
    <row r="109" spans="1:40" s="1" customFormat="1" ht="11.1" customHeight="1" outlineLevel="1" x14ac:dyDescent="0.2">
      <c r="A109" s="7" t="s">
        <v>109</v>
      </c>
      <c r="B109" s="7" t="s">
        <v>8</v>
      </c>
      <c r="C109" s="8">
        <v>-169.63200000000001</v>
      </c>
      <c r="D109" s="8">
        <v>336.92399999999998</v>
      </c>
      <c r="E109" s="9">
        <v>448.97899999999998</v>
      </c>
      <c r="F109" s="18">
        <v>-284.28699999999998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5">
        <f>VLOOKUP(A:A,[2]TDSheet!$A:$F,6,0)</f>
        <v>617.28700000000003</v>
      </c>
      <c r="K109" s="15">
        <f t="shared" si="20"/>
        <v>-168.30800000000005</v>
      </c>
      <c r="L109" s="15">
        <f>VLOOKUP(A:A,[1]TDSheet!$A:$T,20,0)</f>
        <v>0</v>
      </c>
      <c r="M109" s="15">
        <f>VLOOKUP(A:A,[1]TDSheet!$A:$U,21,0)</f>
        <v>0</v>
      </c>
      <c r="N109" s="15">
        <f>VLOOKUP(A:A,[1]TDSheet!$A:$W,23,0)</f>
        <v>0</v>
      </c>
      <c r="O109" s="15">
        <v>0</v>
      </c>
      <c r="P109" s="15"/>
      <c r="Q109" s="15"/>
      <c r="R109" s="15"/>
      <c r="S109" s="15"/>
      <c r="T109" s="16"/>
      <c r="U109" s="16"/>
      <c r="V109" s="15">
        <f t="shared" si="21"/>
        <v>89.7958</v>
      </c>
      <c r="W109" s="16"/>
      <c r="X109" s="17">
        <f t="shared" si="22"/>
        <v>-3.1659275823590858</v>
      </c>
      <c r="Y109" s="15"/>
      <c r="Z109" s="15">
        <v>0</v>
      </c>
      <c r="AA109" s="15"/>
      <c r="AB109" s="15">
        <v>0</v>
      </c>
      <c r="AC109" s="15">
        <v>0</v>
      </c>
      <c r="AD109" s="15">
        <f>VLOOKUP(A:A,[1]TDSheet!$A:$AE,31,0)</f>
        <v>73.536599999999993</v>
      </c>
      <c r="AE109" s="15">
        <f>VLOOKUP(A:A,[1]TDSheet!$A:$V,22,0)</f>
        <v>77.441600000000008</v>
      </c>
      <c r="AF109" s="15">
        <f>VLOOKUP(A:A,[5]TDSheet!$A:$D,4,0)</f>
        <v>194.584</v>
      </c>
      <c r="AG109" s="15" t="e">
        <f>VLOOKUP(A:A,[1]TDSheet!$A:$AG,33,0)</f>
        <v>#N/A</v>
      </c>
      <c r="AH109" s="15">
        <f t="shared" si="23"/>
        <v>0</v>
      </c>
      <c r="AI109" s="15">
        <f t="shared" si="24"/>
        <v>0</v>
      </c>
      <c r="AJ109" s="15">
        <f t="shared" si="25"/>
        <v>0</v>
      </c>
      <c r="AK109" s="15">
        <f t="shared" si="26"/>
        <v>0</v>
      </c>
      <c r="AL109" s="15">
        <f t="shared" si="27"/>
        <v>0</v>
      </c>
      <c r="AM109" s="15"/>
      <c r="AN109" s="15"/>
    </row>
    <row r="110" spans="1:40" s="1" customFormat="1" ht="21.95" customHeight="1" outlineLevel="1" x14ac:dyDescent="0.2">
      <c r="A110" s="7" t="s">
        <v>110</v>
      </c>
      <c r="B110" s="7" t="s">
        <v>8</v>
      </c>
      <c r="C110" s="8">
        <v>-88.334999999999994</v>
      </c>
      <c r="D110" s="8">
        <v>256.36900000000003</v>
      </c>
      <c r="E110" s="9">
        <v>411.012</v>
      </c>
      <c r="F110" s="18">
        <v>-250.143</v>
      </c>
      <c r="G110" s="1" t="str">
        <f>VLOOKUP(A:A,[1]TDSheet!$A:$G,7,0)</f>
        <v>ак</v>
      </c>
      <c r="H110" s="1">
        <f>VLOOKUP(A:A,[1]TDSheet!$A:$H,8,0)</f>
        <v>0</v>
      </c>
      <c r="I110" s="1" t="e">
        <f>VLOOKUP(A:A,[1]TDSheet!$A:$I,9,0)</f>
        <v>#N/A</v>
      </c>
      <c r="J110" s="15">
        <f>VLOOKUP(A:A,[2]TDSheet!$A:$F,6,0)</f>
        <v>434.15600000000001</v>
      </c>
      <c r="K110" s="15">
        <f t="shared" si="20"/>
        <v>-23.144000000000005</v>
      </c>
      <c r="L110" s="15">
        <f>VLOOKUP(A:A,[1]TDSheet!$A:$T,20,0)</f>
        <v>0</v>
      </c>
      <c r="M110" s="15">
        <f>VLOOKUP(A:A,[1]TDSheet!$A:$U,21,0)</f>
        <v>0</v>
      </c>
      <c r="N110" s="15">
        <f>VLOOKUP(A:A,[1]TDSheet!$A:$W,23,0)</f>
        <v>0</v>
      </c>
      <c r="O110" s="15">
        <v>0</v>
      </c>
      <c r="P110" s="15"/>
      <c r="Q110" s="15"/>
      <c r="R110" s="15"/>
      <c r="S110" s="15"/>
      <c r="T110" s="16"/>
      <c r="U110" s="16"/>
      <c r="V110" s="15">
        <f t="shared" si="21"/>
        <v>82.202399999999997</v>
      </c>
      <c r="W110" s="16"/>
      <c r="X110" s="17">
        <f t="shared" si="22"/>
        <v>-3.0430133426761263</v>
      </c>
      <c r="Y110" s="15"/>
      <c r="Z110" s="15">
        <v>0</v>
      </c>
      <c r="AA110" s="15"/>
      <c r="AB110" s="15">
        <v>0</v>
      </c>
      <c r="AC110" s="15">
        <v>0</v>
      </c>
      <c r="AD110" s="15">
        <f>VLOOKUP(A:A,[1]TDSheet!$A:$AE,31,0)</f>
        <v>49.922600000000003</v>
      </c>
      <c r="AE110" s="15">
        <f>VLOOKUP(A:A,[1]TDSheet!$A:$V,22,0)</f>
        <v>47.347999999999999</v>
      </c>
      <c r="AF110" s="15">
        <f>VLOOKUP(A:A,[5]TDSheet!$A:$D,4,0)</f>
        <v>133.447</v>
      </c>
      <c r="AG110" s="15" t="e">
        <f>VLOOKUP(A:A,[1]TDSheet!$A:$AG,33,0)</f>
        <v>#N/A</v>
      </c>
      <c r="AH110" s="15">
        <f t="shared" si="23"/>
        <v>0</v>
      </c>
      <c r="AI110" s="15">
        <f t="shared" si="24"/>
        <v>0</v>
      </c>
      <c r="AJ110" s="15">
        <f t="shared" si="25"/>
        <v>0</v>
      </c>
      <c r="AK110" s="15">
        <f t="shared" si="26"/>
        <v>0</v>
      </c>
      <c r="AL110" s="15">
        <f t="shared" si="27"/>
        <v>0</v>
      </c>
      <c r="AM110" s="15"/>
      <c r="AN110" s="15"/>
    </row>
    <row r="111" spans="1:40" s="1" customFormat="1" ht="11.1" customHeight="1" outlineLevel="1" x14ac:dyDescent="0.2">
      <c r="A111" s="7" t="s">
        <v>115</v>
      </c>
      <c r="B111" s="7" t="s">
        <v>14</v>
      </c>
      <c r="C111" s="8">
        <v>-173</v>
      </c>
      <c r="D111" s="8">
        <v>407</v>
      </c>
      <c r="E111" s="9">
        <v>557</v>
      </c>
      <c r="F111" s="18">
        <v>-349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5">
        <f>VLOOKUP(A:A,[2]TDSheet!$A:$F,6,0)</f>
        <v>583</v>
      </c>
      <c r="K111" s="15">
        <f t="shared" si="20"/>
        <v>-26</v>
      </c>
      <c r="L111" s="15">
        <f>VLOOKUP(A:A,[1]TDSheet!$A:$T,20,0)</f>
        <v>0</v>
      </c>
      <c r="M111" s="15">
        <f>VLOOKUP(A:A,[1]TDSheet!$A:$U,21,0)</f>
        <v>0</v>
      </c>
      <c r="N111" s="15">
        <f>VLOOKUP(A:A,[1]TDSheet!$A:$W,23,0)</f>
        <v>0</v>
      </c>
      <c r="O111" s="15">
        <v>0</v>
      </c>
      <c r="P111" s="15"/>
      <c r="Q111" s="15"/>
      <c r="R111" s="15"/>
      <c r="S111" s="15"/>
      <c r="T111" s="16"/>
      <c r="U111" s="16"/>
      <c r="V111" s="15">
        <f t="shared" si="21"/>
        <v>111.4</v>
      </c>
      <c r="W111" s="16"/>
      <c r="X111" s="17">
        <f t="shared" si="22"/>
        <v>-3.1328545780969477</v>
      </c>
      <c r="Y111" s="15"/>
      <c r="Z111" s="15">
        <v>0</v>
      </c>
      <c r="AA111" s="15"/>
      <c r="AB111" s="15">
        <v>0</v>
      </c>
      <c r="AC111" s="15">
        <v>0</v>
      </c>
      <c r="AD111" s="15">
        <f>VLOOKUP(A:A,[1]TDSheet!$A:$AE,31,0)</f>
        <v>64.599999999999994</v>
      </c>
      <c r="AE111" s="15">
        <f>VLOOKUP(A:A,[1]TDSheet!$A:$V,22,0)</f>
        <v>84.8</v>
      </c>
      <c r="AF111" s="15">
        <f>VLOOKUP(A:A,[5]TDSheet!$A:$D,4,0)</f>
        <v>199</v>
      </c>
      <c r="AG111" s="15" t="e">
        <f>VLOOKUP(A:A,[1]TDSheet!$A:$AG,33,0)</f>
        <v>#N/A</v>
      </c>
      <c r="AH111" s="15">
        <f t="shared" si="23"/>
        <v>0</v>
      </c>
      <c r="AI111" s="15">
        <f t="shared" si="24"/>
        <v>0</v>
      </c>
      <c r="AJ111" s="15">
        <f t="shared" si="25"/>
        <v>0</v>
      </c>
      <c r="AK111" s="15">
        <f t="shared" si="26"/>
        <v>0</v>
      </c>
      <c r="AL111" s="15">
        <f t="shared" si="27"/>
        <v>0</v>
      </c>
      <c r="AM111" s="15"/>
      <c r="AN111" s="15"/>
    </row>
    <row r="112" spans="1:40" s="1" customFormat="1" ht="11.1" customHeight="1" outlineLevel="1" x14ac:dyDescent="0.2">
      <c r="A112" s="7" t="s">
        <v>111</v>
      </c>
      <c r="B112" s="7" t="s">
        <v>14</v>
      </c>
      <c r="C112" s="8">
        <v>-189</v>
      </c>
      <c r="D112" s="8">
        <v>452</v>
      </c>
      <c r="E112" s="9">
        <v>634</v>
      </c>
      <c r="F112" s="18">
        <v>-382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5">
        <f>VLOOKUP(A:A,[2]TDSheet!$A:$F,6,0)</f>
        <v>695</v>
      </c>
      <c r="K112" s="15">
        <f t="shared" si="20"/>
        <v>-61</v>
      </c>
      <c r="L112" s="15">
        <f>VLOOKUP(A:A,[1]TDSheet!$A:$T,20,0)</f>
        <v>0</v>
      </c>
      <c r="M112" s="15">
        <f>VLOOKUP(A:A,[1]TDSheet!$A:$U,21,0)</f>
        <v>0</v>
      </c>
      <c r="N112" s="15">
        <f>VLOOKUP(A:A,[1]TDSheet!$A:$W,23,0)</f>
        <v>0</v>
      </c>
      <c r="O112" s="15">
        <v>0</v>
      </c>
      <c r="P112" s="15"/>
      <c r="Q112" s="15"/>
      <c r="R112" s="15"/>
      <c r="S112" s="15"/>
      <c r="T112" s="16"/>
      <c r="U112" s="16"/>
      <c r="V112" s="15">
        <f t="shared" si="21"/>
        <v>126.8</v>
      </c>
      <c r="W112" s="16"/>
      <c r="X112" s="17">
        <f t="shared" si="22"/>
        <v>-3.0126182965299684</v>
      </c>
      <c r="Y112" s="15"/>
      <c r="Z112" s="15">
        <v>0</v>
      </c>
      <c r="AA112" s="15"/>
      <c r="AB112" s="15">
        <v>0</v>
      </c>
      <c r="AC112" s="15">
        <v>0</v>
      </c>
      <c r="AD112" s="15">
        <f>VLOOKUP(A:A,[1]TDSheet!$A:$AE,31,0)</f>
        <v>65.599999999999994</v>
      </c>
      <c r="AE112" s="15">
        <f>VLOOKUP(A:A,[1]TDSheet!$A:$V,22,0)</f>
        <v>88.8</v>
      </c>
      <c r="AF112" s="15">
        <f>VLOOKUP(A:A,[5]TDSheet!$A:$D,4,0)</f>
        <v>195</v>
      </c>
      <c r="AG112" s="15" t="e">
        <f>VLOOKUP(A:A,[1]TDSheet!$A:$AG,33,0)</f>
        <v>#N/A</v>
      </c>
      <c r="AH112" s="15">
        <f t="shared" si="23"/>
        <v>0</v>
      </c>
      <c r="AI112" s="15">
        <f t="shared" si="24"/>
        <v>0</v>
      </c>
      <c r="AJ112" s="15">
        <f t="shared" si="25"/>
        <v>0</v>
      </c>
      <c r="AK112" s="15">
        <f t="shared" si="26"/>
        <v>0</v>
      </c>
      <c r="AL112" s="15">
        <f t="shared" si="27"/>
        <v>0</v>
      </c>
      <c r="AM112" s="15"/>
      <c r="AN11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2023-12-27T10:55:39Z</dcterms:modified>
</cp:coreProperties>
</file>