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92" i="1" l="1"/>
  <c r="AJ11" i="1" l="1"/>
  <c r="AJ15" i="1"/>
  <c r="AJ19" i="1"/>
  <c r="AJ23" i="1"/>
  <c r="AJ27" i="1"/>
  <c r="AJ31" i="1"/>
  <c r="AJ35" i="1"/>
  <c r="AJ39" i="1"/>
  <c r="AJ43" i="1"/>
  <c r="AJ47" i="1"/>
  <c r="AJ51" i="1"/>
  <c r="Y55" i="1"/>
  <c r="AJ59" i="1"/>
  <c r="AJ63" i="1"/>
  <c r="AJ67" i="1"/>
  <c r="AJ71" i="1"/>
  <c r="Y75" i="1"/>
  <c r="AJ79" i="1"/>
  <c r="AJ83" i="1"/>
  <c r="AJ87" i="1"/>
  <c r="AJ91" i="1"/>
  <c r="AJ95" i="1"/>
  <c r="AJ99" i="1"/>
  <c r="AJ103" i="1"/>
  <c r="AJ107" i="1"/>
  <c r="AJ111" i="1"/>
  <c r="AJ115" i="1"/>
  <c r="U6" i="1"/>
  <c r="Y71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Z52" i="1" s="1"/>
  <c r="W53" i="1"/>
  <c r="Z53" i="1" s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Y76" i="1" s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K70" i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D6" i="1"/>
  <c r="AE6" i="1"/>
  <c r="AA6" i="1"/>
  <c r="L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AL6" i="1" l="1"/>
  <c r="AK6" i="1"/>
  <c r="Y115" i="1"/>
  <c r="Y111" i="1"/>
  <c r="Y107" i="1"/>
  <c r="Y103" i="1"/>
  <c r="Y99" i="1"/>
  <c r="Y95" i="1"/>
  <c r="Y91" i="1"/>
  <c r="Y87" i="1"/>
  <c r="Y83" i="1"/>
  <c r="Y79" i="1"/>
  <c r="Y67" i="1"/>
  <c r="Y63" i="1"/>
  <c r="Y59" i="1"/>
  <c r="AJ75" i="1"/>
  <c r="AJ55" i="1"/>
  <c r="AJ7" i="1"/>
  <c r="Y7" i="1"/>
  <c r="Y52" i="1"/>
  <c r="Z76" i="1"/>
  <c r="Z63" i="1"/>
  <c r="Y53" i="1"/>
  <c r="W6" i="1"/>
  <c r="AH6" i="1"/>
  <c r="AG6" i="1"/>
  <c r="N6" i="1"/>
  <c r="M6" i="1"/>
  <c r="K6" i="1"/>
  <c r="J6" i="1"/>
  <c r="F6" i="1"/>
  <c r="E6" i="1"/>
  <c r="AJ6" i="1" l="1"/>
</calcChain>
</file>

<file path=xl/sharedStrings.xml><?xml version="1.0" encoding="utf-8"?>
<sst xmlns="http://schemas.openxmlformats.org/spreadsheetml/2006/main" count="281" uniqueCount="151">
  <si>
    <t>Период: 03.05.2024 - 10.05.2024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</si>
  <si>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</si>
  <si>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</si>
  <si>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</si>
  <si>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</si>
  <si>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</si>
  <si>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</si>
  <si>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</si>
  <si>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</si>
  <si>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</si>
  <si>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</si>
  <si>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</si>
  <si>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</si>
  <si>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</si>
  <si>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</si>
  <si>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</si>
  <si>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</si>
  <si>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</si>
  <si>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</si>
  <si>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</si>
  <si>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</si>
  <si>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</si>
  <si>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</si>
  <si>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</si>
  <si>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</si>
  <si>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</si>
  <si>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</si>
  <si>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</si>
  <si>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</si>
  <si>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</si>
  <si>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</si>
  <si>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</si>
  <si>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</si>
  <si>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</si>
  <si>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</si>
  <si>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</si>
  <si>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</si>
  <si>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</si>
  <si>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</si>
  <si>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</si>
  <si>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</si>
  <si>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</si>
  <si>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</si>
  <si>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</si>
  <si>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</si>
  <si>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</si>
  <si>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</si>
  <si>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</si>
  <si>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</si>
  <si>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</si>
  <si>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</si>
  <si>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</si>
  <si>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</si>
  <si>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</si>
  <si>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</si>
  <si>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</si>
  <si>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</si>
  <si>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</si>
  <si>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</si>
  <si>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</si>
  <si>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</si>
  <si>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</si>
  <si>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</si>
  <si>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</si>
  <si>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</si>
  <si>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</si>
  <si>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</si>
  <si>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</si>
  <si>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</si>
  <si>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</si>
  <si>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</si>
  <si>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</si>
  <si>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</si>
  <si>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</si>
  <si>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</si>
  <si>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</si>
  <si>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</si>
  <si>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</si>
  <si>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</si>
  <si>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</si>
  <si>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</si>
  <si>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</si>
  <si>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</si>
  <si>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</si>
  <si>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</si>
  <si>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</si>
  <si>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</si>
  <si>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</si>
  <si>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</si>
  <si>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</si>
  <si>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</si>
  <si>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</si>
  <si>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</si>
  <si>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</si>
  <si>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</si>
  <si>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</si>
  <si>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</si>
  <si>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</si>
  <si>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</si>
  <si>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</si>
  <si>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</si>
  <si>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</si>
  <si>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</si>
  <si>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</si>
  <si>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</si>
  <si>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</si>
  <si>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</si>
  <si>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</si>
  <si>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</si>
  <si>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</si>
  <si>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</si>
  <si>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</si>
  <si>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</si>
  <si>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</si>
  <si>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</si>
  <si>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</si>
  <si>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</si>
  <si>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</si>
  <si>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</si>
  <si>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</si>
  <si>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</si>
  <si>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</si>
  <si>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</si>
  <si>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</si>
  <si>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</si>
  <si>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</si>
  <si>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</si>
  <si>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</si>
  <si>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</si>
  <si>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</si>
  <si>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</si>
  <si>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</si>
  <si>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</si>
  <si>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</si>
  <si>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</si>
  <si>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</si>
  <si>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</si>
  <si>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</si>
  <si>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10,05,</t>
  </si>
  <si>
    <t>13,05,</t>
  </si>
  <si>
    <t>14,05,</t>
  </si>
  <si>
    <t>15,05,</t>
  </si>
  <si>
    <t>16,05,</t>
  </si>
  <si>
    <t>17,05,</t>
  </si>
  <si>
    <t>19,04,</t>
  </si>
  <si>
    <t>26,04,</t>
  </si>
  <si>
    <t>03,05,</t>
  </si>
  <si>
    <t>6т</t>
  </si>
  <si>
    <t>17т</t>
  </si>
  <si>
    <t>9т</t>
  </si>
  <si>
    <t xml:space="preserve">увел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</si>
</sst>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5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4-10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0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02.05.2024 - 09.05.2024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09,05,</v>
          </cell>
          <cell r="M5" t="str">
            <v>10,05,</v>
          </cell>
          <cell r="N5" t="str">
            <v>13,05,</v>
          </cell>
          <cell r="O5" t="str">
            <v>ат</v>
          </cell>
          <cell r="X5" t="str">
            <v>14,05,</v>
          </cell>
          <cell r="AE5" t="str">
            <v>19,04,</v>
          </cell>
          <cell r="AF5" t="str">
            <v>26,04,</v>
          </cell>
          <cell r="AG5" t="str">
            <v>03,05,</v>
          </cell>
          <cell r="AH5" t="str">
            <v>09,05,</v>
          </cell>
        </row>
        <row r="6">
          <cell r="E6">
            <v>128776.734</v>
          </cell>
          <cell r="F6">
            <v>52961.862999999998</v>
          </cell>
          <cell r="J6">
            <v>129629.40599999999</v>
          </cell>
          <cell r="K6">
            <v>-852.67200000000037</v>
          </cell>
          <cell r="L6">
            <v>28770</v>
          </cell>
          <cell r="M6">
            <v>29590</v>
          </cell>
          <cell r="N6">
            <v>22040</v>
          </cell>
          <cell r="O6">
            <v>15398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23073.346799999996</v>
          </cell>
          <cell r="X6">
            <v>27740</v>
          </cell>
          <cell r="AA6">
            <v>0</v>
          </cell>
          <cell r="AB6">
            <v>0</v>
          </cell>
          <cell r="AC6">
            <v>0</v>
          </cell>
          <cell r="AD6">
            <v>13410</v>
          </cell>
          <cell r="AE6">
            <v>23733.190999999992</v>
          </cell>
          <cell r="AF6">
            <v>23172.464599999999</v>
          </cell>
          <cell r="AG6">
            <v>25058.629800000017</v>
          </cell>
          <cell r="AH6">
            <v>18285.124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31.904</v>
          </cell>
          <cell r="D7">
            <v>49.584000000000003</v>
          </cell>
          <cell r="E7">
            <v>51.948</v>
          </cell>
          <cell r="F7">
            <v>26.654</v>
          </cell>
          <cell r="G7" t="str">
            <v>вывод9</v>
          </cell>
          <cell r="H7">
            <v>0</v>
          </cell>
          <cell r="I7">
            <v>45</v>
          </cell>
          <cell r="J7">
            <v>59.65</v>
          </cell>
          <cell r="K7">
            <v>-7.7019999999999982</v>
          </cell>
          <cell r="L7">
            <v>10</v>
          </cell>
          <cell r="M7">
            <v>20</v>
          </cell>
          <cell r="N7">
            <v>0</v>
          </cell>
          <cell r="O7">
            <v>0</v>
          </cell>
          <cell r="W7">
            <v>10.3896</v>
          </cell>
          <cell r="Y7">
            <v>5.4529529529529528</v>
          </cell>
          <cell r="Z7">
            <v>2.5654500654500656</v>
          </cell>
          <cell r="AD7">
            <v>0</v>
          </cell>
          <cell r="AE7">
            <v>11.832599999999999</v>
          </cell>
          <cell r="AF7">
            <v>10.3896</v>
          </cell>
          <cell r="AG7">
            <v>10.966800000000001</v>
          </cell>
          <cell r="AH7">
            <v>10.101000000000001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302.07799999999997</v>
          </cell>
          <cell r="D8">
            <v>454.541</v>
          </cell>
          <cell r="E8">
            <v>523.96600000000001</v>
          </cell>
          <cell r="F8">
            <v>209.578</v>
          </cell>
          <cell r="G8" t="str">
            <v>н</v>
          </cell>
          <cell r="H8">
            <v>1</v>
          </cell>
          <cell r="I8">
            <v>45</v>
          </cell>
          <cell r="J8">
            <v>656.35799999999995</v>
          </cell>
          <cell r="K8">
            <v>-132.39199999999994</v>
          </cell>
          <cell r="L8">
            <v>150</v>
          </cell>
          <cell r="M8">
            <v>180</v>
          </cell>
          <cell r="N8">
            <v>100</v>
          </cell>
          <cell r="O8">
            <v>0</v>
          </cell>
          <cell r="W8">
            <v>104.7932</v>
          </cell>
          <cell r="X8">
            <v>200</v>
          </cell>
          <cell r="Y8">
            <v>8.0117603050579618</v>
          </cell>
          <cell r="Z8">
            <v>1.9999198421271609</v>
          </cell>
          <cell r="AD8">
            <v>0</v>
          </cell>
          <cell r="AE8">
            <v>113.12839999999998</v>
          </cell>
          <cell r="AF8">
            <v>108.42059999999999</v>
          </cell>
          <cell r="AG8">
            <v>124.0492</v>
          </cell>
          <cell r="AH8">
            <v>44.779000000000003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218.58600000000001</v>
          </cell>
          <cell r="D9">
            <v>1058.1320000000001</v>
          </cell>
          <cell r="E9">
            <v>516.32399999999996</v>
          </cell>
          <cell r="F9">
            <v>730.57399999999996</v>
          </cell>
          <cell r="G9" t="str">
            <v>ябл</v>
          </cell>
          <cell r="H9">
            <v>1</v>
          </cell>
          <cell r="I9">
            <v>45</v>
          </cell>
          <cell r="J9">
            <v>510.46199999999999</v>
          </cell>
          <cell r="K9">
            <v>5.8619999999999663</v>
          </cell>
          <cell r="L9">
            <v>0</v>
          </cell>
          <cell r="M9">
            <v>100</v>
          </cell>
          <cell r="N9">
            <v>100</v>
          </cell>
          <cell r="O9">
            <v>220</v>
          </cell>
          <cell r="W9">
            <v>103.26479999999999</v>
          </cell>
          <cell r="X9">
            <v>50</v>
          </cell>
          <cell r="Y9">
            <v>9.4957236154042803</v>
          </cell>
          <cell r="Z9">
            <v>7.0747631332264236</v>
          </cell>
          <cell r="AD9">
            <v>0</v>
          </cell>
          <cell r="AE9">
            <v>89.126000000000005</v>
          </cell>
          <cell r="AF9">
            <v>88.878</v>
          </cell>
          <cell r="AG9">
            <v>94.855999999999995</v>
          </cell>
          <cell r="AH9">
            <v>91.087999999999994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812.048</v>
          </cell>
          <cell r="D10">
            <v>3185.3510000000001</v>
          </cell>
          <cell r="E10">
            <v>1173.7539999999999</v>
          </cell>
          <cell r="F10">
            <v>786.21299999999997</v>
          </cell>
          <cell r="G10" t="str">
            <v>н</v>
          </cell>
          <cell r="H10">
            <v>1</v>
          </cell>
          <cell r="I10">
            <v>45</v>
          </cell>
          <cell r="J10">
            <v>1112.1489999999999</v>
          </cell>
          <cell r="K10">
            <v>61.605000000000018</v>
          </cell>
          <cell r="L10">
            <v>400</v>
          </cell>
          <cell r="M10">
            <v>400</v>
          </cell>
          <cell r="N10">
            <v>0</v>
          </cell>
          <cell r="O10">
            <v>280</v>
          </cell>
          <cell r="W10">
            <v>234.75079999999997</v>
          </cell>
          <cell r="X10">
            <v>50</v>
          </cell>
          <cell r="Y10">
            <v>6.969999676252435</v>
          </cell>
          <cell r="Z10">
            <v>3.3491387462790332</v>
          </cell>
          <cell r="AD10">
            <v>0</v>
          </cell>
          <cell r="AE10">
            <v>315.50200000000001</v>
          </cell>
          <cell r="AF10">
            <v>330.81659999999999</v>
          </cell>
          <cell r="AG10">
            <v>319.34820000000002</v>
          </cell>
          <cell r="AH10">
            <v>162.684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128.173</v>
          </cell>
          <cell r="D11">
            <v>92.628</v>
          </cell>
          <cell r="E11">
            <v>165.99199999999999</v>
          </cell>
          <cell r="F11">
            <v>50.404000000000003</v>
          </cell>
          <cell r="G11">
            <v>0</v>
          </cell>
          <cell r="H11">
            <v>1</v>
          </cell>
          <cell r="I11">
            <v>40</v>
          </cell>
          <cell r="J11">
            <v>157.16300000000001</v>
          </cell>
          <cell r="K11">
            <v>8.8289999999999793</v>
          </cell>
          <cell r="L11">
            <v>20</v>
          </cell>
          <cell r="M11">
            <v>20</v>
          </cell>
          <cell r="N11">
            <v>80</v>
          </cell>
          <cell r="O11">
            <v>0</v>
          </cell>
          <cell r="W11">
            <v>33.198399999999999</v>
          </cell>
          <cell r="X11">
            <v>70</v>
          </cell>
          <cell r="Y11">
            <v>7.2414333220878113</v>
          </cell>
          <cell r="Z11">
            <v>1.5182659405272545</v>
          </cell>
          <cell r="AD11">
            <v>0</v>
          </cell>
          <cell r="AE11">
            <v>31.059800000000003</v>
          </cell>
          <cell r="AF11">
            <v>37.204999999999998</v>
          </cell>
          <cell r="AG11">
            <v>27.832000000000001</v>
          </cell>
          <cell r="AH11">
            <v>29.850999999999999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82</v>
          </cell>
          <cell r="D12">
            <v>164</v>
          </cell>
          <cell r="E12">
            <v>180</v>
          </cell>
          <cell r="F12">
            <v>63</v>
          </cell>
          <cell r="G12">
            <v>0</v>
          </cell>
          <cell r="H12">
            <v>0.5</v>
          </cell>
          <cell r="I12">
            <v>45</v>
          </cell>
          <cell r="J12">
            <v>192</v>
          </cell>
          <cell r="K12">
            <v>-12</v>
          </cell>
          <cell r="L12">
            <v>30</v>
          </cell>
          <cell r="M12">
            <v>50</v>
          </cell>
          <cell r="N12">
            <v>80</v>
          </cell>
          <cell r="O12">
            <v>0</v>
          </cell>
          <cell r="W12">
            <v>36</v>
          </cell>
          <cell r="X12">
            <v>30</v>
          </cell>
          <cell r="Y12">
            <v>7.0277777777777777</v>
          </cell>
          <cell r="Z12">
            <v>1.75</v>
          </cell>
          <cell r="AD12">
            <v>0</v>
          </cell>
          <cell r="AE12">
            <v>27.2</v>
          </cell>
          <cell r="AF12">
            <v>33</v>
          </cell>
          <cell r="AG12">
            <v>35.4</v>
          </cell>
          <cell r="AH12">
            <v>21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659</v>
          </cell>
          <cell r="D13">
            <v>6783</v>
          </cell>
          <cell r="E13">
            <v>2544</v>
          </cell>
          <cell r="F13">
            <v>1411</v>
          </cell>
          <cell r="G13" t="str">
            <v>ябл</v>
          </cell>
          <cell r="H13">
            <v>0.4</v>
          </cell>
          <cell r="I13">
            <v>45</v>
          </cell>
          <cell r="J13">
            <v>2567</v>
          </cell>
          <cell r="K13">
            <v>-23</v>
          </cell>
          <cell r="L13">
            <v>500</v>
          </cell>
          <cell r="M13">
            <v>400</v>
          </cell>
          <cell r="N13">
            <v>400</v>
          </cell>
          <cell r="O13">
            <v>60</v>
          </cell>
          <cell r="W13">
            <v>364.8</v>
          </cell>
          <cell r="X13">
            <v>200</v>
          </cell>
          <cell r="Y13">
            <v>7.9797149122807012</v>
          </cell>
          <cell r="Z13">
            <v>3.8678728070175437</v>
          </cell>
          <cell r="AD13">
            <v>720</v>
          </cell>
          <cell r="AE13">
            <v>290.2</v>
          </cell>
          <cell r="AF13">
            <v>285.2</v>
          </cell>
          <cell r="AG13">
            <v>325.39999999999998</v>
          </cell>
          <cell r="AH13">
            <v>222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1775</v>
          </cell>
          <cell r="D14">
            <v>12220</v>
          </cell>
          <cell r="E14">
            <v>4490</v>
          </cell>
          <cell r="F14">
            <v>2224</v>
          </cell>
          <cell r="G14">
            <v>0</v>
          </cell>
          <cell r="H14">
            <v>0.45</v>
          </cell>
          <cell r="I14">
            <v>45</v>
          </cell>
          <cell r="J14">
            <v>4526</v>
          </cell>
          <cell r="K14">
            <v>-36</v>
          </cell>
          <cell r="L14">
            <v>800</v>
          </cell>
          <cell r="M14">
            <v>700</v>
          </cell>
          <cell r="N14">
            <v>500</v>
          </cell>
          <cell r="O14">
            <v>120</v>
          </cell>
          <cell r="W14">
            <v>658</v>
          </cell>
          <cell r="X14">
            <v>1000</v>
          </cell>
          <cell r="Y14">
            <v>7.9392097264437691</v>
          </cell>
          <cell r="Z14">
            <v>3.3799392097264436</v>
          </cell>
          <cell r="AD14">
            <v>1200</v>
          </cell>
          <cell r="AE14">
            <v>450</v>
          </cell>
          <cell r="AF14">
            <v>455.2</v>
          </cell>
          <cell r="AG14">
            <v>536.4</v>
          </cell>
          <cell r="AH14">
            <v>417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2052</v>
          </cell>
          <cell r="D15">
            <v>16337</v>
          </cell>
          <cell r="E15">
            <v>4195</v>
          </cell>
          <cell r="F15">
            <v>2095</v>
          </cell>
          <cell r="G15">
            <v>0</v>
          </cell>
          <cell r="H15">
            <v>0.45</v>
          </cell>
          <cell r="I15">
            <v>45</v>
          </cell>
          <cell r="J15">
            <v>4246</v>
          </cell>
          <cell r="K15">
            <v>-51</v>
          </cell>
          <cell r="L15">
            <v>1100</v>
          </cell>
          <cell r="M15">
            <v>1100</v>
          </cell>
          <cell r="N15">
            <v>0</v>
          </cell>
          <cell r="O15">
            <v>120</v>
          </cell>
          <cell r="W15">
            <v>631.4</v>
          </cell>
          <cell r="Y15">
            <v>6.8023439974659485</v>
          </cell>
          <cell r="Z15">
            <v>3.3180234399746595</v>
          </cell>
          <cell r="AD15">
            <v>1038</v>
          </cell>
          <cell r="AE15">
            <v>1010.2</v>
          </cell>
          <cell r="AF15">
            <v>1070.8</v>
          </cell>
          <cell r="AG15">
            <v>950.2</v>
          </cell>
          <cell r="AH15">
            <v>407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85</v>
          </cell>
          <cell r="D16">
            <v>221</v>
          </cell>
          <cell r="E16">
            <v>222</v>
          </cell>
          <cell r="F16">
            <v>79</v>
          </cell>
          <cell r="G16">
            <v>0</v>
          </cell>
          <cell r="H16">
            <v>0.5</v>
          </cell>
          <cell r="I16">
            <v>40</v>
          </cell>
          <cell r="J16">
            <v>239</v>
          </cell>
          <cell r="K16">
            <v>-17</v>
          </cell>
          <cell r="L16">
            <v>50</v>
          </cell>
          <cell r="M16">
            <v>60</v>
          </cell>
          <cell r="N16">
            <v>50</v>
          </cell>
          <cell r="O16">
            <v>0</v>
          </cell>
          <cell r="W16">
            <v>44.4</v>
          </cell>
          <cell r="X16">
            <v>80</v>
          </cell>
          <cell r="Y16">
            <v>7.1846846846846848</v>
          </cell>
          <cell r="Z16">
            <v>1.7792792792792793</v>
          </cell>
          <cell r="AD16">
            <v>0</v>
          </cell>
          <cell r="AE16">
            <v>36.200000000000003</v>
          </cell>
          <cell r="AF16">
            <v>41.2</v>
          </cell>
          <cell r="AG16">
            <v>44.8</v>
          </cell>
          <cell r="AH16">
            <v>64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36</v>
          </cell>
          <cell r="D17">
            <v>74</v>
          </cell>
          <cell r="E17">
            <v>64</v>
          </cell>
          <cell r="F17">
            <v>44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-34</v>
          </cell>
          <cell r="L17">
            <v>20</v>
          </cell>
          <cell r="M17">
            <v>30</v>
          </cell>
          <cell r="N17">
            <v>0</v>
          </cell>
          <cell r="O17">
            <v>0</v>
          </cell>
          <cell r="W17">
            <v>12.8</v>
          </cell>
          <cell r="Y17">
            <v>7.34375</v>
          </cell>
          <cell r="Z17">
            <v>3.4375</v>
          </cell>
          <cell r="AD17">
            <v>0</v>
          </cell>
          <cell r="AE17">
            <v>10.199999999999999</v>
          </cell>
          <cell r="AF17">
            <v>13.8</v>
          </cell>
          <cell r="AG17">
            <v>15.6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311</v>
          </cell>
          <cell r="D18">
            <v>223</v>
          </cell>
          <cell r="E18">
            <v>281</v>
          </cell>
          <cell r="F18">
            <v>242</v>
          </cell>
          <cell r="G18">
            <v>0</v>
          </cell>
          <cell r="H18">
            <v>0.17</v>
          </cell>
          <cell r="I18">
            <v>180</v>
          </cell>
          <cell r="J18">
            <v>299</v>
          </cell>
          <cell r="K18">
            <v>-18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56.2</v>
          </cell>
          <cell r="X18">
            <v>100</v>
          </cell>
          <cell r="Y18">
            <v>7.8647686832740211</v>
          </cell>
          <cell r="Z18">
            <v>4.3060498220640566</v>
          </cell>
          <cell r="AD18">
            <v>0</v>
          </cell>
          <cell r="AE18">
            <v>34.6</v>
          </cell>
          <cell r="AF18">
            <v>34.799999999999997</v>
          </cell>
          <cell r="AG18">
            <v>55.6</v>
          </cell>
          <cell r="AH18">
            <v>78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</v>
          </cell>
          <cell r="D19">
            <v>232</v>
          </cell>
          <cell r="E19">
            <v>159</v>
          </cell>
          <cell r="F19">
            <v>83</v>
          </cell>
          <cell r="G19">
            <v>0</v>
          </cell>
          <cell r="H19">
            <v>0.45</v>
          </cell>
          <cell r="I19">
            <v>45</v>
          </cell>
          <cell r="J19">
            <v>176</v>
          </cell>
          <cell r="K19">
            <v>-17</v>
          </cell>
          <cell r="L19">
            <v>50</v>
          </cell>
          <cell r="M19">
            <v>50</v>
          </cell>
          <cell r="N19">
            <v>50</v>
          </cell>
          <cell r="O19">
            <v>0</v>
          </cell>
          <cell r="W19">
            <v>31.8</v>
          </cell>
          <cell r="Y19">
            <v>7.3270440251572326</v>
          </cell>
          <cell r="Z19">
            <v>2.6100628930817611</v>
          </cell>
          <cell r="AD19">
            <v>0</v>
          </cell>
          <cell r="AE19">
            <v>22.4</v>
          </cell>
          <cell r="AF19">
            <v>25.8</v>
          </cell>
          <cell r="AG19">
            <v>34.200000000000003</v>
          </cell>
          <cell r="AH19">
            <v>0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513</v>
          </cell>
          <cell r="D20">
            <v>197</v>
          </cell>
          <cell r="E20">
            <v>268</v>
          </cell>
          <cell r="F20">
            <v>397</v>
          </cell>
          <cell r="G20" t="str">
            <v>оконч</v>
          </cell>
          <cell r="H20">
            <v>0.5</v>
          </cell>
          <cell r="I20">
            <v>60</v>
          </cell>
          <cell r="J20">
            <v>276</v>
          </cell>
          <cell r="K20">
            <v>-8</v>
          </cell>
          <cell r="L20">
            <v>0</v>
          </cell>
          <cell r="M20">
            <v>0</v>
          </cell>
          <cell r="N20">
            <v>0</v>
          </cell>
          <cell r="O20">
            <v>30</v>
          </cell>
          <cell r="W20">
            <v>53.6</v>
          </cell>
          <cell r="Y20">
            <v>7.4067164179104479</v>
          </cell>
          <cell r="Z20">
            <v>7.4067164179104479</v>
          </cell>
          <cell r="AD20">
            <v>0</v>
          </cell>
          <cell r="AE20">
            <v>140.80000000000001</v>
          </cell>
          <cell r="AF20">
            <v>146</v>
          </cell>
          <cell r="AG20">
            <v>51.4</v>
          </cell>
          <cell r="AH20">
            <v>67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57</v>
          </cell>
          <cell r="D21">
            <v>377</v>
          </cell>
          <cell r="E21">
            <v>325</v>
          </cell>
          <cell r="F21">
            <v>104</v>
          </cell>
          <cell r="G21">
            <v>0</v>
          </cell>
          <cell r="H21">
            <v>0.3</v>
          </cell>
          <cell r="I21">
            <v>40</v>
          </cell>
          <cell r="J21">
            <v>385</v>
          </cell>
          <cell r="K21">
            <v>-60</v>
          </cell>
          <cell r="L21">
            <v>100</v>
          </cell>
          <cell r="M21">
            <v>120</v>
          </cell>
          <cell r="N21">
            <v>70</v>
          </cell>
          <cell r="O21">
            <v>0</v>
          </cell>
          <cell r="W21">
            <v>65</v>
          </cell>
          <cell r="X21">
            <v>70</v>
          </cell>
          <cell r="Y21">
            <v>7.1384615384615389</v>
          </cell>
          <cell r="Z21">
            <v>1.6</v>
          </cell>
          <cell r="AD21">
            <v>0</v>
          </cell>
          <cell r="AE21">
            <v>50.6</v>
          </cell>
          <cell r="AF21">
            <v>55.2</v>
          </cell>
          <cell r="AG21">
            <v>69.400000000000006</v>
          </cell>
          <cell r="AH21">
            <v>52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57</v>
          </cell>
          <cell r="D22">
            <v>77</v>
          </cell>
          <cell r="E22">
            <v>76</v>
          </cell>
          <cell r="F22">
            <v>53</v>
          </cell>
          <cell r="G22" t="str">
            <v>выв09</v>
          </cell>
          <cell r="H22">
            <v>0</v>
          </cell>
          <cell r="I22">
            <v>60</v>
          </cell>
          <cell r="J22">
            <v>97</v>
          </cell>
          <cell r="K22">
            <v>-21</v>
          </cell>
          <cell r="L22">
            <v>30</v>
          </cell>
          <cell r="M22">
            <v>30</v>
          </cell>
          <cell r="N22">
            <v>0</v>
          </cell>
          <cell r="O22">
            <v>0</v>
          </cell>
          <cell r="W22">
            <v>15.2</v>
          </cell>
          <cell r="Y22">
            <v>7.4342105263157894</v>
          </cell>
          <cell r="Z22">
            <v>3.486842105263158</v>
          </cell>
          <cell r="AD22">
            <v>0</v>
          </cell>
          <cell r="AE22">
            <v>16.600000000000001</v>
          </cell>
          <cell r="AF22">
            <v>12.4</v>
          </cell>
          <cell r="AG22">
            <v>19.2</v>
          </cell>
          <cell r="AH22">
            <v>19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1820</v>
          </cell>
          <cell r="D23">
            <v>535</v>
          </cell>
          <cell r="E23">
            <v>1352</v>
          </cell>
          <cell r="F23">
            <v>983</v>
          </cell>
          <cell r="G23">
            <v>0</v>
          </cell>
          <cell r="H23">
            <v>0.17</v>
          </cell>
          <cell r="I23">
            <v>180</v>
          </cell>
          <cell r="J23">
            <v>1370</v>
          </cell>
          <cell r="K23">
            <v>-18</v>
          </cell>
          <cell r="L23">
            <v>0</v>
          </cell>
          <cell r="M23">
            <v>2000</v>
          </cell>
          <cell r="N23">
            <v>0</v>
          </cell>
          <cell r="O23">
            <v>50</v>
          </cell>
          <cell r="W23">
            <v>270.39999999999998</v>
          </cell>
          <cell r="Y23">
            <v>11.031804733727812</v>
          </cell>
          <cell r="Z23">
            <v>3.6353550295857993</v>
          </cell>
          <cell r="AD23">
            <v>0</v>
          </cell>
          <cell r="AE23">
            <v>224.6</v>
          </cell>
          <cell r="AF23">
            <v>213</v>
          </cell>
          <cell r="AG23">
            <v>296.2</v>
          </cell>
          <cell r="AH23">
            <v>240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188</v>
          </cell>
          <cell r="D24">
            <v>94</v>
          </cell>
          <cell r="E24">
            <v>252</v>
          </cell>
          <cell r="F24">
            <v>29</v>
          </cell>
          <cell r="G24">
            <v>0</v>
          </cell>
          <cell r="H24">
            <v>0.38</v>
          </cell>
          <cell r="I24">
            <v>40</v>
          </cell>
          <cell r="J24">
            <v>281</v>
          </cell>
          <cell r="K24">
            <v>-29</v>
          </cell>
          <cell r="L24">
            <v>40</v>
          </cell>
          <cell r="M24">
            <v>50</v>
          </cell>
          <cell r="N24">
            <v>150</v>
          </cell>
          <cell r="O24">
            <v>0</v>
          </cell>
          <cell r="W24">
            <v>50.4</v>
          </cell>
          <cell r="X24">
            <v>80</v>
          </cell>
          <cell r="Y24">
            <v>6.9246031746031749</v>
          </cell>
          <cell r="Z24">
            <v>0.57539682539682546</v>
          </cell>
          <cell r="AD24">
            <v>0</v>
          </cell>
          <cell r="AE24">
            <v>51.6</v>
          </cell>
          <cell r="AF24">
            <v>52.4</v>
          </cell>
          <cell r="AG24">
            <v>38.799999999999997</v>
          </cell>
          <cell r="AH24">
            <v>50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345</v>
          </cell>
          <cell r="D25">
            <v>1172</v>
          </cell>
          <cell r="E25">
            <v>1024</v>
          </cell>
          <cell r="F25">
            <v>390</v>
          </cell>
          <cell r="G25">
            <v>0</v>
          </cell>
          <cell r="H25">
            <v>0.35</v>
          </cell>
          <cell r="I25">
            <v>45</v>
          </cell>
          <cell r="J25">
            <v>1118</v>
          </cell>
          <cell r="K25">
            <v>-94</v>
          </cell>
          <cell r="L25">
            <v>400</v>
          </cell>
          <cell r="M25">
            <v>300</v>
          </cell>
          <cell r="N25">
            <v>200</v>
          </cell>
          <cell r="O25">
            <v>0</v>
          </cell>
          <cell r="W25">
            <v>204.8</v>
          </cell>
          <cell r="X25">
            <v>200</v>
          </cell>
          <cell r="Y25">
            <v>7.275390625</v>
          </cell>
          <cell r="Z25">
            <v>1.904296875</v>
          </cell>
          <cell r="AD25">
            <v>0</v>
          </cell>
          <cell r="AE25">
            <v>187.6</v>
          </cell>
          <cell r="AF25">
            <v>196.4</v>
          </cell>
          <cell r="AG25">
            <v>225.2</v>
          </cell>
          <cell r="AH25">
            <v>101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157</v>
          </cell>
          <cell r="D26">
            <v>442</v>
          </cell>
          <cell r="E26">
            <v>458</v>
          </cell>
          <cell r="F26">
            <v>114</v>
          </cell>
          <cell r="G26" t="str">
            <v>н</v>
          </cell>
          <cell r="H26">
            <v>0.35</v>
          </cell>
          <cell r="I26">
            <v>45</v>
          </cell>
          <cell r="J26">
            <v>530</v>
          </cell>
          <cell r="K26">
            <v>-72</v>
          </cell>
          <cell r="L26">
            <v>60</v>
          </cell>
          <cell r="M26">
            <v>50</v>
          </cell>
          <cell r="N26">
            <v>0</v>
          </cell>
          <cell r="O26">
            <v>0</v>
          </cell>
          <cell r="W26">
            <v>36.4</v>
          </cell>
          <cell r="X26">
            <v>80</v>
          </cell>
          <cell r="Y26">
            <v>8.3516483516483522</v>
          </cell>
          <cell r="Z26">
            <v>3.1318681318681318</v>
          </cell>
          <cell r="AD26">
            <v>276</v>
          </cell>
          <cell r="AE26">
            <v>33.200000000000003</v>
          </cell>
          <cell r="AF26">
            <v>39.200000000000003</v>
          </cell>
          <cell r="AG26">
            <v>40.4</v>
          </cell>
          <cell r="AH26">
            <v>48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85</v>
          </cell>
          <cell r="D27">
            <v>593</v>
          </cell>
          <cell r="E27">
            <v>577</v>
          </cell>
          <cell r="F27">
            <v>83</v>
          </cell>
          <cell r="G27">
            <v>0</v>
          </cell>
          <cell r="H27">
            <v>0.35</v>
          </cell>
          <cell r="I27">
            <v>45</v>
          </cell>
          <cell r="J27">
            <v>920</v>
          </cell>
          <cell r="K27">
            <v>-343</v>
          </cell>
          <cell r="L27">
            <v>150</v>
          </cell>
          <cell r="M27">
            <v>150</v>
          </cell>
          <cell r="N27">
            <v>300</v>
          </cell>
          <cell r="O27">
            <v>0</v>
          </cell>
          <cell r="W27">
            <v>110.6</v>
          </cell>
          <cell r="X27">
            <v>150</v>
          </cell>
          <cell r="Y27">
            <v>7.5316455696202533</v>
          </cell>
          <cell r="Z27">
            <v>0.75045207956600368</v>
          </cell>
          <cell r="AD27">
            <v>24</v>
          </cell>
          <cell r="AE27">
            <v>89.6</v>
          </cell>
          <cell r="AF27">
            <v>65.400000000000006</v>
          </cell>
          <cell r="AG27">
            <v>99.2</v>
          </cell>
          <cell r="AH27">
            <v>87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401</v>
          </cell>
          <cell r="D28">
            <v>980</v>
          </cell>
          <cell r="E28">
            <v>918</v>
          </cell>
          <cell r="F28">
            <v>435</v>
          </cell>
          <cell r="G28">
            <v>0</v>
          </cell>
          <cell r="H28">
            <v>0.35</v>
          </cell>
          <cell r="I28">
            <v>45</v>
          </cell>
          <cell r="J28">
            <v>1123</v>
          </cell>
          <cell r="K28">
            <v>-205</v>
          </cell>
          <cell r="L28">
            <v>300</v>
          </cell>
          <cell r="M28">
            <v>300</v>
          </cell>
          <cell r="N28">
            <v>0</v>
          </cell>
          <cell r="O28">
            <v>0</v>
          </cell>
          <cell r="W28">
            <v>183.6</v>
          </cell>
          <cell r="X28">
            <v>300</v>
          </cell>
          <cell r="Y28">
            <v>7.2712418300653594</v>
          </cell>
          <cell r="Z28">
            <v>2.369281045751634</v>
          </cell>
          <cell r="AD28">
            <v>0</v>
          </cell>
          <cell r="AE28">
            <v>180.6</v>
          </cell>
          <cell r="AF28">
            <v>168.4</v>
          </cell>
          <cell r="AG28">
            <v>211.6</v>
          </cell>
          <cell r="AH28">
            <v>195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108.69199999999999</v>
          </cell>
          <cell r="D29">
            <v>1144.575</v>
          </cell>
          <cell r="E29">
            <v>439.09399999999999</v>
          </cell>
          <cell r="F29">
            <v>316.75</v>
          </cell>
          <cell r="G29">
            <v>0</v>
          </cell>
          <cell r="H29">
            <v>1</v>
          </cell>
          <cell r="I29">
            <v>50</v>
          </cell>
          <cell r="J29">
            <v>444.31799999999998</v>
          </cell>
          <cell r="K29">
            <v>-5.2239999999999895</v>
          </cell>
          <cell r="L29">
            <v>150</v>
          </cell>
          <cell r="M29">
            <v>150</v>
          </cell>
          <cell r="N29">
            <v>0</v>
          </cell>
          <cell r="O29">
            <v>100</v>
          </cell>
          <cell r="W29">
            <v>87.818799999999996</v>
          </cell>
          <cell r="Y29">
            <v>7.022983689141733</v>
          </cell>
          <cell r="Z29">
            <v>3.6068586680756285</v>
          </cell>
          <cell r="AD29">
            <v>0</v>
          </cell>
          <cell r="AE29">
            <v>99.273600000000002</v>
          </cell>
          <cell r="AF29">
            <v>77.793599999999998</v>
          </cell>
          <cell r="AG29">
            <v>110.25399999999999</v>
          </cell>
          <cell r="AH29">
            <v>60.698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3220.0709999999999</v>
          </cell>
          <cell r="D30">
            <v>12124.653</v>
          </cell>
          <cell r="E30">
            <v>5617.2529999999997</v>
          </cell>
          <cell r="F30">
            <v>2989.8</v>
          </cell>
          <cell r="G30">
            <v>0</v>
          </cell>
          <cell r="H30">
            <v>1</v>
          </cell>
          <cell r="I30">
            <v>50</v>
          </cell>
          <cell r="J30">
            <v>5750.3670000000002</v>
          </cell>
          <cell r="K30">
            <v>-133.11400000000049</v>
          </cell>
          <cell r="L30">
            <v>1400</v>
          </cell>
          <cell r="M30">
            <v>1500</v>
          </cell>
          <cell r="N30">
            <v>500</v>
          </cell>
          <cell r="O30">
            <v>1950</v>
          </cell>
          <cell r="W30">
            <v>1123.4505999999999</v>
          </cell>
          <cell r="X30">
            <v>1500</v>
          </cell>
          <cell r="Y30">
            <v>7.0228277059979325</v>
          </cell>
          <cell r="Z30">
            <v>2.6612652127294254</v>
          </cell>
          <cell r="AD30">
            <v>0</v>
          </cell>
          <cell r="AE30">
            <v>1144.049</v>
          </cell>
          <cell r="AF30">
            <v>1139.93</v>
          </cell>
          <cell r="AG30">
            <v>1254.9259999999999</v>
          </cell>
          <cell r="AH30">
            <v>740.00800000000004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168.93899999999999</v>
          </cell>
          <cell r="D31">
            <v>389.125</v>
          </cell>
          <cell r="E31">
            <v>355.76900000000001</v>
          </cell>
          <cell r="F31">
            <v>193.44499999999999</v>
          </cell>
          <cell r="G31">
            <v>0</v>
          </cell>
          <cell r="H31">
            <v>1</v>
          </cell>
          <cell r="I31">
            <v>50</v>
          </cell>
          <cell r="J31">
            <v>342.72</v>
          </cell>
          <cell r="K31">
            <v>13.048999999999978</v>
          </cell>
          <cell r="L31">
            <v>100</v>
          </cell>
          <cell r="M31">
            <v>100</v>
          </cell>
          <cell r="N31">
            <v>50</v>
          </cell>
          <cell r="O31">
            <v>0</v>
          </cell>
          <cell r="W31">
            <v>71.153800000000004</v>
          </cell>
          <cell r="X31">
            <v>70</v>
          </cell>
          <cell r="Y31">
            <v>7.2159884644249486</v>
          </cell>
          <cell r="Z31">
            <v>2.7186882499599458</v>
          </cell>
          <cell r="AD31">
            <v>0</v>
          </cell>
          <cell r="AE31">
            <v>80.495399999999989</v>
          </cell>
          <cell r="AF31">
            <v>65.483199999999997</v>
          </cell>
          <cell r="AG31">
            <v>82.449600000000004</v>
          </cell>
          <cell r="AH31">
            <v>52.216000000000001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141.32300000000001</v>
          </cell>
          <cell r="D32">
            <v>1915.528</v>
          </cell>
          <cell r="E32">
            <v>520.05999999999995</v>
          </cell>
          <cell r="F32">
            <v>250.25</v>
          </cell>
          <cell r="G32">
            <v>0</v>
          </cell>
          <cell r="H32">
            <v>1</v>
          </cell>
          <cell r="I32">
            <v>50</v>
          </cell>
          <cell r="J32">
            <v>525.15</v>
          </cell>
          <cell r="K32">
            <v>-5.0900000000000318</v>
          </cell>
          <cell r="L32">
            <v>180</v>
          </cell>
          <cell r="M32">
            <v>200</v>
          </cell>
          <cell r="N32">
            <v>0</v>
          </cell>
          <cell r="O32">
            <v>80</v>
          </cell>
          <cell r="W32">
            <v>104.01199999999999</v>
          </cell>
          <cell r="X32">
            <v>100</v>
          </cell>
          <cell r="Y32">
            <v>7.0208245202476647</v>
          </cell>
          <cell r="Z32">
            <v>2.4059723878014077</v>
          </cell>
          <cell r="AD32">
            <v>0</v>
          </cell>
          <cell r="AE32">
            <v>95.054800000000014</v>
          </cell>
          <cell r="AF32">
            <v>98.866399999999999</v>
          </cell>
          <cell r="AG32">
            <v>132.88499999999999</v>
          </cell>
          <cell r="AH32">
            <v>66.888000000000005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96.701999999999998</v>
          </cell>
          <cell r="D33">
            <v>320.97500000000002</v>
          </cell>
          <cell r="E33">
            <v>251.91</v>
          </cell>
          <cell r="F33">
            <v>151.99700000000001</v>
          </cell>
          <cell r="G33">
            <v>0</v>
          </cell>
          <cell r="H33">
            <v>1</v>
          </cell>
          <cell r="I33">
            <v>60</v>
          </cell>
          <cell r="J33">
            <v>265.45400000000001</v>
          </cell>
          <cell r="K33">
            <v>-13.544000000000011</v>
          </cell>
          <cell r="L33">
            <v>70</v>
          </cell>
          <cell r="M33">
            <v>80</v>
          </cell>
          <cell r="N33">
            <v>0</v>
          </cell>
          <cell r="O33">
            <v>0</v>
          </cell>
          <cell r="W33">
            <v>50.381999999999998</v>
          </cell>
          <cell r="X33">
            <v>70</v>
          </cell>
          <cell r="Y33">
            <v>7.3835298320828873</v>
          </cell>
          <cell r="Z33">
            <v>3.0168909531181773</v>
          </cell>
          <cell r="AD33">
            <v>0</v>
          </cell>
          <cell r="AE33">
            <v>42.12</v>
          </cell>
          <cell r="AF33">
            <v>44.702999999999996</v>
          </cell>
          <cell r="AG33">
            <v>56.7</v>
          </cell>
          <cell r="AH33">
            <v>63.99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4145.1099999999997</v>
          </cell>
          <cell r="D34">
            <v>10042.18</v>
          </cell>
          <cell r="E34">
            <v>10197.977000000001</v>
          </cell>
          <cell r="F34">
            <v>3817.415</v>
          </cell>
          <cell r="G34">
            <v>0</v>
          </cell>
          <cell r="H34">
            <v>1</v>
          </cell>
          <cell r="I34">
            <v>60</v>
          </cell>
          <cell r="J34">
            <v>10140.521000000001</v>
          </cell>
          <cell r="K34">
            <v>57.456000000000131</v>
          </cell>
          <cell r="L34">
            <v>1900</v>
          </cell>
          <cell r="M34">
            <v>2000</v>
          </cell>
          <cell r="N34">
            <v>3350</v>
          </cell>
          <cell r="O34">
            <v>2600</v>
          </cell>
          <cell r="W34">
            <v>2039.5954000000002</v>
          </cell>
          <cell r="X34">
            <v>3200</v>
          </cell>
          <cell r="Y34">
            <v>6.9952182673092906</v>
          </cell>
          <cell r="Z34">
            <v>1.8716530739380957</v>
          </cell>
          <cell r="AD34">
            <v>0</v>
          </cell>
          <cell r="AE34">
            <v>1470.5742</v>
          </cell>
          <cell r="AF34">
            <v>1460.2583999999999</v>
          </cell>
          <cell r="AG34">
            <v>1880.7418000000002</v>
          </cell>
          <cell r="AH34">
            <v>1458.1179999999999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71.022999999999996</v>
          </cell>
          <cell r="D35">
            <v>29.33</v>
          </cell>
          <cell r="E35">
            <v>63.36</v>
          </cell>
          <cell r="F35">
            <v>34.353000000000002</v>
          </cell>
          <cell r="G35" t="str">
            <v>выв09</v>
          </cell>
          <cell r="H35">
            <v>0</v>
          </cell>
          <cell r="I35">
            <v>50</v>
          </cell>
          <cell r="J35">
            <v>62.790999999999997</v>
          </cell>
          <cell r="K35">
            <v>0.56900000000000261</v>
          </cell>
          <cell r="L35">
            <v>0</v>
          </cell>
          <cell r="M35">
            <v>20</v>
          </cell>
          <cell r="N35">
            <v>0</v>
          </cell>
          <cell r="O35">
            <v>0</v>
          </cell>
          <cell r="W35">
            <v>12.672000000000001</v>
          </cell>
          <cell r="Y35">
            <v>4.2892203282828278</v>
          </cell>
          <cell r="Z35">
            <v>2.7109375</v>
          </cell>
          <cell r="AD35">
            <v>0</v>
          </cell>
          <cell r="AE35">
            <v>14.0808</v>
          </cell>
          <cell r="AF35">
            <v>14.0816</v>
          </cell>
          <cell r="AG35">
            <v>13.2</v>
          </cell>
          <cell r="AH35">
            <v>14.08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284.86099999999999</v>
          </cell>
          <cell r="D36">
            <v>947</v>
          </cell>
          <cell r="E36">
            <v>578.51199999999994</v>
          </cell>
          <cell r="F36">
            <v>242.90600000000001</v>
          </cell>
          <cell r="G36">
            <v>0</v>
          </cell>
          <cell r="H36">
            <v>1</v>
          </cell>
          <cell r="I36">
            <v>50</v>
          </cell>
          <cell r="J36">
            <v>564.77099999999996</v>
          </cell>
          <cell r="K36">
            <v>13.740999999999985</v>
          </cell>
          <cell r="L36">
            <v>150</v>
          </cell>
          <cell r="M36">
            <v>150</v>
          </cell>
          <cell r="N36">
            <v>120</v>
          </cell>
          <cell r="O36">
            <v>60</v>
          </cell>
          <cell r="W36">
            <v>115.70239999999998</v>
          </cell>
          <cell r="X36">
            <v>150</v>
          </cell>
          <cell r="Y36">
            <v>7.025835246287027</v>
          </cell>
          <cell r="Z36">
            <v>2.0994032967336897</v>
          </cell>
          <cell r="AD36">
            <v>0</v>
          </cell>
          <cell r="AE36">
            <v>85.176400000000001</v>
          </cell>
          <cell r="AF36">
            <v>107.7132</v>
          </cell>
          <cell r="AG36">
            <v>126.1926</v>
          </cell>
          <cell r="AH36">
            <v>104.73399999999999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3881.0920000000001</v>
          </cell>
          <cell r="D37">
            <v>2788.6480000000001</v>
          </cell>
          <cell r="E37">
            <v>3912.52</v>
          </cell>
          <cell r="F37">
            <v>2639.84</v>
          </cell>
          <cell r="G37">
            <v>0</v>
          </cell>
          <cell r="H37">
            <v>1</v>
          </cell>
          <cell r="I37">
            <v>60</v>
          </cell>
          <cell r="J37">
            <v>3902.308</v>
          </cell>
          <cell r="K37">
            <v>10.211999999999989</v>
          </cell>
          <cell r="L37">
            <v>1200</v>
          </cell>
          <cell r="M37">
            <v>1100</v>
          </cell>
          <cell r="N37">
            <v>0</v>
          </cell>
          <cell r="O37">
            <v>790</v>
          </cell>
          <cell r="W37">
            <v>782.50400000000002</v>
          </cell>
          <cell r="X37">
            <v>800</v>
          </cell>
          <cell r="Y37">
            <v>7.3352212896036315</v>
          </cell>
          <cell r="Z37">
            <v>3.3735801989510596</v>
          </cell>
          <cell r="AD37">
            <v>0</v>
          </cell>
          <cell r="AE37">
            <v>1086.076</v>
          </cell>
          <cell r="AF37">
            <v>1134.7813999999998</v>
          </cell>
          <cell r="AG37">
            <v>1053.3120000000001</v>
          </cell>
          <cell r="AH37">
            <v>665.6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2237.4760000000001</v>
          </cell>
          <cell r="D38">
            <v>4035.1750000000002</v>
          </cell>
          <cell r="E38">
            <v>3661.6350000000002</v>
          </cell>
          <cell r="F38">
            <v>2503.3359999999998</v>
          </cell>
          <cell r="G38">
            <v>0</v>
          </cell>
          <cell r="H38">
            <v>1</v>
          </cell>
          <cell r="I38">
            <v>60</v>
          </cell>
          <cell r="J38">
            <v>3646.7170000000001</v>
          </cell>
          <cell r="K38">
            <v>14.91800000000012</v>
          </cell>
          <cell r="L38">
            <v>1000</v>
          </cell>
          <cell r="M38">
            <v>1000</v>
          </cell>
          <cell r="N38">
            <v>0</v>
          </cell>
          <cell r="O38">
            <v>770</v>
          </cell>
          <cell r="W38">
            <v>732.327</v>
          </cell>
          <cell r="X38">
            <v>800</v>
          </cell>
          <cell r="Y38">
            <v>7.2417594872236029</v>
          </cell>
          <cell r="Z38">
            <v>3.4183308822424952</v>
          </cell>
          <cell r="AD38">
            <v>0</v>
          </cell>
          <cell r="AE38">
            <v>923.07320000000004</v>
          </cell>
          <cell r="AF38">
            <v>950.07299999999998</v>
          </cell>
          <cell r="AG38">
            <v>962.65179999999998</v>
          </cell>
          <cell r="AH38">
            <v>601.73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201.68899999999999</v>
          </cell>
          <cell r="D39">
            <v>227.42699999999999</v>
          </cell>
          <cell r="E39">
            <v>305.70699999999999</v>
          </cell>
          <cell r="F39">
            <v>119.004</v>
          </cell>
          <cell r="G39">
            <v>0</v>
          </cell>
          <cell r="H39">
            <v>1</v>
          </cell>
          <cell r="I39">
            <v>60</v>
          </cell>
          <cell r="J39">
            <v>292.85700000000003</v>
          </cell>
          <cell r="K39">
            <v>12.849999999999966</v>
          </cell>
          <cell r="L39">
            <v>80</v>
          </cell>
          <cell r="M39">
            <v>70</v>
          </cell>
          <cell r="N39">
            <v>80</v>
          </cell>
          <cell r="O39">
            <v>0</v>
          </cell>
          <cell r="W39">
            <v>61.141399999999997</v>
          </cell>
          <cell r="X39">
            <v>80</v>
          </cell>
          <cell r="Y39">
            <v>7.0165877784937871</v>
          </cell>
          <cell r="Z39">
            <v>1.9463734883401429</v>
          </cell>
          <cell r="AD39">
            <v>0</v>
          </cell>
          <cell r="AE39">
            <v>60.227400000000003</v>
          </cell>
          <cell r="AF39">
            <v>65.194000000000003</v>
          </cell>
          <cell r="AG39">
            <v>62.717399999999998</v>
          </cell>
          <cell r="AH39">
            <v>65.194000000000003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193.523</v>
          </cell>
          <cell r="D40">
            <v>234.74100000000001</v>
          </cell>
          <cell r="E40">
            <v>281.61</v>
          </cell>
          <cell r="F40">
            <v>145.774</v>
          </cell>
          <cell r="G40">
            <v>0</v>
          </cell>
          <cell r="H40">
            <v>1</v>
          </cell>
          <cell r="I40">
            <v>60</v>
          </cell>
          <cell r="J40">
            <v>267.93900000000002</v>
          </cell>
          <cell r="K40">
            <v>13.670999999999992</v>
          </cell>
          <cell r="L40">
            <v>80</v>
          </cell>
          <cell r="M40">
            <v>70</v>
          </cell>
          <cell r="N40">
            <v>50</v>
          </cell>
          <cell r="O40">
            <v>0</v>
          </cell>
          <cell r="W40">
            <v>56.322000000000003</v>
          </cell>
          <cell r="X40">
            <v>60</v>
          </cell>
          <cell r="Y40">
            <v>7.2045381911153719</v>
          </cell>
          <cell r="Z40">
            <v>2.5882248499698162</v>
          </cell>
          <cell r="AD40">
            <v>0</v>
          </cell>
          <cell r="AE40">
            <v>58.259599999999999</v>
          </cell>
          <cell r="AF40">
            <v>54.0336</v>
          </cell>
          <cell r="AG40">
            <v>62.654399999999995</v>
          </cell>
          <cell r="AH40">
            <v>43.128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27.677</v>
          </cell>
          <cell r="D41">
            <v>54.783000000000001</v>
          </cell>
          <cell r="E41">
            <v>40.5</v>
          </cell>
          <cell r="F41">
            <v>41.585000000000001</v>
          </cell>
          <cell r="G41">
            <v>0</v>
          </cell>
          <cell r="H41">
            <v>1</v>
          </cell>
          <cell r="I41">
            <v>180</v>
          </cell>
          <cell r="J41">
            <v>44.11</v>
          </cell>
          <cell r="K41">
            <v>-3.6099999999999994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W41">
            <v>8.1</v>
          </cell>
          <cell r="Y41">
            <v>8.8376543209876566</v>
          </cell>
          <cell r="Z41">
            <v>5.1339506172839506</v>
          </cell>
          <cell r="AD41">
            <v>0</v>
          </cell>
          <cell r="AE41">
            <v>5.4012000000000002</v>
          </cell>
          <cell r="AF41">
            <v>4.7249999999999996</v>
          </cell>
          <cell r="AG41">
            <v>8.6989999999999998</v>
          </cell>
          <cell r="AH41">
            <v>5.25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232.017</v>
          </cell>
          <cell r="D42">
            <v>637.30100000000004</v>
          </cell>
          <cell r="E42">
            <v>679.97500000000002</v>
          </cell>
          <cell r="F42">
            <v>177.86199999999999</v>
          </cell>
          <cell r="G42">
            <v>0</v>
          </cell>
          <cell r="H42">
            <v>1</v>
          </cell>
          <cell r="I42">
            <v>60</v>
          </cell>
          <cell r="J42">
            <v>643.53200000000004</v>
          </cell>
          <cell r="K42">
            <v>36.442999999999984</v>
          </cell>
          <cell r="L42">
            <v>150</v>
          </cell>
          <cell r="M42">
            <v>150</v>
          </cell>
          <cell r="N42">
            <v>250</v>
          </cell>
          <cell r="O42">
            <v>0</v>
          </cell>
          <cell r="W42">
            <v>135.995</v>
          </cell>
          <cell r="X42">
            <v>250</v>
          </cell>
          <cell r="Y42">
            <v>7.1904261186073013</v>
          </cell>
          <cell r="Z42">
            <v>1.3078569065039154</v>
          </cell>
          <cell r="AD42">
            <v>0</v>
          </cell>
          <cell r="AE42">
            <v>109.4838</v>
          </cell>
          <cell r="AF42">
            <v>107.5992</v>
          </cell>
          <cell r="AG42">
            <v>127.7012</v>
          </cell>
          <cell r="AH42">
            <v>131.386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74.209999999999994</v>
          </cell>
          <cell r="D43">
            <v>106.892</v>
          </cell>
          <cell r="E43">
            <v>144.565</v>
          </cell>
          <cell r="F43">
            <v>35.247</v>
          </cell>
          <cell r="G43">
            <v>0</v>
          </cell>
          <cell r="H43">
            <v>1</v>
          </cell>
          <cell r="I43">
            <v>30</v>
          </cell>
          <cell r="J43">
            <v>148.636</v>
          </cell>
          <cell r="K43">
            <v>-4.070999999999998</v>
          </cell>
          <cell r="L43">
            <v>30</v>
          </cell>
          <cell r="M43">
            <v>30</v>
          </cell>
          <cell r="N43">
            <v>30</v>
          </cell>
          <cell r="O43">
            <v>0</v>
          </cell>
          <cell r="W43">
            <v>28.913</v>
          </cell>
          <cell r="X43">
            <v>50</v>
          </cell>
          <cell r="Y43">
            <v>6.0611835506519567</v>
          </cell>
          <cell r="Z43">
            <v>1.2190710061218137</v>
          </cell>
          <cell r="AD43">
            <v>0</v>
          </cell>
          <cell r="AE43">
            <v>22.194399999999998</v>
          </cell>
          <cell r="AF43">
            <v>30.445600000000002</v>
          </cell>
          <cell r="AG43">
            <v>26.316000000000003</v>
          </cell>
          <cell r="AH43">
            <v>36.119999999999997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64.521000000000001</v>
          </cell>
          <cell r="D44">
            <v>191.858</v>
          </cell>
          <cell r="E44">
            <v>129.78</v>
          </cell>
          <cell r="F44">
            <v>122.819</v>
          </cell>
          <cell r="G44" t="str">
            <v>н</v>
          </cell>
          <cell r="H44">
            <v>1</v>
          </cell>
          <cell r="I44">
            <v>30</v>
          </cell>
          <cell r="J44">
            <v>143.708</v>
          </cell>
          <cell r="K44">
            <v>-13.927999999999997</v>
          </cell>
          <cell r="L44">
            <v>40</v>
          </cell>
          <cell r="M44">
            <v>40</v>
          </cell>
          <cell r="N44">
            <v>0</v>
          </cell>
          <cell r="O44">
            <v>0</v>
          </cell>
          <cell r="W44">
            <v>25.956</v>
          </cell>
          <cell r="Y44">
            <v>7.8139543843427344</v>
          </cell>
          <cell r="Z44">
            <v>4.7318153798736322</v>
          </cell>
          <cell r="AD44">
            <v>0</v>
          </cell>
          <cell r="AE44">
            <v>28.727999999999998</v>
          </cell>
          <cell r="AF44">
            <v>29.988</v>
          </cell>
          <cell r="AG44">
            <v>36.54</v>
          </cell>
          <cell r="AH44">
            <v>26.46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490.01900000000001</v>
          </cell>
          <cell r="D45">
            <v>3071.3389999999999</v>
          </cell>
          <cell r="E45">
            <v>1206.838</v>
          </cell>
          <cell r="F45">
            <v>567.11599999999999</v>
          </cell>
          <cell r="G45">
            <v>0</v>
          </cell>
          <cell r="H45">
            <v>1</v>
          </cell>
          <cell r="I45">
            <v>30</v>
          </cell>
          <cell r="J45">
            <v>1209.133</v>
          </cell>
          <cell r="K45">
            <v>-2.2950000000000728</v>
          </cell>
          <cell r="L45">
            <v>300</v>
          </cell>
          <cell r="M45">
            <v>320</v>
          </cell>
          <cell r="N45">
            <v>100</v>
          </cell>
          <cell r="O45">
            <v>190</v>
          </cell>
          <cell r="W45">
            <v>241.36759999999998</v>
          </cell>
          <cell r="X45">
            <v>200</v>
          </cell>
          <cell r="Y45">
            <v>6.1612080494648005</v>
          </cell>
          <cell r="Z45">
            <v>2.3495945603303841</v>
          </cell>
          <cell r="AD45">
            <v>0</v>
          </cell>
          <cell r="AE45">
            <v>263.47920000000005</v>
          </cell>
          <cell r="AF45">
            <v>258.23239999999998</v>
          </cell>
          <cell r="AG45">
            <v>270.64839999999998</v>
          </cell>
          <cell r="AH45">
            <v>180.84700000000001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70.111000000000004</v>
          </cell>
          <cell r="D46">
            <v>93.685000000000002</v>
          </cell>
          <cell r="E46">
            <v>62.99</v>
          </cell>
          <cell r="F46">
            <v>100.806</v>
          </cell>
          <cell r="G46">
            <v>0</v>
          </cell>
          <cell r="H46">
            <v>1</v>
          </cell>
          <cell r="I46">
            <v>40</v>
          </cell>
          <cell r="J46">
            <v>62.002000000000002</v>
          </cell>
          <cell r="K46">
            <v>0.98799999999999955</v>
          </cell>
          <cell r="L46">
            <v>20</v>
          </cell>
          <cell r="M46">
            <v>20</v>
          </cell>
          <cell r="N46">
            <v>0</v>
          </cell>
          <cell r="O46">
            <v>0</v>
          </cell>
          <cell r="W46">
            <v>12.598000000000001</v>
          </cell>
          <cell r="Y46">
            <v>11.17685346880457</v>
          </cell>
          <cell r="Z46">
            <v>8.0017463089379266</v>
          </cell>
          <cell r="AD46">
            <v>0</v>
          </cell>
          <cell r="AE46">
            <v>24.119999999999997</v>
          </cell>
          <cell r="AF46">
            <v>18.489799999999999</v>
          </cell>
          <cell r="AG46">
            <v>21.172000000000001</v>
          </cell>
          <cell r="AH46">
            <v>10.72</v>
          </cell>
          <cell r="AI46">
            <v>0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137.74</v>
          </cell>
          <cell r="D47">
            <v>43.694000000000003</v>
          </cell>
          <cell r="E47">
            <v>109.87</v>
          </cell>
          <cell r="F47">
            <v>55.124000000000002</v>
          </cell>
          <cell r="G47" t="str">
            <v>н</v>
          </cell>
          <cell r="H47">
            <v>1</v>
          </cell>
          <cell r="I47">
            <v>35</v>
          </cell>
          <cell r="J47">
            <v>121.126</v>
          </cell>
          <cell r="K47">
            <v>-11.256</v>
          </cell>
          <cell r="L47">
            <v>40</v>
          </cell>
          <cell r="M47">
            <v>20</v>
          </cell>
          <cell r="N47">
            <v>50</v>
          </cell>
          <cell r="O47">
            <v>60</v>
          </cell>
          <cell r="W47">
            <v>21.974</v>
          </cell>
          <cell r="Y47">
            <v>7.5145171566396645</v>
          </cell>
          <cell r="Z47">
            <v>2.5086010739965414</v>
          </cell>
          <cell r="AD47">
            <v>0</v>
          </cell>
          <cell r="AE47">
            <v>28.763999999999999</v>
          </cell>
          <cell r="AF47">
            <v>30.962</v>
          </cell>
          <cell r="AG47">
            <v>24.622800000000002</v>
          </cell>
          <cell r="AH47">
            <v>11.34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101.786</v>
          </cell>
          <cell r="D48">
            <v>168.41</v>
          </cell>
          <cell r="E48">
            <v>126.96</v>
          </cell>
          <cell r="F48">
            <v>137.89599999999999</v>
          </cell>
          <cell r="G48">
            <v>0</v>
          </cell>
          <cell r="H48">
            <v>1</v>
          </cell>
          <cell r="I48">
            <v>30</v>
          </cell>
          <cell r="J48">
            <v>124.405</v>
          </cell>
          <cell r="K48">
            <v>2.5549999999999926</v>
          </cell>
          <cell r="L48">
            <v>30</v>
          </cell>
          <cell r="M48">
            <v>40</v>
          </cell>
          <cell r="N48">
            <v>0</v>
          </cell>
          <cell r="O48">
            <v>0</v>
          </cell>
          <cell r="W48">
            <v>25.391999999999999</v>
          </cell>
          <cell r="Y48">
            <v>8.1874606175173277</v>
          </cell>
          <cell r="Z48">
            <v>5.4306868304977938</v>
          </cell>
          <cell r="AD48">
            <v>0</v>
          </cell>
          <cell r="AE48">
            <v>31.727999999999998</v>
          </cell>
          <cell r="AF48">
            <v>35.496400000000001</v>
          </cell>
          <cell r="AG48">
            <v>36.948399999999999</v>
          </cell>
          <cell r="AH48">
            <v>24.84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192.35400000000001</v>
          </cell>
          <cell r="D49">
            <v>338.459</v>
          </cell>
          <cell r="E49">
            <v>308.88</v>
          </cell>
          <cell r="F49">
            <v>214.06800000000001</v>
          </cell>
          <cell r="G49" t="str">
            <v>н</v>
          </cell>
          <cell r="H49">
            <v>1</v>
          </cell>
          <cell r="I49">
            <v>45</v>
          </cell>
          <cell r="J49">
            <v>311.70999999999998</v>
          </cell>
          <cell r="K49">
            <v>-2.8299999999999841</v>
          </cell>
          <cell r="L49">
            <v>90</v>
          </cell>
          <cell r="M49">
            <v>80</v>
          </cell>
          <cell r="N49">
            <v>0</v>
          </cell>
          <cell r="O49">
            <v>48</v>
          </cell>
          <cell r="W49">
            <v>61.775999999999996</v>
          </cell>
          <cell r="X49">
            <v>60</v>
          </cell>
          <cell r="Y49">
            <v>7.1883579383579388</v>
          </cell>
          <cell r="Z49">
            <v>3.4652292152292157</v>
          </cell>
          <cell r="AD49">
            <v>0</v>
          </cell>
          <cell r="AE49">
            <v>62.040200000000006</v>
          </cell>
          <cell r="AF49">
            <v>63.349000000000004</v>
          </cell>
          <cell r="AG49">
            <v>74.653999999999996</v>
          </cell>
          <cell r="AH49">
            <v>37.18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124.855</v>
          </cell>
          <cell r="D50">
            <v>391.23500000000001</v>
          </cell>
          <cell r="E50">
            <v>293.22300000000001</v>
          </cell>
          <cell r="F50">
            <v>211.29</v>
          </cell>
          <cell r="G50" t="str">
            <v>н</v>
          </cell>
          <cell r="H50">
            <v>1</v>
          </cell>
          <cell r="I50">
            <v>45</v>
          </cell>
          <cell r="J50">
            <v>314.036</v>
          </cell>
          <cell r="K50">
            <v>-20.812999999999988</v>
          </cell>
          <cell r="L50">
            <v>100</v>
          </cell>
          <cell r="M50">
            <v>70</v>
          </cell>
          <cell r="N50">
            <v>0</v>
          </cell>
          <cell r="O50">
            <v>48</v>
          </cell>
          <cell r="W50">
            <v>58.644600000000004</v>
          </cell>
          <cell r="X50">
            <v>50</v>
          </cell>
          <cell r="Y50">
            <v>7.3543003106850406</v>
          </cell>
          <cell r="Z50">
            <v>3.6028892685771576</v>
          </cell>
          <cell r="AD50">
            <v>0</v>
          </cell>
          <cell r="AE50">
            <v>53.571999999999989</v>
          </cell>
          <cell r="AF50">
            <v>55.052000000000007</v>
          </cell>
          <cell r="AG50">
            <v>73.409000000000006</v>
          </cell>
          <cell r="AH50">
            <v>60.35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90.373999999999995</v>
          </cell>
          <cell r="D51">
            <v>350.96800000000002</v>
          </cell>
          <cell r="E51">
            <v>309.56</v>
          </cell>
          <cell r="F51">
            <v>122.55200000000001</v>
          </cell>
          <cell r="G51" t="str">
            <v>н</v>
          </cell>
          <cell r="H51">
            <v>1</v>
          </cell>
          <cell r="I51">
            <v>45</v>
          </cell>
          <cell r="J51">
            <v>320.351</v>
          </cell>
          <cell r="K51">
            <v>-10.790999999999997</v>
          </cell>
          <cell r="L51">
            <v>90</v>
          </cell>
          <cell r="M51">
            <v>70</v>
          </cell>
          <cell r="N51">
            <v>50</v>
          </cell>
          <cell r="O51">
            <v>0</v>
          </cell>
          <cell r="W51">
            <v>61.911999999999999</v>
          </cell>
          <cell r="X51">
            <v>120</v>
          </cell>
          <cell r="Y51">
            <v>7.3096007236077014</v>
          </cell>
          <cell r="Z51">
            <v>1.9794547099108413</v>
          </cell>
          <cell r="AD51">
            <v>0</v>
          </cell>
          <cell r="AE51">
            <v>47.003999999999998</v>
          </cell>
          <cell r="AF51">
            <v>50.974000000000004</v>
          </cell>
          <cell r="AG51">
            <v>67.186000000000007</v>
          </cell>
          <cell r="AH51">
            <v>51.83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841</v>
          </cell>
          <cell r="D52">
            <v>3464</v>
          </cell>
          <cell r="E52">
            <v>2470</v>
          </cell>
          <cell r="F52">
            <v>495</v>
          </cell>
          <cell r="G52" t="str">
            <v>акк</v>
          </cell>
          <cell r="H52">
            <v>0.35</v>
          </cell>
          <cell r="I52">
            <v>40</v>
          </cell>
          <cell r="J52">
            <v>1858</v>
          </cell>
          <cell r="K52">
            <v>612</v>
          </cell>
          <cell r="L52">
            <v>700</v>
          </cell>
          <cell r="M52">
            <v>500</v>
          </cell>
          <cell r="N52">
            <v>800</v>
          </cell>
          <cell r="O52">
            <v>330</v>
          </cell>
          <cell r="W52">
            <v>494</v>
          </cell>
          <cell r="X52">
            <v>900</v>
          </cell>
          <cell r="Y52">
            <v>6.8724696356275308</v>
          </cell>
          <cell r="Z52">
            <v>1.0020242914979758</v>
          </cell>
          <cell r="AD52">
            <v>0</v>
          </cell>
          <cell r="AE52">
            <v>385.8</v>
          </cell>
          <cell r="AF52">
            <v>397.4</v>
          </cell>
          <cell r="AG52">
            <v>468.2</v>
          </cell>
          <cell r="AH52">
            <v>299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2719</v>
          </cell>
          <cell r="D53">
            <v>6508</v>
          </cell>
          <cell r="E53">
            <v>6219</v>
          </cell>
          <cell r="F53">
            <v>1657</v>
          </cell>
          <cell r="G53" t="str">
            <v>акк</v>
          </cell>
          <cell r="H53">
            <v>0.4</v>
          </cell>
          <cell r="I53">
            <v>40</v>
          </cell>
          <cell r="J53">
            <v>4844</v>
          </cell>
          <cell r="K53">
            <v>1375</v>
          </cell>
          <cell r="L53">
            <v>1700</v>
          </cell>
          <cell r="M53">
            <v>1200</v>
          </cell>
          <cell r="N53">
            <v>700</v>
          </cell>
          <cell r="O53">
            <v>310</v>
          </cell>
          <cell r="W53">
            <v>991.8</v>
          </cell>
          <cell r="X53">
            <v>1500</v>
          </cell>
          <cell r="Y53">
            <v>6.8128654970760234</v>
          </cell>
          <cell r="Z53">
            <v>1.6706997378503732</v>
          </cell>
          <cell r="AD53">
            <v>1260</v>
          </cell>
          <cell r="AE53">
            <v>1024.2</v>
          </cell>
          <cell r="AF53">
            <v>1006.2</v>
          </cell>
          <cell r="AG53">
            <v>1075.8</v>
          </cell>
          <cell r="AH53">
            <v>720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1209</v>
          </cell>
          <cell r="D54">
            <v>14995</v>
          </cell>
          <cell r="E54">
            <v>4940</v>
          </cell>
          <cell r="F54">
            <v>1142</v>
          </cell>
          <cell r="G54">
            <v>0</v>
          </cell>
          <cell r="H54">
            <v>0.45</v>
          </cell>
          <cell r="I54">
            <v>45</v>
          </cell>
          <cell r="J54">
            <v>4935</v>
          </cell>
          <cell r="K54">
            <v>5</v>
          </cell>
          <cell r="L54">
            <v>1000</v>
          </cell>
          <cell r="M54">
            <v>800</v>
          </cell>
          <cell r="N54">
            <v>1200</v>
          </cell>
          <cell r="O54">
            <v>120</v>
          </cell>
          <cell r="W54">
            <v>738</v>
          </cell>
          <cell r="X54">
            <v>1000</v>
          </cell>
          <cell r="Y54">
            <v>6.9674796747967482</v>
          </cell>
          <cell r="Z54">
            <v>1.5474254742547426</v>
          </cell>
          <cell r="AD54">
            <v>1250</v>
          </cell>
          <cell r="AE54">
            <v>751.8</v>
          </cell>
          <cell r="AF54">
            <v>670.8</v>
          </cell>
          <cell r="AG54">
            <v>736.2</v>
          </cell>
          <cell r="AH54">
            <v>318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424.28</v>
          </cell>
          <cell r="D55">
            <v>421.56200000000001</v>
          </cell>
          <cell r="E55">
            <v>574.98699999999997</v>
          </cell>
          <cell r="F55">
            <v>258.95800000000003</v>
          </cell>
          <cell r="G55" t="str">
            <v>оконч</v>
          </cell>
          <cell r="H55">
            <v>1</v>
          </cell>
          <cell r="I55">
            <v>40</v>
          </cell>
          <cell r="J55">
            <v>540.37800000000004</v>
          </cell>
          <cell r="K55">
            <v>34.608999999999924</v>
          </cell>
          <cell r="L55">
            <v>190</v>
          </cell>
          <cell r="M55">
            <v>150</v>
          </cell>
          <cell r="N55">
            <v>50</v>
          </cell>
          <cell r="O55">
            <v>0</v>
          </cell>
          <cell r="W55">
            <v>114.9974</v>
          </cell>
          <cell r="X55">
            <v>160</v>
          </cell>
          <cell r="Y55">
            <v>7.0345764339019849</v>
          </cell>
          <cell r="Z55">
            <v>2.2518596072606862</v>
          </cell>
          <cell r="AD55">
            <v>0</v>
          </cell>
          <cell r="AE55">
            <v>126.78120000000001</v>
          </cell>
          <cell r="AF55">
            <v>133.11539999999999</v>
          </cell>
          <cell r="AG55">
            <v>137.00020000000001</v>
          </cell>
          <cell r="AH55">
            <v>89.9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476</v>
          </cell>
          <cell r="D56">
            <v>541</v>
          </cell>
          <cell r="E56">
            <v>526</v>
          </cell>
          <cell r="F56">
            <v>451</v>
          </cell>
          <cell r="G56">
            <v>0</v>
          </cell>
          <cell r="H56">
            <v>0.1</v>
          </cell>
          <cell r="I56">
            <v>730</v>
          </cell>
          <cell r="J56">
            <v>603</v>
          </cell>
          <cell r="K56">
            <v>-77</v>
          </cell>
          <cell r="L56">
            <v>500</v>
          </cell>
          <cell r="M56">
            <v>500</v>
          </cell>
          <cell r="N56">
            <v>0</v>
          </cell>
          <cell r="O56">
            <v>0</v>
          </cell>
          <cell r="W56">
            <v>105.2</v>
          </cell>
          <cell r="Y56">
            <v>13.792775665399239</v>
          </cell>
          <cell r="Z56">
            <v>4.2870722433460076</v>
          </cell>
          <cell r="AD56">
            <v>0</v>
          </cell>
          <cell r="AE56">
            <v>97.6</v>
          </cell>
          <cell r="AF56">
            <v>85.6</v>
          </cell>
          <cell r="AG56">
            <v>128.6</v>
          </cell>
          <cell r="AH56">
            <v>109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47</v>
          </cell>
          <cell r="D57">
            <v>13</v>
          </cell>
          <cell r="E57">
            <v>16</v>
          </cell>
          <cell r="F57">
            <v>32</v>
          </cell>
          <cell r="G57" t="str">
            <v>выв09</v>
          </cell>
          <cell r="H57">
            <v>0</v>
          </cell>
          <cell r="I57" t="e">
            <v>#N/A</v>
          </cell>
          <cell r="J57">
            <v>27</v>
          </cell>
          <cell r="K57">
            <v>-11</v>
          </cell>
          <cell r="L57">
            <v>10</v>
          </cell>
          <cell r="M57">
            <v>10</v>
          </cell>
          <cell r="N57">
            <v>0</v>
          </cell>
          <cell r="O57">
            <v>0</v>
          </cell>
          <cell r="W57">
            <v>3.2</v>
          </cell>
          <cell r="Y57">
            <v>16.25</v>
          </cell>
          <cell r="Z57">
            <v>10</v>
          </cell>
          <cell r="AD57">
            <v>0</v>
          </cell>
          <cell r="AE57">
            <v>5.8</v>
          </cell>
          <cell r="AF57">
            <v>3</v>
          </cell>
          <cell r="AG57">
            <v>7.2</v>
          </cell>
          <cell r="AH57">
            <v>3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445</v>
          </cell>
          <cell r="D58">
            <v>1288</v>
          </cell>
          <cell r="E58">
            <v>1378</v>
          </cell>
          <cell r="F58">
            <v>301</v>
          </cell>
          <cell r="G58">
            <v>0</v>
          </cell>
          <cell r="H58">
            <v>0.35</v>
          </cell>
          <cell r="I58">
            <v>40</v>
          </cell>
          <cell r="J58">
            <v>1431</v>
          </cell>
          <cell r="K58">
            <v>-53</v>
          </cell>
          <cell r="L58">
            <v>330</v>
          </cell>
          <cell r="M58">
            <v>300</v>
          </cell>
          <cell r="N58">
            <v>450</v>
          </cell>
          <cell r="O58">
            <v>60</v>
          </cell>
          <cell r="W58">
            <v>275.60000000000002</v>
          </cell>
          <cell r="X58">
            <v>500</v>
          </cell>
          <cell r="Y58">
            <v>6.8251088534107396</v>
          </cell>
          <cell r="Z58">
            <v>1.0921625544267053</v>
          </cell>
          <cell r="AD58">
            <v>0</v>
          </cell>
          <cell r="AE58">
            <v>226.2</v>
          </cell>
          <cell r="AF58">
            <v>225.6</v>
          </cell>
          <cell r="AG58">
            <v>262.39999999999998</v>
          </cell>
          <cell r="AH58">
            <v>336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47.3</v>
          </cell>
          <cell r="D59">
            <v>334.33499999999998</v>
          </cell>
          <cell r="E59">
            <v>250.511</v>
          </cell>
          <cell r="F59">
            <v>119.705</v>
          </cell>
          <cell r="G59">
            <v>0</v>
          </cell>
          <cell r="H59">
            <v>1</v>
          </cell>
          <cell r="I59">
            <v>40</v>
          </cell>
          <cell r="J59">
            <v>282.041</v>
          </cell>
          <cell r="K59">
            <v>-31.53</v>
          </cell>
          <cell r="L59">
            <v>50</v>
          </cell>
          <cell r="M59">
            <v>70</v>
          </cell>
          <cell r="N59">
            <v>70</v>
          </cell>
          <cell r="O59">
            <v>0</v>
          </cell>
          <cell r="W59">
            <v>50.102199999999996</v>
          </cell>
          <cell r="X59">
            <v>50</v>
          </cell>
          <cell r="Y59">
            <v>7.1794252547792317</v>
          </cell>
          <cell r="Z59">
            <v>2.3892164415933834</v>
          </cell>
          <cell r="AD59">
            <v>0</v>
          </cell>
          <cell r="AE59">
            <v>39.319000000000003</v>
          </cell>
          <cell r="AF59">
            <v>38.466000000000001</v>
          </cell>
          <cell r="AG59">
            <v>52.910000000000004</v>
          </cell>
          <cell r="AH59">
            <v>28.622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1799</v>
          </cell>
          <cell r="D60">
            <v>1909</v>
          </cell>
          <cell r="E60">
            <v>2560</v>
          </cell>
          <cell r="F60">
            <v>1079</v>
          </cell>
          <cell r="G60">
            <v>0</v>
          </cell>
          <cell r="H60">
            <v>0.4</v>
          </cell>
          <cell r="I60">
            <v>35</v>
          </cell>
          <cell r="J60">
            <v>2598</v>
          </cell>
          <cell r="K60">
            <v>-38</v>
          </cell>
          <cell r="L60">
            <v>700</v>
          </cell>
          <cell r="M60">
            <v>700</v>
          </cell>
          <cell r="N60">
            <v>300</v>
          </cell>
          <cell r="O60">
            <v>120</v>
          </cell>
          <cell r="W60">
            <v>512</v>
          </cell>
          <cell r="X60">
            <v>800</v>
          </cell>
          <cell r="Y60">
            <v>6.990234375</v>
          </cell>
          <cell r="Z60">
            <v>2.107421875</v>
          </cell>
          <cell r="AD60">
            <v>0</v>
          </cell>
          <cell r="AE60">
            <v>618.6</v>
          </cell>
          <cell r="AF60">
            <v>582.20000000000005</v>
          </cell>
          <cell r="AG60">
            <v>566.4</v>
          </cell>
          <cell r="AH60">
            <v>478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1191</v>
          </cell>
          <cell r="D61">
            <v>2936</v>
          </cell>
          <cell r="E61">
            <v>3002</v>
          </cell>
          <cell r="F61">
            <v>1053</v>
          </cell>
          <cell r="G61">
            <v>0</v>
          </cell>
          <cell r="H61">
            <v>0.4</v>
          </cell>
          <cell r="I61">
            <v>40</v>
          </cell>
          <cell r="J61">
            <v>3034</v>
          </cell>
          <cell r="K61">
            <v>-32</v>
          </cell>
          <cell r="L61">
            <v>700</v>
          </cell>
          <cell r="M61">
            <v>700</v>
          </cell>
          <cell r="N61">
            <v>600</v>
          </cell>
          <cell r="O61">
            <v>340</v>
          </cell>
          <cell r="W61">
            <v>600.4</v>
          </cell>
          <cell r="X61">
            <v>900</v>
          </cell>
          <cell r="Y61">
            <v>6.583944037308461</v>
          </cell>
          <cell r="Z61">
            <v>1.7538307794803465</v>
          </cell>
          <cell r="AD61">
            <v>0</v>
          </cell>
          <cell r="AE61">
            <v>658</v>
          </cell>
          <cell r="AF61">
            <v>597.79999999999995</v>
          </cell>
          <cell r="AG61">
            <v>626.4</v>
          </cell>
          <cell r="AH61">
            <v>613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48.259</v>
          </cell>
          <cell r="D62">
            <v>102.32599999999999</v>
          </cell>
          <cell r="E62">
            <v>107.25</v>
          </cell>
          <cell r="F62">
            <v>39.76</v>
          </cell>
          <cell r="G62" t="str">
            <v>лид, я</v>
          </cell>
          <cell r="H62">
            <v>1</v>
          </cell>
          <cell r="I62">
            <v>40</v>
          </cell>
          <cell r="J62">
            <v>114.003</v>
          </cell>
          <cell r="K62">
            <v>-6.7530000000000001</v>
          </cell>
          <cell r="L62">
            <v>20</v>
          </cell>
          <cell r="M62">
            <v>20</v>
          </cell>
          <cell r="N62">
            <v>30</v>
          </cell>
          <cell r="O62">
            <v>0</v>
          </cell>
          <cell r="W62">
            <v>21.45</v>
          </cell>
          <cell r="X62">
            <v>40</v>
          </cell>
          <cell r="Y62">
            <v>6.9818181818181815</v>
          </cell>
          <cell r="Z62">
            <v>1.8536130536130535</v>
          </cell>
          <cell r="AD62">
            <v>0</v>
          </cell>
          <cell r="AE62">
            <v>14.443000000000001</v>
          </cell>
          <cell r="AF62">
            <v>15.300999999999998</v>
          </cell>
          <cell r="AG62">
            <v>19.591000000000001</v>
          </cell>
          <cell r="AH62">
            <v>24.31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245.595</v>
          </cell>
          <cell r="D63">
            <v>526.02700000000004</v>
          </cell>
          <cell r="E63">
            <v>514</v>
          </cell>
          <cell r="F63">
            <v>179</v>
          </cell>
          <cell r="G63" t="str">
            <v>акк</v>
          </cell>
          <cell r="H63">
            <v>1</v>
          </cell>
          <cell r="I63">
            <v>40</v>
          </cell>
          <cell r="J63">
            <v>152.863</v>
          </cell>
          <cell r="K63">
            <v>361.137</v>
          </cell>
          <cell r="L63">
            <v>150</v>
          </cell>
          <cell r="M63">
            <v>90</v>
          </cell>
          <cell r="N63">
            <v>150</v>
          </cell>
          <cell r="O63">
            <v>0</v>
          </cell>
          <cell r="W63">
            <v>102.8</v>
          </cell>
          <cell r="X63">
            <v>150</v>
          </cell>
          <cell r="Y63">
            <v>6.9941634241245136</v>
          </cell>
          <cell r="Z63">
            <v>1.7412451361867705</v>
          </cell>
          <cell r="AD63">
            <v>0</v>
          </cell>
          <cell r="AE63">
            <v>89.6</v>
          </cell>
          <cell r="AF63">
            <v>91.4</v>
          </cell>
          <cell r="AG63">
            <v>107.2</v>
          </cell>
          <cell r="AH63">
            <v>35.034999999999997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579</v>
          </cell>
          <cell r="D64">
            <v>1404</v>
          </cell>
          <cell r="E64">
            <v>1522</v>
          </cell>
          <cell r="F64">
            <v>420</v>
          </cell>
          <cell r="G64" t="str">
            <v>лид, я</v>
          </cell>
          <cell r="H64">
            <v>0.35</v>
          </cell>
          <cell r="I64">
            <v>40</v>
          </cell>
          <cell r="J64">
            <v>1561</v>
          </cell>
          <cell r="K64">
            <v>-39</v>
          </cell>
          <cell r="L64">
            <v>350</v>
          </cell>
          <cell r="M64">
            <v>300</v>
          </cell>
          <cell r="N64">
            <v>500</v>
          </cell>
          <cell r="O64">
            <v>270</v>
          </cell>
          <cell r="W64">
            <v>304.39999999999998</v>
          </cell>
          <cell r="X64">
            <v>500</v>
          </cell>
          <cell r="Y64">
            <v>6.8002628120893567</v>
          </cell>
          <cell r="Z64">
            <v>1.3797634691195797</v>
          </cell>
          <cell r="AD64">
            <v>0</v>
          </cell>
          <cell r="AE64">
            <v>241.8</v>
          </cell>
          <cell r="AF64">
            <v>266</v>
          </cell>
          <cell r="AG64">
            <v>297.60000000000002</v>
          </cell>
          <cell r="AH64">
            <v>326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727</v>
          </cell>
          <cell r="D65">
            <v>2048</v>
          </cell>
          <cell r="E65">
            <v>2153</v>
          </cell>
          <cell r="F65">
            <v>585</v>
          </cell>
          <cell r="G65" t="str">
            <v>неакк</v>
          </cell>
          <cell r="H65">
            <v>0.35</v>
          </cell>
          <cell r="I65">
            <v>40</v>
          </cell>
          <cell r="J65">
            <v>2174</v>
          </cell>
          <cell r="K65">
            <v>-21</v>
          </cell>
          <cell r="L65">
            <v>500</v>
          </cell>
          <cell r="M65">
            <v>450</v>
          </cell>
          <cell r="N65">
            <v>700</v>
          </cell>
          <cell r="O65">
            <v>270</v>
          </cell>
          <cell r="W65">
            <v>430.6</v>
          </cell>
          <cell r="X65">
            <v>700</v>
          </cell>
          <cell r="Y65">
            <v>6.8160705991639565</v>
          </cell>
          <cell r="Z65">
            <v>1.3585694379934974</v>
          </cell>
          <cell r="AD65">
            <v>0</v>
          </cell>
          <cell r="AE65">
            <v>354.4</v>
          </cell>
          <cell r="AF65">
            <v>360.8</v>
          </cell>
          <cell r="AG65">
            <v>423</v>
          </cell>
          <cell r="AH65">
            <v>424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451</v>
          </cell>
          <cell r="D66">
            <v>1073</v>
          </cell>
          <cell r="E66">
            <v>949</v>
          </cell>
          <cell r="F66">
            <v>523</v>
          </cell>
          <cell r="G66">
            <v>0</v>
          </cell>
          <cell r="H66">
            <v>0.4</v>
          </cell>
          <cell r="I66">
            <v>35</v>
          </cell>
          <cell r="J66">
            <v>994</v>
          </cell>
          <cell r="K66">
            <v>-45</v>
          </cell>
          <cell r="L66">
            <v>250</v>
          </cell>
          <cell r="M66">
            <v>250</v>
          </cell>
          <cell r="N66">
            <v>90</v>
          </cell>
          <cell r="O66">
            <v>100</v>
          </cell>
          <cell r="W66">
            <v>189.8</v>
          </cell>
          <cell r="X66">
            <v>200</v>
          </cell>
          <cell r="Y66">
            <v>6.9178082191780819</v>
          </cell>
          <cell r="Z66">
            <v>2.7555321390937828</v>
          </cell>
          <cell r="AD66">
            <v>0</v>
          </cell>
          <cell r="AE66">
            <v>219.4</v>
          </cell>
          <cell r="AF66">
            <v>199</v>
          </cell>
          <cell r="AG66">
            <v>228.2</v>
          </cell>
          <cell r="AH66">
            <v>215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96.442999999999998</v>
          </cell>
          <cell r="D67">
            <v>543.32500000000005</v>
          </cell>
          <cell r="E67">
            <v>200.107</v>
          </cell>
          <cell r="F67">
            <v>150.94</v>
          </cell>
          <cell r="G67">
            <v>700</v>
          </cell>
          <cell r="H67">
            <v>1</v>
          </cell>
          <cell r="I67">
            <v>50</v>
          </cell>
          <cell r="J67">
            <v>215.05799999999999</v>
          </cell>
          <cell r="K67">
            <v>-14.950999999999993</v>
          </cell>
          <cell r="L67">
            <v>40</v>
          </cell>
          <cell r="M67">
            <v>50</v>
          </cell>
          <cell r="N67">
            <v>30</v>
          </cell>
          <cell r="O67">
            <v>66</v>
          </cell>
          <cell r="W67">
            <v>40.0214</v>
          </cell>
          <cell r="X67">
            <v>20</v>
          </cell>
          <cell r="Y67">
            <v>7.2696107582443394</v>
          </cell>
          <cell r="Z67">
            <v>3.7714822569925088</v>
          </cell>
          <cell r="AD67">
            <v>0</v>
          </cell>
          <cell r="AE67">
            <v>41.923800000000007</v>
          </cell>
          <cell r="AF67">
            <v>39.752799999999993</v>
          </cell>
          <cell r="AG67">
            <v>48.0976</v>
          </cell>
          <cell r="AH67">
            <v>20.145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237.61199999999999</v>
          </cell>
          <cell r="D68">
            <v>2430.2069999999999</v>
          </cell>
          <cell r="E68">
            <v>998.3</v>
          </cell>
          <cell r="F68">
            <v>520.49800000000005</v>
          </cell>
          <cell r="G68" t="str">
            <v>н</v>
          </cell>
          <cell r="H68">
            <v>1</v>
          </cell>
          <cell r="I68">
            <v>50</v>
          </cell>
          <cell r="J68">
            <v>999</v>
          </cell>
          <cell r="K68">
            <v>-0.70000000000004547</v>
          </cell>
          <cell r="L68">
            <v>200</v>
          </cell>
          <cell r="M68">
            <v>200</v>
          </cell>
          <cell r="N68">
            <v>400</v>
          </cell>
          <cell r="O68">
            <v>66</v>
          </cell>
          <cell r="W68">
            <v>199.66</v>
          </cell>
          <cell r="X68">
            <v>200</v>
          </cell>
          <cell r="Y68">
            <v>7.6154362416107384</v>
          </cell>
          <cell r="Z68">
            <v>2.6069217670039069</v>
          </cell>
          <cell r="AD68">
            <v>0</v>
          </cell>
          <cell r="AE68">
            <v>128.72499999999999</v>
          </cell>
          <cell r="AF68">
            <v>123.03399999999999</v>
          </cell>
          <cell r="AG68">
            <v>165.566</v>
          </cell>
          <cell r="AH68">
            <v>69.894000000000005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26.54</v>
          </cell>
          <cell r="D69">
            <v>139.63499999999999</v>
          </cell>
          <cell r="E69">
            <v>94.5</v>
          </cell>
          <cell r="F69">
            <v>65.674999999999997</v>
          </cell>
          <cell r="G69">
            <v>0</v>
          </cell>
          <cell r="H69">
            <v>1</v>
          </cell>
          <cell r="I69">
            <v>50</v>
          </cell>
          <cell r="J69">
            <v>103.248</v>
          </cell>
          <cell r="K69">
            <v>-8.7480000000000047</v>
          </cell>
          <cell r="L69">
            <v>20</v>
          </cell>
          <cell r="M69">
            <v>20</v>
          </cell>
          <cell r="N69">
            <v>0</v>
          </cell>
          <cell r="O69">
            <v>0</v>
          </cell>
          <cell r="W69">
            <v>18.899999999999999</v>
          </cell>
          <cell r="X69">
            <v>30</v>
          </cell>
          <cell r="Y69">
            <v>7.1785714285714297</v>
          </cell>
          <cell r="Z69">
            <v>3.4748677248677251</v>
          </cell>
          <cell r="AD69">
            <v>0</v>
          </cell>
          <cell r="AE69">
            <v>16.2</v>
          </cell>
          <cell r="AF69">
            <v>14.1</v>
          </cell>
          <cell r="AG69">
            <v>18.3</v>
          </cell>
          <cell r="AH69">
            <v>34.5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498.62299999999999</v>
          </cell>
          <cell r="D70">
            <v>4608.0069999999996</v>
          </cell>
          <cell r="E70">
            <v>2154</v>
          </cell>
          <cell r="F70">
            <v>1062</v>
          </cell>
          <cell r="G70">
            <v>0</v>
          </cell>
          <cell r="H70">
            <v>1</v>
          </cell>
          <cell r="I70">
            <v>40</v>
          </cell>
          <cell r="J70">
            <v>2148</v>
          </cell>
          <cell r="K70">
            <v>6</v>
          </cell>
          <cell r="L70">
            <v>200</v>
          </cell>
          <cell r="M70">
            <v>400</v>
          </cell>
          <cell r="N70">
            <v>1000</v>
          </cell>
          <cell r="O70">
            <v>500</v>
          </cell>
          <cell r="W70">
            <v>430.8</v>
          </cell>
          <cell r="X70">
            <v>400</v>
          </cell>
          <cell r="Y70">
            <v>7.1077065923862577</v>
          </cell>
          <cell r="Z70">
            <v>2.4651810584958218</v>
          </cell>
          <cell r="AD70">
            <v>0</v>
          </cell>
          <cell r="AE70">
            <v>437.52439999999996</v>
          </cell>
          <cell r="AF70">
            <v>468.01499999999999</v>
          </cell>
          <cell r="AG70">
            <v>401.28000000000003</v>
          </cell>
          <cell r="AH70">
            <v>174.15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2528</v>
          </cell>
          <cell r="D71">
            <v>15811</v>
          </cell>
          <cell r="E71">
            <v>4767</v>
          </cell>
          <cell r="F71">
            <v>3773</v>
          </cell>
          <cell r="G71">
            <v>0</v>
          </cell>
          <cell r="H71">
            <v>0.45</v>
          </cell>
          <cell r="I71">
            <v>50</v>
          </cell>
          <cell r="J71">
            <v>4776</v>
          </cell>
          <cell r="K71">
            <v>-9</v>
          </cell>
          <cell r="L71">
            <v>800</v>
          </cell>
          <cell r="M71">
            <v>1000</v>
          </cell>
          <cell r="N71">
            <v>500</v>
          </cell>
          <cell r="O71">
            <v>440</v>
          </cell>
          <cell r="W71">
            <v>707.4</v>
          </cell>
          <cell r="X71">
            <v>700</v>
          </cell>
          <cell r="Y71">
            <v>9.5744981622844225</v>
          </cell>
          <cell r="Z71">
            <v>5.333616058806899</v>
          </cell>
          <cell r="AD71">
            <v>1230</v>
          </cell>
          <cell r="AE71">
            <v>869</v>
          </cell>
          <cell r="AF71">
            <v>687.8</v>
          </cell>
          <cell r="AG71">
            <v>747.8</v>
          </cell>
          <cell r="AH71">
            <v>547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1517</v>
          </cell>
          <cell r="D72">
            <v>15426</v>
          </cell>
          <cell r="E72">
            <v>5613</v>
          </cell>
          <cell r="F72">
            <v>1056</v>
          </cell>
          <cell r="G72" t="str">
            <v>акяб</v>
          </cell>
          <cell r="H72">
            <v>0.45</v>
          </cell>
          <cell r="I72">
            <v>50</v>
          </cell>
          <cell r="J72">
            <v>5668</v>
          </cell>
          <cell r="K72">
            <v>-55</v>
          </cell>
          <cell r="L72">
            <v>1200</v>
          </cell>
          <cell r="M72">
            <v>1000</v>
          </cell>
          <cell r="N72">
            <v>1500</v>
          </cell>
          <cell r="O72">
            <v>360</v>
          </cell>
          <cell r="W72">
            <v>862.6</v>
          </cell>
          <cell r="X72">
            <v>1000</v>
          </cell>
          <cell r="Y72">
            <v>6.672849524692789</v>
          </cell>
          <cell r="Z72">
            <v>1.2242058891722698</v>
          </cell>
          <cell r="AD72">
            <v>1300</v>
          </cell>
          <cell r="AE72">
            <v>855.8</v>
          </cell>
          <cell r="AF72">
            <v>894</v>
          </cell>
          <cell r="AG72">
            <v>937.8</v>
          </cell>
          <cell r="AH72">
            <v>625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590</v>
          </cell>
          <cell r="D73">
            <v>925</v>
          </cell>
          <cell r="E73">
            <v>1093</v>
          </cell>
          <cell r="F73">
            <v>387</v>
          </cell>
          <cell r="G73">
            <v>0</v>
          </cell>
          <cell r="H73">
            <v>0.45</v>
          </cell>
          <cell r="I73">
            <v>50</v>
          </cell>
          <cell r="J73">
            <v>1124</v>
          </cell>
          <cell r="K73">
            <v>-31</v>
          </cell>
          <cell r="L73">
            <v>300</v>
          </cell>
          <cell r="M73">
            <v>230</v>
          </cell>
          <cell r="N73">
            <v>400</v>
          </cell>
          <cell r="O73">
            <v>0</v>
          </cell>
          <cell r="W73">
            <v>218.6</v>
          </cell>
          <cell r="X73">
            <v>200</v>
          </cell>
          <cell r="Y73">
            <v>6.9396157365050319</v>
          </cell>
          <cell r="Z73">
            <v>1.7703568161024703</v>
          </cell>
          <cell r="AD73">
            <v>0</v>
          </cell>
          <cell r="AE73">
            <v>178.6</v>
          </cell>
          <cell r="AF73">
            <v>200.4</v>
          </cell>
          <cell r="AG73">
            <v>223.8</v>
          </cell>
          <cell r="AH73">
            <v>143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404</v>
          </cell>
          <cell r="D74">
            <v>259</v>
          </cell>
          <cell r="E74">
            <v>442</v>
          </cell>
          <cell r="F74">
            <v>193</v>
          </cell>
          <cell r="G74">
            <v>0</v>
          </cell>
          <cell r="H74">
            <v>0.4</v>
          </cell>
          <cell r="I74">
            <v>40</v>
          </cell>
          <cell r="J74">
            <v>463</v>
          </cell>
          <cell r="K74">
            <v>-21</v>
          </cell>
          <cell r="L74">
            <v>100</v>
          </cell>
          <cell r="M74">
            <v>120</v>
          </cell>
          <cell r="N74">
            <v>90</v>
          </cell>
          <cell r="O74">
            <v>0</v>
          </cell>
          <cell r="W74">
            <v>88.4</v>
          </cell>
          <cell r="X74">
            <v>100</v>
          </cell>
          <cell r="Y74">
            <v>6.8212669683257916</v>
          </cell>
          <cell r="Z74">
            <v>2.183257918552036</v>
          </cell>
          <cell r="AD74">
            <v>0</v>
          </cell>
          <cell r="AE74">
            <v>80</v>
          </cell>
          <cell r="AF74">
            <v>98.8</v>
          </cell>
          <cell r="AG74">
            <v>95.2</v>
          </cell>
          <cell r="AH74">
            <v>87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309</v>
          </cell>
          <cell r="D75">
            <v>298</v>
          </cell>
          <cell r="E75">
            <v>430</v>
          </cell>
          <cell r="F75">
            <v>151</v>
          </cell>
          <cell r="G75">
            <v>0</v>
          </cell>
          <cell r="H75">
            <v>0.4</v>
          </cell>
          <cell r="I75">
            <v>40</v>
          </cell>
          <cell r="J75">
            <v>454</v>
          </cell>
          <cell r="K75">
            <v>-24</v>
          </cell>
          <cell r="L75">
            <v>100</v>
          </cell>
          <cell r="M75">
            <v>100</v>
          </cell>
          <cell r="N75">
            <v>80</v>
          </cell>
          <cell r="O75">
            <v>0</v>
          </cell>
          <cell r="W75">
            <v>86</v>
          </cell>
          <cell r="X75">
            <v>150</v>
          </cell>
          <cell r="Y75">
            <v>6.7558139534883717</v>
          </cell>
          <cell r="Z75">
            <v>1.7558139534883721</v>
          </cell>
          <cell r="AD75">
            <v>0</v>
          </cell>
          <cell r="AE75">
            <v>95</v>
          </cell>
          <cell r="AF75">
            <v>91.4</v>
          </cell>
          <cell r="AG75">
            <v>86.8</v>
          </cell>
          <cell r="AH75">
            <v>106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818.24599999999998</v>
          </cell>
          <cell r="D76">
            <v>1986.7339999999999</v>
          </cell>
          <cell r="E76">
            <v>1446</v>
          </cell>
          <cell r="F76">
            <v>727</v>
          </cell>
          <cell r="G76" t="str">
            <v>ак апр</v>
          </cell>
          <cell r="H76">
            <v>1</v>
          </cell>
          <cell r="I76">
            <v>50</v>
          </cell>
          <cell r="J76">
            <v>905.46199999999999</v>
          </cell>
          <cell r="K76">
            <v>540.53800000000001</v>
          </cell>
          <cell r="L76">
            <v>400</v>
          </cell>
          <cell r="M76">
            <v>360</v>
          </cell>
          <cell r="N76">
            <v>200</v>
          </cell>
          <cell r="O76">
            <v>140</v>
          </cell>
          <cell r="W76">
            <v>289.2</v>
          </cell>
          <cell r="X76">
            <v>400</v>
          </cell>
          <cell r="Y76">
            <v>7.2164591977869987</v>
          </cell>
          <cell r="Z76">
            <v>2.5138312586445366</v>
          </cell>
          <cell r="AD76">
            <v>0</v>
          </cell>
          <cell r="AE76">
            <v>296.29160000000002</v>
          </cell>
          <cell r="AF76">
            <v>277.89099999999996</v>
          </cell>
          <cell r="AG76">
            <v>331.4</v>
          </cell>
          <cell r="AH76">
            <v>122.651</v>
          </cell>
          <cell r="AI76">
            <v>700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334</v>
          </cell>
          <cell r="D77">
            <v>3</v>
          </cell>
          <cell r="E77">
            <v>324</v>
          </cell>
          <cell r="F77">
            <v>10</v>
          </cell>
          <cell r="G77">
            <v>0</v>
          </cell>
          <cell r="H77">
            <v>0.1</v>
          </cell>
          <cell r="I77">
            <v>730</v>
          </cell>
          <cell r="J77">
            <v>446</v>
          </cell>
          <cell r="K77">
            <v>-122</v>
          </cell>
          <cell r="L77">
            <v>0</v>
          </cell>
          <cell r="M77">
            <v>0</v>
          </cell>
          <cell r="N77">
            <v>400</v>
          </cell>
          <cell r="O77">
            <v>0</v>
          </cell>
          <cell r="W77">
            <v>64.8</v>
          </cell>
          <cell r="Y77">
            <v>6.3271604938271606</v>
          </cell>
          <cell r="Z77">
            <v>0.15432098765432101</v>
          </cell>
          <cell r="AD77">
            <v>0</v>
          </cell>
          <cell r="AE77">
            <v>81.400000000000006</v>
          </cell>
          <cell r="AF77">
            <v>82.4</v>
          </cell>
          <cell r="AG77">
            <v>91.8</v>
          </cell>
          <cell r="AH77">
            <v>30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95.373999999999995</v>
          </cell>
          <cell r="D78">
            <v>105.97799999999999</v>
          </cell>
          <cell r="E78">
            <v>128.72499999999999</v>
          </cell>
          <cell r="F78">
            <v>59.076999999999998</v>
          </cell>
          <cell r="G78">
            <v>0</v>
          </cell>
          <cell r="H78">
            <v>1</v>
          </cell>
          <cell r="I78">
            <v>50</v>
          </cell>
          <cell r="J78">
            <v>148.21199999999999</v>
          </cell>
          <cell r="K78">
            <v>-19.486999999999995</v>
          </cell>
          <cell r="L78">
            <v>30</v>
          </cell>
          <cell r="M78">
            <v>30</v>
          </cell>
          <cell r="N78">
            <v>30</v>
          </cell>
          <cell r="O78">
            <v>0</v>
          </cell>
          <cell r="W78">
            <v>25.744999999999997</v>
          </cell>
          <cell r="X78">
            <v>40</v>
          </cell>
          <cell r="Y78">
            <v>7.3442221790638964</v>
          </cell>
          <cell r="Z78">
            <v>2.2946979996115751</v>
          </cell>
          <cell r="AD78">
            <v>0</v>
          </cell>
          <cell r="AE78">
            <v>23.035</v>
          </cell>
          <cell r="AF78">
            <v>25.743999999999993</v>
          </cell>
          <cell r="AG78">
            <v>26.005000000000003</v>
          </cell>
          <cell r="AH78">
            <v>24.39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1543</v>
          </cell>
          <cell r="D79">
            <v>12205</v>
          </cell>
          <cell r="E79">
            <v>4098</v>
          </cell>
          <cell r="F79">
            <v>1365</v>
          </cell>
          <cell r="G79">
            <v>0</v>
          </cell>
          <cell r="H79">
            <v>0.4</v>
          </cell>
          <cell r="I79">
            <v>40</v>
          </cell>
          <cell r="J79">
            <v>4105</v>
          </cell>
          <cell r="K79">
            <v>-7</v>
          </cell>
          <cell r="L79">
            <v>800</v>
          </cell>
          <cell r="M79">
            <v>700</v>
          </cell>
          <cell r="N79">
            <v>200</v>
          </cell>
          <cell r="O79">
            <v>380</v>
          </cell>
          <cell r="W79">
            <v>534</v>
          </cell>
          <cell r="X79">
            <v>600</v>
          </cell>
          <cell r="Y79">
            <v>6.8632958801498125</v>
          </cell>
          <cell r="Z79">
            <v>2.5561797752808988</v>
          </cell>
          <cell r="AD79">
            <v>1428</v>
          </cell>
          <cell r="AE79">
            <v>623.79999999999995</v>
          </cell>
          <cell r="AF79">
            <v>618.20000000000005</v>
          </cell>
          <cell r="AG79">
            <v>642.20000000000005</v>
          </cell>
          <cell r="AH79">
            <v>402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1046</v>
          </cell>
          <cell r="D80">
            <v>5438</v>
          </cell>
          <cell r="E80">
            <v>1972</v>
          </cell>
          <cell r="F80">
            <v>974</v>
          </cell>
          <cell r="G80">
            <v>0</v>
          </cell>
          <cell r="H80">
            <v>0.4</v>
          </cell>
          <cell r="I80">
            <v>40</v>
          </cell>
          <cell r="J80">
            <v>1991</v>
          </cell>
          <cell r="K80">
            <v>-19</v>
          </cell>
          <cell r="L80">
            <v>600</v>
          </cell>
          <cell r="M80">
            <v>500</v>
          </cell>
          <cell r="N80">
            <v>250</v>
          </cell>
          <cell r="O80">
            <v>380</v>
          </cell>
          <cell r="W80">
            <v>394.4</v>
          </cell>
          <cell r="X80">
            <v>400</v>
          </cell>
          <cell r="Y80">
            <v>6.906693711967546</v>
          </cell>
          <cell r="Z80">
            <v>2.4695740365111565</v>
          </cell>
          <cell r="AD80">
            <v>0</v>
          </cell>
          <cell r="AE80">
            <v>436.2</v>
          </cell>
          <cell r="AF80">
            <v>465.2</v>
          </cell>
          <cell r="AG80">
            <v>465.2</v>
          </cell>
          <cell r="AH80">
            <v>303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185.624</v>
          </cell>
          <cell r="D81">
            <v>545.44899999999996</v>
          </cell>
          <cell r="E81">
            <v>511.99099999999999</v>
          </cell>
          <cell r="F81">
            <v>207.74199999999999</v>
          </cell>
          <cell r="G81" t="str">
            <v>ябл</v>
          </cell>
          <cell r="H81">
            <v>1</v>
          </cell>
          <cell r="I81">
            <v>40</v>
          </cell>
          <cell r="J81">
            <v>521.94799999999998</v>
          </cell>
          <cell r="K81">
            <v>-9.9569999999999936</v>
          </cell>
          <cell r="L81">
            <v>140</v>
          </cell>
          <cell r="M81">
            <v>110</v>
          </cell>
          <cell r="N81">
            <v>90</v>
          </cell>
          <cell r="O81">
            <v>60</v>
          </cell>
          <cell r="W81">
            <v>102.3982</v>
          </cell>
          <cell r="X81">
            <v>170</v>
          </cell>
          <cell r="Y81">
            <v>7.0093224294958301</v>
          </cell>
          <cell r="Z81">
            <v>2.0287661306546401</v>
          </cell>
          <cell r="AD81">
            <v>0</v>
          </cell>
          <cell r="AE81">
            <v>83.916000000000011</v>
          </cell>
          <cell r="AF81">
            <v>85.05</v>
          </cell>
          <cell r="AG81">
            <v>109.33</v>
          </cell>
          <cell r="AH81">
            <v>99.710999999999999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115.687</v>
          </cell>
          <cell r="D82">
            <v>417.90600000000001</v>
          </cell>
          <cell r="E82">
            <v>375.84</v>
          </cell>
          <cell r="F82">
            <v>152.893</v>
          </cell>
          <cell r="G82">
            <v>0</v>
          </cell>
          <cell r="H82">
            <v>1</v>
          </cell>
          <cell r="I82">
            <v>40</v>
          </cell>
          <cell r="J82">
            <v>379.60899999999998</v>
          </cell>
          <cell r="K82">
            <v>-3.7690000000000055</v>
          </cell>
          <cell r="L82">
            <v>100</v>
          </cell>
          <cell r="M82">
            <v>80</v>
          </cell>
          <cell r="N82">
            <v>50</v>
          </cell>
          <cell r="O82">
            <v>60</v>
          </cell>
          <cell r="W82">
            <v>75.167999999999992</v>
          </cell>
          <cell r="X82">
            <v>150</v>
          </cell>
          <cell r="Y82">
            <v>7.0893598339719039</v>
          </cell>
          <cell r="Z82">
            <v>2.0340171349510432</v>
          </cell>
          <cell r="AD82">
            <v>0</v>
          </cell>
          <cell r="AE82">
            <v>63.014400000000002</v>
          </cell>
          <cell r="AF82">
            <v>66.420800000000014</v>
          </cell>
          <cell r="AG82">
            <v>79.38</v>
          </cell>
          <cell r="AH82">
            <v>81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339.45400000000001</v>
          </cell>
          <cell r="D83">
            <v>710.81399999999996</v>
          </cell>
          <cell r="E83">
            <v>732.28099999999995</v>
          </cell>
          <cell r="F83">
            <v>297.82100000000003</v>
          </cell>
          <cell r="G83" t="str">
            <v>ябл</v>
          </cell>
          <cell r="H83">
            <v>1</v>
          </cell>
          <cell r="I83">
            <v>40</v>
          </cell>
          <cell r="J83">
            <v>748.976</v>
          </cell>
          <cell r="K83">
            <v>-16.69500000000005</v>
          </cell>
          <cell r="L83">
            <v>180</v>
          </cell>
          <cell r="M83">
            <v>200</v>
          </cell>
          <cell r="N83">
            <v>150</v>
          </cell>
          <cell r="O83">
            <v>180</v>
          </cell>
          <cell r="W83">
            <v>146.4562</v>
          </cell>
          <cell r="X83">
            <v>200</v>
          </cell>
          <cell r="Y83">
            <v>7.0179412001676944</v>
          </cell>
          <cell r="Z83">
            <v>2.0335158224779835</v>
          </cell>
          <cell r="AD83">
            <v>0</v>
          </cell>
          <cell r="AE83">
            <v>125.71099999999998</v>
          </cell>
          <cell r="AF83">
            <v>141.75219999999999</v>
          </cell>
          <cell r="AG83">
            <v>160.072</v>
          </cell>
          <cell r="AH83">
            <v>122.31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274.88600000000002</v>
          </cell>
          <cell r="D84">
            <v>491.27300000000002</v>
          </cell>
          <cell r="E84">
            <v>526.39499999999998</v>
          </cell>
          <cell r="F84">
            <v>226.96899999999999</v>
          </cell>
          <cell r="G84">
            <v>0</v>
          </cell>
          <cell r="H84">
            <v>1</v>
          </cell>
          <cell r="I84">
            <v>40</v>
          </cell>
          <cell r="J84">
            <v>537.83299999999997</v>
          </cell>
          <cell r="K84">
            <v>-11.437999999999988</v>
          </cell>
          <cell r="L84">
            <v>130</v>
          </cell>
          <cell r="M84">
            <v>120</v>
          </cell>
          <cell r="N84">
            <v>60</v>
          </cell>
          <cell r="O84">
            <v>0</v>
          </cell>
          <cell r="W84">
            <v>105.279</v>
          </cell>
          <cell r="X84">
            <v>200</v>
          </cell>
          <cell r="Y84">
            <v>7.0001519771274427</v>
          </cell>
          <cell r="Z84">
            <v>2.1558810399034947</v>
          </cell>
          <cell r="AD84">
            <v>0</v>
          </cell>
          <cell r="AE84">
            <v>94.926000000000002</v>
          </cell>
          <cell r="AF84">
            <v>94.624400000000009</v>
          </cell>
          <cell r="AG84">
            <v>113.05199999999999</v>
          </cell>
          <cell r="AH84">
            <v>129.6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39</v>
          </cell>
          <cell r="D85">
            <v>74</v>
          </cell>
          <cell r="E85">
            <v>77</v>
          </cell>
          <cell r="F85">
            <v>34</v>
          </cell>
          <cell r="G85" t="str">
            <v>дк</v>
          </cell>
          <cell r="H85">
            <v>0.6</v>
          </cell>
          <cell r="I85">
            <v>60</v>
          </cell>
          <cell r="J85">
            <v>86</v>
          </cell>
          <cell r="K85">
            <v>-9</v>
          </cell>
          <cell r="L85">
            <v>20</v>
          </cell>
          <cell r="M85">
            <v>20</v>
          </cell>
          <cell r="N85">
            <v>0</v>
          </cell>
          <cell r="O85">
            <v>0</v>
          </cell>
          <cell r="W85">
            <v>15.4</v>
          </cell>
          <cell r="X85">
            <v>50</v>
          </cell>
          <cell r="Y85">
            <v>8.0519480519480524</v>
          </cell>
          <cell r="Z85">
            <v>2.2077922077922079</v>
          </cell>
          <cell r="AD85">
            <v>0</v>
          </cell>
          <cell r="AE85">
            <v>13.6</v>
          </cell>
          <cell r="AF85">
            <v>16.8</v>
          </cell>
          <cell r="AG85">
            <v>16.8</v>
          </cell>
          <cell r="AH85">
            <v>29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48</v>
          </cell>
          <cell r="D86">
            <v>476</v>
          </cell>
          <cell r="E86">
            <v>243</v>
          </cell>
          <cell r="F86">
            <v>279</v>
          </cell>
          <cell r="G86" t="str">
            <v>ябл</v>
          </cell>
          <cell r="H86">
            <v>0.6</v>
          </cell>
          <cell r="I86">
            <v>60</v>
          </cell>
          <cell r="J86">
            <v>244</v>
          </cell>
          <cell r="K86">
            <v>-1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48.6</v>
          </cell>
          <cell r="X86">
            <v>80</v>
          </cell>
          <cell r="Y86">
            <v>7.386831275720164</v>
          </cell>
          <cell r="Z86">
            <v>5.7407407407407405</v>
          </cell>
          <cell r="AD86">
            <v>0</v>
          </cell>
          <cell r="AE86">
            <v>22.6</v>
          </cell>
          <cell r="AF86">
            <v>26.6</v>
          </cell>
          <cell r="AG86">
            <v>45</v>
          </cell>
          <cell r="AH86">
            <v>26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107</v>
          </cell>
          <cell r="D87">
            <v>225</v>
          </cell>
          <cell r="E87">
            <v>181</v>
          </cell>
          <cell r="F87">
            <v>149</v>
          </cell>
          <cell r="G87" t="str">
            <v>ябл</v>
          </cell>
          <cell r="H87">
            <v>0.6</v>
          </cell>
          <cell r="I87">
            <v>60</v>
          </cell>
          <cell r="J87">
            <v>231</v>
          </cell>
          <cell r="K87">
            <v>-50</v>
          </cell>
          <cell r="L87">
            <v>60</v>
          </cell>
          <cell r="M87">
            <v>100</v>
          </cell>
          <cell r="N87">
            <v>0</v>
          </cell>
          <cell r="O87">
            <v>0</v>
          </cell>
          <cell r="W87">
            <v>36.200000000000003</v>
          </cell>
          <cell r="Y87">
            <v>8.5359116022099446</v>
          </cell>
          <cell r="Z87">
            <v>4.1160220994475134</v>
          </cell>
          <cell r="AD87">
            <v>0</v>
          </cell>
          <cell r="AE87">
            <v>33</v>
          </cell>
          <cell r="AF87">
            <v>40</v>
          </cell>
          <cell r="AG87">
            <v>50.4</v>
          </cell>
          <cell r="AH87">
            <v>36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62.69</v>
          </cell>
          <cell r="D88">
            <v>265.88799999999998</v>
          </cell>
          <cell r="E88">
            <v>217.14</v>
          </cell>
          <cell r="F88">
            <v>110.122</v>
          </cell>
          <cell r="G88">
            <v>0</v>
          </cell>
          <cell r="H88">
            <v>1</v>
          </cell>
          <cell r="I88">
            <v>30</v>
          </cell>
          <cell r="J88">
            <v>222.42599999999999</v>
          </cell>
          <cell r="K88">
            <v>-5.2860000000000014</v>
          </cell>
          <cell r="L88">
            <v>50</v>
          </cell>
          <cell r="M88">
            <v>40</v>
          </cell>
          <cell r="N88">
            <v>50</v>
          </cell>
          <cell r="O88">
            <v>50</v>
          </cell>
          <cell r="W88">
            <v>43.427999999999997</v>
          </cell>
          <cell r="X88">
            <v>30</v>
          </cell>
          <cell r="Y88">
            <v>6.4502625034539935</v>
          </cell>
          <cell r="Z88">
            <v>2.5357373123330573</v>
          </cell>
          <cell r="AD88">
            <v>0</v>
          </cell>
          <cell r="AE88">
            <v>44.217599999999997</v>
          </cell>
          <cell r="AF88">
            <v>43.1648</v>
          </cell>
          <cell r="AG88">
            <v>47.9024</v>
          </cell>
          <cell r="AH88">
            <v>40.795999999999999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40.883000000000003</v>
          </cell>
          <cell r="D89">
            <v>4.0549999999999997</v>
          </cell>
          <cell r="E89">
            <v>28.35</v>
          </cell>
          <cell r="F89">
            <v>13.888</v>
          </cell>
          <cell r="G89" t="str">
            <v>вывод18,</v>
          </cell>
          <cell r="H89">
            <v>0</v>
          </cell>
          <cell r="I89">
            <v>50</v>
          </cell>
          <cell r="J89">
            <v>30.352</v>
          </cell>
          <cell r="K89">
            <v>-2.0019999999999989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5.67</v>
          </cell>
          <cell r="X89">
            <v>30</v>
          </cell>
          <cell r="Y89">
            <v>7.7403880070546736</v>
          </cell>
          <cell r="Z89">
            <v>2.4493827160493828</v>
          </cell>
          <cell r="AD89">
            <v>0</v>
          </cell>
          <cell r="AE89">
            <v>4.59</v>
          </cell>
          <cell r="AF89">
            <v>4.32</v>
          </cell>
          <cell r="AG89">
            <v>7.2889999999999997</v>
          </cell>
          <cell r="AH89">
            <v>5.4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155</v>
          </cell>
          <cell r="D90">
            <v>483</v>
          </cell>
          <cell r="E90">
            <v>403</v>
          </cell>
          <cell r="F90">
            <v>221</v>
          </cell>
          <cell r="G90" t="str">
            <v>ябл,дк</v>
          </cell>
          <cell r="H90">
            <v>0.6</v>
          </cell>
          <cell r="I90">
            <v>60</v>
          </cell>
          <cell r="J90">
            <v>433</v>
          </cell>
          <cell r="K90">
            <v>-30</v>
          </cell>
          <cell r="L90">
            <v>110</v>
          </cell>
          <cell r="M90">
            <v>100</v>
          </cell>
          <cell r="N90">
            <v>30</v>
          </cell>
          <cell r="O90">
            <v>0</v>
          </cell>
          <cell r="W90">
            <v>80.599999999999994</v>
          </cell>
          <cell r="X90">
            <v>100</v>
          </cell>
          <cell r="Y90">
            <v>6.9602977667493802</v>
          </cell>
          <cell r="Z90">
            <v>2.741935483870968</v>
          </cell>
          <cell r="AD90">
            <v>0</v>
          </cell>
          <cell r="AE90">
            <v>59</v>
          </cell>
          <cell r="AF90">
            <v>72.2</v>
          </cell>
          <cell r="AG90">
            <v>90.8</v>
          </cell>
          <cell r="AH90">
            <v>60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156</v>
          </cell>
          <cell r="D91">
            <v>598</v>
          </cell>
          <cell r="E91">
            <v>587</v>
          </cell>
          <cell r="F91">
            <v>164</v>
          </cell>
          <cell r="G91" t="str">
            <v>ябл,дк</v>
          </cell>
          <cell r="H91">
            <v>0.6</v>
          </cell>
          <cell r="I91">
            <v>60</v>
          </cell>
          <cell r="J91">
            <v>596</v>
          </cell>
          <cell r="K91">
            <v>-9</v>
          </cell>
          <cell r="L91">
            <v>150</v>
          </cell>
          <cell r="M91">
            <v>120</v>
          </cell>
          <cell r="N91">
            <v>200</v>
          </cell>
          <cell r="O91">
            <v>0</v>
          </cell>
          <cell r="W91">
            <v>117.4</v>
          </cell>
          <cell r="X91">
            <v>180</v>
          </cell>
          <cell r="Y91">
            <v>6.933560477001703</v>
          </cell>
          <cell r="Z91">
            <v>1.3969335604770017</v>
          </cell>
          <cell r="AD91">
            <v>0</v>
          </cell>
          <cell r="AE91">
            <v>88</v>
          </cell>
          <cell r="AF91">
            <v>86.4</v>
          </cell>
          <cell r="AG91">
            <v>115.4</v>
          </cell>
          <cell r="AH91">
            <v>89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329</v>
          </cell>
          <cell r="D92">
            <v>2609</v>
          </cell>
          <cell r="E92">
            <v>2108</v>
          </cell>
          <cell r="F92">
            <v>739</v>
          </cell>
          <cell r="G92">
            <v>0</v>
          </cell>
          <cell r="H92">
            <v>0.28000000000000003</v>
          </cell>
          <cell r="I92">
            <v>35</v>
          </cell>
          <cell r="J92">
            <v>2442</v>
          </cell>
          <cell r="K92">
            <v>-334</v>
          </cell>
          <cell r="L92">
            <v>600</v>
          </cell>
          <cell r="M92">
            <v>700</v>
          </cell>
          <cell r="N92">
            <v>700</v>
          </cell>
          <cell r="O92">
            <v>120</v>
          </cell>
          <cell r="W92">
            <v>421.6</v>
          </cell>
          <cell r="X92">
            <v>500</v>
          </cell>
          <cell r="Y92">
            <v>7.6826375711574952</v>
          </cell>
          <cell r="Z92">
            <v>1.7528462998102465</v>
          </cell>
          <cell r="AD92">
            <v>0</v>
          </cell>
          <cell r="AE92">
            <v>297.39999999999998</v>
          </cell>
          <cell r="AF92">
            <v>338.8</v>
          </cell>
          <cell r="AG92">
            <v>476.4</v>
          </cell>
          <cell r="AH92">
            <v>317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88</v>
          </cell>
          <cell r="D93">
            <v>467</v>
          </cell>
          <cell r="E93">
            <v>402</v>
          </cell>
          <cell r="F93">
            <v>151</v>
          </cell>
          <cell r="G93">
            <v>0</v>
          </cell>
          <cell r="H93">
            <v>0.4</v>
          </cell>
          <cell r="I93" t="e">
            <v>#N/A</v>
          </cell>
          <cell r="J93">
            <v>518</v>
          </cell>
          <cell r="K93">
            <v>-116</v>
          </cell>
          <cell r="L93">
            <v>130</v>
          </cell>
          <cell r="M93">
            <v>110</v>
          </cell>
          <cell r="N93">
            <v>80</v>
          </cell>
          <cell r="O93">
            <v>0</v>
          </cell>
          <cell r="W93">
            <v>80.400000000000006</v>
          </cell>
          <cell r="X93">
            <v>150</v>
          </cell>
          <cell r="Y93">
            <v>7.7238805970149249</v>
          </cell>
          <cell r="Z93">
            <v>1.8781094527363182</v>
          </cell>
          <cell r="AD93">
            <v>0</v>
          </cell>
          <cell r="AE93">
            <v>90.2</v>
          </cell>
          <cell r="AF93">
            <v>93.8</v>
          </cell>
          <cell r="AG93">
            <v>101.4</v>
          </cell>
          <cell r="AH93">
            <v>132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32</v>
          </cell>
          <cell r="D94">
            <v>605</v>
          </cell>
          <cell r="E94">
            <v>458</v>
          </cell>
          <cell r="F94">
            <v>168</v>
          </cell>
          <cell r="G94">
            <v>0</v>
          </cell>
          <cell r="H94">
            <v>0.33</v>
          </cell>
          <cell r="I94">
            <v>60</v>
          </cell>
          <cell r="J94">
            <v>760</v>
          </cell>
          <cell r="K94">
            <v>-302</v>
          </cell>
          <cell r="L94">
            <v>150</v>
          </cell>
          <cell r="M94">
            <v>120</v>
          </cell>
          <cell r="N94">
            <v>90</v>
          </cell>
          <cell r="O94">
            <v>0</v>
          </cell>
          <cell r="W94">
            <v>91.6</v>
          </cell>
          <cell r="X94">
            <v>150</v>
          </cell>
          <cell r="Y94">
            <v>7.4017467248908302</v>
          </cell>
          <cell r="Z94">
            <v>1.8340611353711791</v>
          </cell>
          <cell r="AD94">
            <v>0</v>
          </cell>
          <cell r="AE94">
            <v>122</v>
          </cell>
          <cell r="AF94">
            <v>132.19999999999999</v>
          </cell>
          <cell r="AG94">
            <v>108</v>
          </cell>
          <cell r="AH94">
            <v>151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158</v>
          </cell>
          <cell r="D95">
            <v>415</v>
          </cell>
          <cell r="E95">
            <v>383</v>
          </cell>
          <cell r="F95">
            <v>174</v>
          </cell>
          <cell r="G95">
            <v>0</v>
          </cell>
          <cell r="H95">
            <v>0.35</v>
          </cell>
          <cell r="I95" t="e">
            <v>#N/A</v>
          </cell>
          <cell r="J95">
            <v>402</v>
          </cell>
          <cell r="K95">
            <v>-19</v>
          </cell>
          <cell r="L95">
            <v>100</v>
          </cell>
          <cell r="M95">
            <v>90</v>
          </cell>
          <cell r="N95">
            <v>80</v>
          </cell>
          <cell r="O95">
            <v>0</v>
          </cell>
          <cell r="W95">
            <v>76.599999999999994</v>
          </cell>
          <cell r="X95">
            <v>100</v>
          </cell>
          <cell r="Y95">
            <v>7.1018276762402097</v>
          </cell>
          <cell r="Z95">
            <v>2.2715404699738904</v>
          </cell>
          <cell r="AD95">
            <v>0</v>
          </cell>
          <cell r="AE95">
            <v>66.8</v>
          </cell>
          <cell r="AF95">
            <v>76</v>
          </cell>
          <cell r="AG95">
            <v>84.8</v>
          </cell>
          <cell r="AH95">
            <v>90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186</v>
          </cell>
          <cell r="D96">
            <v>328</v>
          </cell>
          <cell r="E96">
            <v>269</v>
          </cell>
          <cell r="F96">
            <v>241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281</v>
          </cell>
          <cell r="K96">
            <v>-12</v>
          </cell>
          <cell r="L96">
            <v>100</v>
          </cell>
          <cell r="M96">
            <v>70</v>
          </cell>
          <cell r="N96">
            <v>0</v>
          </cell>
          <cell r="O96">
            <v>0</v>
          </cell>
          <cell r="W96">
            <v>53.8</v>
          </cell>
          <cell r="Y96">
            <v>7.6394052044609673</v>
          </cell>
          <cell r="Z96">
            <v>4.4795539033457255</v>
          </cell>
          <cell r="AD96">
            <v>0</v>
          </cell>
          <cell r="AE96">
            <v>56.6</v>
          </cell>
          <cell r="AF96">
            <v>66.599999999999994</v>
          </cell>
          <cell r="AG96">
            <v>72.599999999999994</v>
          </cell>
          <cell r="AH96">
            <v>25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1622</v>
          </cell>
          <cell r="D97">
            <v>5793</v>
          </cell>
          <cell r="E97">
            <v>5044</v>
          </cell>
          <cell r="F97">
            <v>2296</v>
          </cell>
          <cell r="G97">
            <v>0</v>
          </cell>
          <cell r="H97">
            <v>0.35</v>
          </cell>
          <cell r="I97">
            <v>40</v>
          </cell>
          <cell r="J97">
            <v>5102</v>
          </cell>
          <cell r="K97">
            <v>-58</v>
          </cell>
          <cell r="L97">
            <v>800</v>
          </cell>
          <cell r="M97">
            <v>800</v>
          </cell>
          <cell r="N97">
            <v>500</v>
          </cell>
          <cell r="O97">
            <v>700</v>
          </cell>
          <cell r="W97">
            <v>608</v>
          </cell>
          <cell r="X97">
            <v>700</v>
          </cell>
          <cell r="Y97">
            <v>8.3815789473684212</v>
          </cell>
          <cell r="Z97">
            <v>3.7763157894736841</v>
          </cell>
          <cell r="AD97">
            <v>2004</v>
          </cell>
          <cell r="AE97">
            <v>628.79999999999995</v>
          </cell>
          <cell r="AF97">
            <v>640.20000000000005</v>
          </cell>
          <cell r="AG97">
            <v>684.8</v>
          </cell>
          <cell r="AH97">
            <v>546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8015</v>
          </cell>
          <cell r="D98">
            <v>2837</v>
          </cell>
          <cell r="E98">
            <v>8157</v>
          </cell>
          <cell r="F98">
            <v>2582</v>
          </cell>
          <cell r="G98">
            <v>0</v>
          </cell>
          <cell r="H98">
            <v>0.35</v>
          </cell>
          <cell r="I98">
            <v>45</v>
          </cell>
          <cell r="J98">
            <v>8221</v>
          </cell>
          <cell r="K98">
            <v>-64</v>
          </cell>
          <cell r="L98">
            <v>1500</v>
          </cell>
          <cell r="M98">
            <v>1400</v>
          </cell>
          <cell r="N98">
            <v>1200</v>
          </cell>
          <cell r="O98">
            <v>2400</v>
          </cell>
          <cell r="W98">
            <v>1295.4000000000001</v>
          </cell>
          <cell r="X98">
            <v>1800</v>
          </cell>
          <cell r="Y98">
            <v>6.5477844681179551</v>
          </cell>
          <cell r="Z98">
            <v>1.9932067315115021</v>
          </cell>
          <cell r="AD98">
            <v>1680</v>
          </cell>
          <cell r="AE98">
            <v>2122.8000000000002</v>
          </cell>
          <cell r="AF98">
            <v>1511.8</v>
          </cell>
          <cell r="AG98">
            <v>1455.8</v>
          </cell>
          <cell r="AH98">
            <v>1100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185</v>
          </cell>
          <cell r="D99">
            <v>27</v>
          </cell>
          <cell r="E99">
            <v>102</v>
          </cell>
          <cell r="F99">
            <v>109</v>
          </cell>
          <cell r="G99" t="str">
            <v>лидер</v>
          </cell>
          <cell r="H99">
            <v>0.11</v>
          </cell>
          <cell r="I99">
            <v>120</v>
          </cell>
          <cell r="J99">
            <v>111</v>
          </cell>
          <cell r="K99">
            <v>-9</v>
          </cell>
          <cell r="L99">
            <v>0</v>
          </cell>
          <cell r="M99">
            <v>50</v>
          </cell>
          <cell r="N99">
            <v>0</v>
          </cell>
          <cell r="O99">
            <v>0</v>
          </cell>
          <cell r="W99">
            <v>20.399999999999999</v>
          </cell>
          <cell r="Y99">
            <v>7.7941176470588243</v>
          </cell>
          <cell r="Z99">
            <v>5.3431372549019613</v>
          </cell>
          <cell r="AD99">
            <v>0</v>
          </cell>
          <cell r="AE99">
            <v>25.6</v>
          </cell>
          <cell r="AF99">
            <v>20</v>
          </cell>
          <cell r="AG99">
            <v>25.2</v>
          </cell>
          <cell r="AH99">
            <v>18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216</v>
          </cell>
          <cell r="D100">
            <v>8</v>
          </cell>
          <cell r="E100">
            <v>119</v>
          </cell>
          <cell r="F100">
            <v>98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152</v>
          </cell>
          <cell r="K100">
            <v>-33</v>
          </cell>
          <cell r="L100">
            <v>0</v>
          </cell>
          <cell r="M100">
            <v>50</v>
          </cell>
          <cell r="N100">
            <v>0</v>
          </cell>
          <cell r="O100">
            <v>0</v>
          </cell>
          <cell r="W100">
            <v>23.8</v>
          </cell>
          <cell r="X100">
            <v>70</v>
          </cell>
          <cell r="Y100">
            <v>9.1596638655462179</v>
          </cell>
          <cell r="Z100">
            <v>4.117647058823529</v>
          </cell>
          <cell r="AD100">
            <v>0</v>
          </cell>
          <cell r="AE100">
            <v>40.200000000000003</v>
          </cell>
          <cell r="AF100">
            <v>30</v>
          </cell>
          <cell r="AG100">
            <v>35.4</v>
          </cell>
          <cell r="AH100">
            <v>10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178</v>
          </cell>
          <cell r="D101">
            <v>527</v>
          </cell>
          <cell r="E101">
            <v>457</v>
          </cell>
          <cell r="F101">
            <v>226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646</v>
          </cell>
          <cell r="K101">
            <v>-189</v>
          </cell>
          <cell r="L101">
            <v>200</v>
          </cell>
          <cell r="M101">
            <v>100</v>
          </cell>
          <cell r="N101">
            <v>200</v>
          </cell>
          <cell r="O101">
            <v>0</v>
          </cell>
          <cell r="W101">
            <v>91.4</v>
          </cell>
          <cell r="X101">
            <v>100</v>
          </cell>
          <cell r="Y101">
            <v>9.0371991247264756</v>
          </cell>
          <cell r="Z101">
            <v>2.4726477024070022</v>
          </cell>
          <cell r="AD101">
            <v>0</v>
          </cell>
          <cell r="AE101">
            <v>87</v>
          </cell>
          <cell r="AF101">
            <v>75</v>
          </cell>
          <cell r="AG101">
            <v>102.4</v>
          </cell>
          <cell r="AH101">
            <v>96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142</v>
          </cell>
          <cell r="D102">
            <v>327</v>
          </cell>
          <cell r="E102">
            <v>275</v>
          </cell>
          <cell r="F102">
            <v>175</v>
          </cell>
          <cell r="G102">
            <v>0</v>
          </cell>
          <cell r="H102">
            <v>0.06</v>
          </cell>
          <cell r="I102">
            <v>0</v>
          </cell>
          <cell r="J102">
            <v>332</v>
          </cell>
          <cell r="K102">
            <v>-57</v>
          </cell>
          <cell r="L102">
            <v>0</v>
          </cell>
          <cell r="M102">
            <v>100</v>
          </cell>
          <cell r="N102">
            <v>100</v>
          </cell>
          <cell r="O102">
            <v>0</v>
          </cell>
          <cell r="W102">
            <v>55</v>
          </cell>
          <cell r="X102">
            <v>100</v>
          </cell>
          <cell r="Y102">
            <v>8.6363636363636367</v>
          </cell>
          <cell r="Z102">
            <v>3.1818181818181817</v>
          </cell>
          <cell r="AD102">
            <v>0</v>
          </cell>
          <cell r="AE102">
            <v>44</v>
          </cell>
          <cell r="AF102">
            <v>37.200000000000003</v>
          </cell>
          <cell r="AG102">
            <v>56.8</v>
          </cell>
          <cell r="AH102">
            <v>63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121</v>
          </cell>
          <cell r="D103">
            <v>1019</v>
          </cell>
          <cell r="E103">
            <v>562</v>
          </cell>
          <cell r="F103">
            <v>280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688</v>
          </cell>
          <cell r="K103">
            <v>-126</v>
          </cell>
          <cell r="L103">
            <v>200</v>
          </cell>
          <cell r="M103">
            <v>200</v>
          </cell>
          <cell r="N103">
            <v>0</v>
          </cell>
          <cell r="O103">
            <v>0</v>
          </cell>
          <cell r="W103">
            <v>112.4</v>
          </cell>
          <cell r="X103">
            <v>100</v>
          </cell>
          <cell r="Y103">
            <v>6.9395017793594302</v>
          </cell>
          <cell r="Z103">
            <v>2.4911032028469751</v>
          </cell>
          <cell r="AD103">
            <v>0</v>
          </cell>
          <cell r="AE103">
            <v>98.6</v>
          </cell>
          <cell r="AF103">
            <v>94.2</v>
          </cell>
          <cell r="AG103">
            <v>128.4</v>
          </cell>
          <cell r="AH103">
            <v>136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305</v>
          </cell>
          <cell r="D104">
            <v>440</v>
          </cell>
          <cell r="E104">
            <v>484</v>
          </cell>
          <cell r="F104">
            <v>241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511</v>
          </cell>
          <cell r="K104">
            <v>-27</v>
          </cell>
          <cell r="L104">
            <v>120</v>
          </cell>
          <cell r="M104">
            <v>120</v>
          </cell>
          <cell r="N104">
            <v>100</v>
          </cell>
          <cell r="O104">
            <v>0</v>
          </cell>
          <cell r="W104">
            <v>96.8</v>
          </cell>
          <cell r="X104">
            <v>100</v>
          </cell>
          <cell r="Y104">
            <v>7.035123966942149</v>
          </cell>
          <cell r="Z104">
            <v>2.4896694214876032</v>
          </cell>
          <cell r="AD104">
            <v>0</v>
          </cell>
          <cell r="AE104">
            <v>91.6</v>
          </cell>
          <cell r="AF104">
            <v>102.4</v>
          </cell>
          <cell r="AG104">
            <v>105</v>
          </cell>
          <cell r="AH104">
            <v>79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27</v>
          </cell>
          <cell r="D105">
            <v>171</v>
          </cell>
          <cell r="E105">
            <v>150</v>
          </cell>
          <cell r="F105">
            <v>42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298</v>
          </cell>
          <cell r="K105">
            <v>-148</v>
          </cell>
          <cell r="L105">
            <v>50</v>
          </cell>
          <cell r="M105">
            <v>50</v>
          </cell>
          <cell r="N105">
            <v>0</v>
          </cell>
          <cell r="O105">
            <v>0</v>
          </cell>
          <cell r="W105">
            <v>30</v>
          </cell>
          <cell r="X105">
            <v>100</v>
          </cell>
          <cell r="Y105">
            <v>8.0666666666666664</v>
          </cell>
          <cell r="Z105">
            <v>1.4</v>
          </cell>
          <cell r="AD105">
            <v>0</v>
          </cell>
          <cell r="AE105">
            <v>48.4</v>
          </cell>
          <cell r="AF105">
            <v>34.6</v>
          </cell>
          <cell r="AG105">
            <v>40.200000000000003</v>
          </cell>
          <cell r="AH105">
            <v>45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132</v>
          </cell>
          <cell r="D106">
            <v>332</v>
          </cell>
          <cell r="E106">
            <v>289</v>
          </cell>
          <cell r="F106">
            <v>168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324</v>
          </cell>
          <cell r="K106">
            <v>-35</v>
          </cell>
          <cell r="L106">
            <v>50</v>
          </cell>
          <cell r="M106">
            <v>80</v>
          </cell>
          <cell r="N106">
            <v>60</v>
          </cell>
          <cell r="O106">
            <v>0</v>
          </cell>
          <cell r="W106">
            <v>57.8</v>
          </cell>
          <cell r="X106">
            <v>50</v>
          </cell>
          <cell r="Y106">
            <v>7.0588235294117654</v>
          </cell>
          <cell r="Z106">
            <v>2.9065743944636679</v>
          </cell>
          <cell r="AD106">
            <v>0</v>
          </cell>
          <cell r="AE106">
            <v>43.6</v>
          </cell>
          <cell r="AF106">
            <v>42.8</v>
          </cell>
          <cell r="AG106">
            <v>62.2</v>
          </cell>
          <cell r="AH106">
            <v>23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127.96</v>
          </cell>
          <cell r="D107">
            <v>217.58500000000001</v>
          </cell>
          <cell r="E107">
            <v>230.55</v>
          </cell>
          <cell r="F107">
            <v>113.545</v>
          </cell>
          <cell r="G107" t="str">
            <v>н</v>
          </cell>
          <cell r="H107">
            <v>1</v>
          </cell>
          <cell r="I107" t="e">
            <v>#N/A</v>
          </cell>
          <cell r="J107">
            <v>226.256</v>
          </cell>
          <cell r="K107">
            <v>4.2940000000000111</v>
          </cell>
          <cell r="L107">
            <v>50</v>
          </cell>
          <cell r="M107">
            <v>50</v>
          </cell>
          <cell r="N107">
            <v>80</v>
          </cell>
          <cell r="O107">
            <v>0</v>
          </cell>
          <cell r="W107">
            <v>46.11</v>
          </cell>
          <cell r="X107">
            <v>30</v>
          </cell>
          <cell r="Y107">
            <v>7.0168076339188898</v>
          </cell>
          <cell r="Z107">
            <v>2.4624810236391239</v>
          </cell>
          <cell r="AD107">
            <v>0</v>
          </cell>
          <cell r="AE107">
            <v>43.209999999999994</v>
          </cell>
          <cell r="AF107">
            <v>48.72</v>
          </cell>
          <cell r="AG107">
            <v>49.3</v>
          </cell>
          <cell r="AH107">
            <v>30.45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201</v>
          </cell>
          <cell r="D108">
            <v>233</v>
          </cell>
          <cell r="E108">
            <v>350</v>
          </cell>
          <cell r="F108">
            <v>66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369</v>
          </cell>
          <cell r="K108">
            <v>-19</v>
          </cell>
          <cell r="L108">
            <v>80</v>
          </cell>
          <cell r="M108">
            <v>70</v>
          </cell>
          <cell r="N108">
            <v>90</v>
          </cell>
          <cell r="O108">
            <v>0</v>
          </cell>
          <cell r="W108">
            <v>70</v>
          </cell>
          <cell r="X108">
            <v>180</v>
          </cell>
          <cell r="Y108">
            <v>6.9428571428571431</v>
          </cell>
          <cell r="Z108">
            <v>0.94285714285714284</v>
          </cell>
          <cell r="AD108">
            <v>0</v>
          </cell>
          <cell r="AE108">
            <v>64.2</v>
          </cell>
          <cell r="AF108">
            <v>62.8</v>
          </cell>
          <cell r="AG108">
            <v>62.2</v>
          </cell>
          <cell r="AH108">
            <v>101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353</v>
          </cell>
          <cell r="D109">
            <v>272</v>
          </cell>
          <cell r="E109">
            <v>528</v>
          </cell>
          <cell r="F109">
            <v>80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605</v>
          </cell>
          <cell r="K109">
            <v>-77</v>
          </cell>
          <cell r="L109">
            <v>150</v>
          </cell>
          <cell r="M109">
            <v>120</v>
          </cell>
          <cell r="N109">
            <v>250</v>
          </cell>
          <cell r="O109">
            <v>0</v>
          </cell>
          <cell r="W109">
            <v>105.6</v>
          </cell>
          <cell r="X109">
            <v>140</v>
          </cell>
          <cell r="Y109">
            <v>7.0075757575757578</v>
          </cell>
          <cell r="Z109">
            <v>0.75757575757575757</v>
          </cell>
          <cell r="AD109">
            <v>0</v>
          </cell>
          <cell r="AE109">
            <v>84.2</v>
          </cell>
          <cell r="AF109">
            <v>93.4</v>
          </cell>
          <cell r="AG109">
            <v>87</v>
          </cell>
          <cell r="AH109">
            <v>91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395.71199999999999</v>
          </cell>
          <cell r="D110">
            <v>202.67500000000001</v>
          </cell>
          <cell r="E110">
            <v>381.15</v>
          </cell>
          <cell r="F110">
            <v>207.08699999999999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356.71699999999998</v>
          </cell>
          <cell r="K110">
            <v>24.432999999999993</v>
          </cell>
          <cell r="L110">
            <v>0</v>
          </cell>
          <cell r="M110">
            <v>0</v>
          </cell>
          <cell r="N110">
            <v>200</v>
          </cell>
          <cell r="O110">
            <v>0</v>
          </cell>
          <cell r="W110">
            <v>76.22999999999999</v>
          </cell>
          <cell r="X110">
            <v>140</v>
          </cell>
          <cell r="Y110">
            <v>7.1767939131575504</v>
          </cell>
          <cell r="Z110">
            <v>2.7166076347894532</v>
          </cell>
          <cell r="AD110">
            <v>0</v>
          </cell>
          <cell r="AE110">
            <v>40.31</v>
          </cell>
          <cell r="AF110">
            <v>66.12</v>
          </cell>
          <cell r="AG110">
            <v>51.910000000000004</v>
          </cell>
          <cell r="AH110">
            <v>76.8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216</v>
          </cell>
          <cell r="D111">
            <v>12</v>
          </cell>
          <cell r="E111">
            <v>119</v>
          </cell>
          <cell r="F111">
            <v>104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131</v>
          </cell>
          <cell r="K111">
            <v>-12</v>
          </cell>
          <cell r="L111">
            <v>0</v>
          </cell>
          <cell r="M111">
            <v>0</v>
          </cell>
          <cell r="N111">
            <v>50</v>
          </cell>
          <cell r="O111">
            <v>0</v>
          </cell>
          <cell r="W111">
            <v>23.8</v>
          </cell>
          <cell r="X111">
            <v>30</v>
          </cell>
          <cell r="Y111">
            <v>7.73109243697479</v>
          </cell>
          <cell r="Z111">
            <v>4.3697478991596634</v>
          </cell>
          <cell r="AD111">
            <v>0</v>
          </cell>
          <cell r="AE111">
            <v>0</v>
          </cell>
          <cell r="AF111">
            <v>3</v>
          </cell>
          <cell r="AG111">
            <v>22.4</v>
          </cell>
          <cell r="AH111">
            <v>27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28.684999999999999</v>
          </cell>
          <cell r="D112">
            <v>276.01</v>
          </cell>
          <cell r="E112">
            <v>104.4</v>
          </cell>
          <cell r="F112">
            <v>198.845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105.20099999999999</v>
          </cell>
          <cell r="K112">
            <v>-0.80099999999998772</v>
          </cell>
          <cell r="L112">
            <v>50</v>
          </cell>
          <cell r="M112">
            <v>30</v>
          </cell>
          <cell r="N112">
            <v>0</v>
          </cell>
          <cell r="O112">
            <v>0</v>
          </cell>
          <cell r="W112">
            <v>20.880000000000003</v>
          </cell>
          <cell r="Y112">
            <v>13.354645593869732</v>
          </cell>
          <cell r="Z112">
            <v>9.5232279693486586</v>
          </cell>
          <cell r="AD112">
            <v>0</v>
          </cell>
          <cell r="AE112">
            <v>0</v>
          </cell>
          <cell r="AF112">
            <v>21.14</v>
          </cell>
          <cell r="AG112">
            <v>41.47</v>
          </cell>
          <cell r="AH112">
            <v>23.2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329</v>
          </cell>
          <cell r="D113">
            <v>343</v>
          </cell>
          <cell r="E113">
            <v>539</v>
          </cell>
          <cell r="F113">
            <v>113</v>
          </cell>
          <cell r="G113" t="str">
            <v>н</v>
          </cell>
          <cell r="H113">
            <v>0.4</v>
          </cell>
          <cell r="I113" t="e">
            <v>#N/A</v>
          </cell>
          <cell r="J113">
            <v>584</v>
          </cell>
          <cell r="K113">
            <v>-45</v>
          </cell>
          <cell r="L113">
            <v>150</v>
          </cell>
          <cell r="M113">
            <v>120</v>
          </cell>
          <cell r="N113">
            <v>200</v>
          </cell>
          <cell r="O113">
            <v>0</v>
          </cell>
          <cell r="W113">
            <v>107.8</v>
          </cell>
          <cell r="X113">
            <v>150</v>
          </cell>
          <cell r="Y113">
            <v>6.7996289424860858</v>
          </cell>
          <cell r="Z113">
            <v>1.0482374768089053</v>
          </cell>
          <cell r="AD113">
            <v>0</v>
          </cell>
          <cell r="AE113">
            <v>81.400000000000006</v>
          </cell>
          <cell r="AF113">
            <v>92.2</v>
          </cell>
          <cell r="AG113">
            <v>98.8</v>
          </cell>
          <cell r="AH113">
            <v>92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-380</v>
          </cell>
          <cell r="D114">
            <v>438</v>
          </cell>
          <cell r="E114">
            <v>1419</v>
          </cell>
          <cell r="F114">
            <v>-1400</v>
          </cell>
          <cell r="G114" t="str">
            <v>ак</v>
          </cell>
          <cell r="H114">
            <v>0</v>
          </cell>
          <cell r="I114">
            <v>0</v>
          </cell>
          <cell r="J114">
            <v>1459</v>
          </cell>
          <cell r="K114">
            <v>-40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283.8</v>
          </cell>
          <cell r="Y114">
            <v>-4.9330514446793519</v>
          </cell>
          <cell r="Z114">
            <v>-4.9330514446793519</v>
          </cell>
          <cell r="AD114">
            <v>0</v>
          </cell>
          <cell r="AE114">
            <v>297.2</v>
          </cell>
          <cell r="AF114">
            <v>287.2</v>
          </cell>
          <cell r="AG114">
            <v>293.39999999999998</v>
          </cell>
          <cell r="AH114">
            <v>339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-78.44</v>
          </cell>
          <cell r="D115">
            <v>9.48</v>
          </cell>
          <cell r="E115">
            <v>362.98</v>
          </cell>
          <cell r="F115">
            <v>-437.42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371.39699999999999</v>
          </cell>
          <cell r="K115">
            <v>-8.4169999999999732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72.596000000000004</v>
          </cell>
          <cell r="Y115">
            <v>-6.0254008485315991</v>
          </cell>
          <cell r="Z115">
            <v>-6.0254008485315991</v>
          </cell>
          <cell r="AD115">
            <v>0</v>
          </cell>
          <cell r="AE115">
            <v>59.496000000000002</v>
          </cell>
          <cell r="AF115">
            <v>69.565599999999989</v>
          </cell>
          <cell r="AG115">
            <v>78.2</v>
          </cell>
          <cell r="AH115">
            <v>71.78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-77.234999999999999</v>
          </cell>
          <cell r="D116">
            <v>415.98500000000001</v>
          </cell>
          <cell r="E116">
            <v>567.745</v>
          </cell>
          <cell r="F116">
            <v>-243.9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562.98199999999997</v>
          </cell>
          <cell r="K116">
            <v>4.7630000000000337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113.54900000000001</v>
          </cell>
          <cell r="Y116">
            <v>-2.1479713603818613</v>
          </cell>
          <cell r="Z116">
            <v>-2.1479713603818613</v>
          </cell>
          <cell r="AD116">
            <v>0</v>
          </cell>
          <cell r="AE116">
            <v>95.933000000000007</v>
          </cell>
          <cell r="AF116">
            <v>98.63300000000001</v>
          </cell>
          <cell r="AG116">
            <v>100.541</v>
          </cell>
          <cell r="AH116">
            <v>100.27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-65</v>
          </cell>
          <cell r="D117">
            <v>101</v>
          </cell>
          <cell r="E117">
            <v>19</v>
          </cell>
          <cell r="F117">
            <v>-39</v>
          </cell>
          <cell r="G117" t="str">
            <v>оконч</v>
          </cell>
          <cell r="H117">
            <v>0</v>
          </cell>
          <cell r="I117">
            <v>0</v>
          </cell>
          <cell r="J117">
            <v>75</v>
          </cell>
          <cell r="K117">
            <v>-56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3.8</v>
          </cell>
          <cell r="Y117">
            <v>-10.263157894736842</v>
          </cell>
          <cell r="Z117">
            <v>-10.263157894736842</v>
          </cell>
          <cell r="AD117">
            <v>0</v>
          </cell>
          <cell r="AE117">
            <v>97</v>
          </cell>
          <cell r="AF117">
            <v>100.6</v>
          </cell>
          <cell r="AG117">
            <v>64.8</v>
          </cell>
          <cell r="AH117">
            <v>0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-160</v>
          </cell>
          <cell r="D118">
            <v>840</v>
          </cell>
          <cell r="E118">
            <v>656</v>
          </cell>
          <cell r="G118" t="str">
            <v>ак</v>
          </cell>
          <cell r="H118">
            <v>0</v>
          </cell>
          <cell r="I118">
            <v>0</v>
          </cell>
          <cell r="J118">
            <v>683</v>
          </cell>
          <cell r="K118">
            <v>-27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131.19999999999999</v>
          </cell>
          <cell r="Y118">
            <v>0</v>
          </cell>
          <cell r="Z118">
            <v>0</v>
          </cell>
          <cell r="AD118">
            <v>0</v>
          </cell>
          <cell r="AE118">
            <v>105</v>
          </cell>
          <cell r="AF118">
            <v>114.6</v>
          </cell>
          <cell r="AG118">
            <v>123.2</v>
          </cell>
          <cell r="AH118">
            <v>141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04.05.2024 - 10.05.2024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50.4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574.50800000000004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517.36199999999997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991.94899999999996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149.012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723</v>
          </cell>
          <cell r="F13">
            <v>2374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1202</v>
          </cell>
          <cell r="F15">
            <v>4334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1040</v>
          </cell>
          <cell r="F16">
            <v>3781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257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264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306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1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</v>
          </cell>
          <cell r="F26">
            <v>1214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255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916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278</v>
          </cell>
          <cell r="F29">
            <v>510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25</v>
          </cell>
          <cell r="F30">
            <v>864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1019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420.68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20.2</v>
          </cell>
          <cell r="F33">
            <v>5405.125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318.67700000000002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1.65</v>
          </cell>
          <cell r="F35">
            <v>485.29700000000003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1.6</v>
          </cell>
          <cell r="F36">
            <v>256.64999999999998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20.2</v>
          </cell>
          <cell r="F37">
            <v>9607.8469999999998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1.5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58.841000000000001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</v>
          </cell>
          <cell r="F40">
            <v>538.28800000000001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10.199999999999999</v>
          </cell>
          <cell r="F41">
            <v>3502.431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5</v>
          </cell>
          <cell r="F42">
            <v>3377.578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267.59199999999998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247.43899999999999</v>
          </cell>
        </row>
        <row r="45">
          <cell r="A45" t="str">
            <v xml:space="preserve"> 240  Колбаса Салями охотничья, ВЕС. ПОКОМ</v>
          </cell>
          <cell r="F45">
            <v>35.387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604.78</v>
          </cell>
        </row>
        <row r="47">
          <cell r="A47" t="str">
            <v xml:space="preserve"> 243  Колбаса Сервелат Зернистый, ВЕС.  ПОКОМ</v>
          </cell>
          <cell r="F47">
            <v>57.710999999999999</v>
          </cell>
        </row>
        <row r="48">
          <cell r="A48" t="str">
            <v xml:space="preserve"> 247  Сардельки Нежные, ВЕС.  ПОКОМ</v>
          </cell>
          <cell r="D48">
            <v>2.6749999999999998</v>
          </cell>
          <cell r="F48">
            <v>139.43199999999999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116.505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1105.221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50.302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115.623</v>
          </cell>
        </row>
        <row r="53">
          <cell r="A53" t="str">
            <v xml:space="preserve"> 263  Шпикачки Стародворские, ВЕС.  ПОКОМ</v>
          </cell>
          <cell r="F53">
            <v>109.617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265.94799999999998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275.52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291.661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</v>
          </cell>
          <cell r="F58">
            <v>1726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1276</v>
          </cell>
          <cell r="F59">
            <v>4635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1256</v>
          </cell>
          <cell r="F60">
            <v>4713</v>
          </cell>
        </row>
        <row r="61">
          <cell r="A61" t="str">
            <v xml:space="preserve"> 283  Сосиски Сочинки, ВЕС, ТМ Стародворье ПОКОМ</v>
          </cell>
          <cell r="F61">
            <v>549.178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  <cell r="F62">
            <v>476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23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3</v>
          </cell>
          <cell r="F64">
            <v>1365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282.22500000000002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7</v>
          </cell>
          <cell r="F66">
            <v>2435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</v>
          </cell>
          <cell r="F67">
            <v>2930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112.53100000000001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150.58600000000001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</v>
          </cell>
          <cell r="F70">
            <v>1474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</v>
          </cell>
          <cell r="F71">
            <v>2022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953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199.40899999999999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1.33</v>
          </cell>
          <cell r="F74">
            <v>926.904</v>
          </cell>
        </row>
        <row r="75">
          <cell r="A75" t="str">
            <v xml:space="preserve"> 316  Колбаса Нежная ТМ Зареченские ВЕС  ПОКОМ</v>
          </cell>
          <cell r="F75">
            <v>89.105000000000004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2115.3829999999998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1232</v>
          </cell>
          <cell r="F77">
            <v>4446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1311</v>
          </cell>
          <cell r="F78">
            <v>5169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1029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4</v>
          </cell>
          <cell r="F80">
            <v>421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418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1.3049999999999999</v>
          </cell>
          <cell r="F82">
            <v>788.51599999999996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1.3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2</v>
          </cell>
          <cell r="F84">
            <v>358</v>
          </cell>
        </row>
        <row r="85">
          <cell r="A85" t="str">
            <v xml:space="preserve"> 335  Колбаса Сливушка ТМ Вязанка. ВЕС.  ПОКОМ </v>
          </cell>
          <cell r="F85">
            <v>153.31299999999999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1433</v>
          </cell>
          <cell r="F86">
            <v>3939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10</v>
          </cell>
          <cell r="F87">
            <v>1877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F88">
            <v>476.89800000000002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2.2000000000000002</v>
          </cell>
          <cell r="F89">
            <v>370.74700000000001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</v>
          </cell>
          <cell r="F90">
            <v>734.36400000000003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1.4</v>
          </cell>
          <cell r="F91">
            <v>512.77499999999998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79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190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227.578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2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25.05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F98">
            <v>338</v>
          </cell>
        </row>
        <row r="99">
          <cell r="A99" t="str">
            <v xml:space="preserve"> 377  Колбаса Молочная Дугушка 0,6кг ТМ Стародворье  ПОКОМ</v>
          </cell>
          <cell r="F99">
            <v>527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4</v>
          </cell>
          <cell r="F100">
            <v>2159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F101">
            <v>482</v>
          </cell>
        </row>
        <row r="102">
          <cell r="A102" t="str">
            <v xml:space="preserve"> 388  Сосиски Восточные Халяль ТМ Вязанка 0,33 кг АК. ПОКОМ</v>
          </cell>
          <cell r="F102">
            <v>741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F103">
            <v>363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244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2012</v>
          </cell>
          <cell r="F105">
            <v>4979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1692</v>
          </cell>
          <cell r="F106">
            <v>7632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F107">
            <v>92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1</v>
          </cell>
          <cell r="F108">
            <v>134</v>
          </cell>
        </row>
        <row r="109">
          <cell r="A109" t="str">
            <v xml:space="preserve"> 416  Сосиски Датские ТМ Особый рецепт, ВЕС  ПОКОМ</v>
          </cell>
          <cell r="F109">
            <v>130.315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F110">
            <v>608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5</v>
          </cell>
          <cell r="F111">
            <v>332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5</v>
          </cell>
          <cell r="F112">
            <v>633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1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435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291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278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217.25700000000001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352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543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323.46600000000001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5.4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1</v>
          </cell>
          <cell r="F122">
            <v>130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86.850999999999999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2</v>
          </cell>
          <cell r="F124">
            <v>521</v>
          </cell>
        </row>
        <row r="125">
          <cell r="A125" t="str">
            <v>3215 ВЕТЧ.МЯСНАЯ Папа может п/о 0.4кг 8шт.    ОСТАНКИНО</v>
          </cell>
          <cell r="D125">
            <v>261</v>
          </cell>
          <cell r="F125">
            <v>261</v>
          </cell>
        </row>
        <row r="126">
          <cell r="A126" t="str">
            <v>3297 СЫТНЫЕ Папа может сар б/о мгс 1*3 СНГ  ОСТАНКИНО</v>
          </cell>
          <cell r="D126">
            <v>188</v>
          </cell>
          <cell r="F126">
            <v>188</v>
          </cell>
        </row>
        <row r="127">
          <cell r="A127" t="str">
            <v>3812 СОЧНЫЕ сос п/о мгс 2*2  ОСТАНКИНО</v>
          </cell>
          <cell r="D127">
            <v>1190.0999999999999</v>
          </cell>
          <cell r="F127">
            <v>1190.0999999999999</v>
          </cell>
        </row>
        <row r="128">
          <cell r="A128" t="str">
            <v>4063 МЯСНАЯ Папа может вар п/о_Л   ОСТАНКИНО</v>
          </cell>
          <cell r="D128">
            <v>1751.665</v>
          </cell>
          <cell r="F128">
            <v>1751.665</v>
          </cell>
        </row>
        <row r="129">
          <cell r="A129" t="str">
            <v>4117 ЭКСТРА Папа может с/к в/у_Л   ОСТАНКИНО</v>
          </cell>
          <cell r="D129">
            <v>62.365000000000002</v>
          </cell>
          <cell r="F129">
            <v>62.365000000000002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109.39</v>
          </cell>
          <cell r="F131">
            <v>109.39</v>
          </cell>
        </row>
        <row r="132">
          <cell r="A132" t="str">
            <v>4574 Мясная со шпиком Папа может вар п/о ОСТАНКИНО</v>
          </cell>
          <cell r="D132">
            <v>6.6</v>
          </cell>
          <cell r="F132">
            <v>6.6</v>
          </cell>
        </row>
        <row r="133">
          <cell r="A133" t="str">
            <v>4813 ФИЛЕЙНАЯ Папа может вар п/о_Л   ОСТАНКИНО</v>
          </cell>
          <cell r="D133">
            <v>435.25</v>
          </cell>
          <cell r="F133">
            <v>435.25</v>
          </cell>
        </row>
        <row r="134">
          <cell r="A134" t="str">
            <v>4993 САЛЯМИ ИТАЛЬЯНСКАЯ с/к в/у 1/250*8_120c ОСТАНКИНО</v>
          </cell>
          <cell r="D134">
            <v>550</v>
          </cell>
          <cell r="F134">
            <v>550</v>
          </cell>
        </row>
        <row r="135">
          <cell r="A135" t="str">
            <v>5246 ДОКТОРСКАЯ ПРЕМИУМ вар б/о мгс_30с ОСТАНКИНО</v>
          </cell>
          <cell r="D135">
            <v>53</v>
          </cell>
          <cell r="F135">
            <v>53</v>
          </cell>
        </row>
        <row r="136">
          <cell r="A136" t="str">
            <v>5336 ОСОБАЯ вар п/о  ОСТАНКИНО</v>
          </cell>
          <cell r="D136">
            <v>384.3</v>
          </cell>
          <cell r="F136">
            <v>384.3</v>
          </cell>
        </row>
        <row r="137">
          <cell r="A137" t="str">
            <v>5337 ОСОБАЯ СО ШПИКОМ вар п/о  ОСТАНКИНО</v>
          </cell>
          <cell r="D137">
            <v>68.7</v>
          </cell>
          <cell r="F137">
            <v>68.7</v>
          </cell>
        </row>
        <row r="138">
          <cell r="A138" t="str">
            <v>5341 СЕРВЕЛАТ ОХОТНИЧИЙ в/к в/у  ОСТАНКИНО</v>
          </cell>
          <cell r="D138">
            <v>424.5</v>
          </cell>
          <cell r="F138">
            <v>424.5</v>
          </cell>
        </row>
        <row r="139">
          <cell r="A139" t="str">
            <v>5483 ЭКСТРА Папа может с/к в/у 1/250 8шт.   ОСТАНКИНО</v>
          </cell>
          <cell r="D139">
            <v>991</v>
          </cell>
          <cell r="F139">
            <v>991</v>
          </cell>
        </row>
        <row r="140">
          <cell r="A140" t="str">
            <v>5544 Сервелат Финский в/к в/у_45с НОВАЯ ОСТАНКИНО</v>
          </cell>
          <cell r="D140">
            <v>968.5</v>
          </cell>
          <cell r="F140">
            <v>968.5</v>
          </cell>
        </row>
        <row r="141">
          <cell r="A141" t="str">
            <v>5682 САЛЯМИ МЕЛКОЗЕРНЕНАЯ с/к в/у 1/120_60с   ОСТАНКИНО</v>
          </cell>
          <cell r="D141">
            <v>2504</v>
          </cell>
          <cell r="F141">
            <v>2504</v>
          </cell>
        </row>
        <row r="142">
          <cell r="A142" t="str">
            <v>5706 АРОМАТНАЯ Папа может с/к в/у 1/250 8шт.  ОСТАНКИНО</v>
          </cell>
          <cell r="D142">
            <v>879</v>
          </cell>
          <cell r="F142">
            <v>879</v>
          </cell>
        </row>
        <row r="143">
          <cell r="A143" t="str">
            <v>5708 ПОСОЛЬСКАЯ Папа может с/к в/у ОСТАНКИНО</v>
          </cell>
          <cell r="D143">
            <v>112.51300000000001</v>
          </cell>
          <cell r="F143">
            <v>112.51300000000001</v>
          </cell>
        </row>
        <row r="144">
          <cell r="A144" t="str">
            <v>5820 СЛИВОЧНЫЕ Папа может сос п/о мгс 2*2_45с   ОСТАНКИНО</v>
          </cell>
          <cell r="D144">
            <v>121.1</v>
          </cell>
          <cell r="F144">
            <v>121.1</v>
          </cell>
        </row>
        <row r="145">
          <cell r="A145" t="str">
            <v>5851 ЭКСТРА Папа может вар п/о   ОСТАНКИНО</v>
          </cell>
          <cell r="D145">
            <v>379.65</v>
          </cell>
          <cell r="F145">
            <v>379.65</v>
          </cell>
        </row>
        <row r="146">
          <cell r="A146" t="str">
            <v>5931 ОХОТНИЧЬЯ Папа может с/к в/у 1/220 8шт.   ОСТАНКИНО</v>
          </cell>
          <cell r="D146">
            <v>1054</v>
          </cell>
          <cell r="F146">
            <v>1054</v>
          </cell>
        </row>
        <row r="147">
          <cell r="A147" t="str">
            <v>5976 МОЛОЧНЫЕ ТРАДИЦ. сос п/о в/у 1/350_45с  ОСТАНКИНО</v>
          </cell>
          <cell r="D147">
            <v>1505</v>
          </cell>
          <cell r="F147">
            <v>1505</v>
          </cell>
        </row>
        <row r="148">
          <cell r="A148" t="str">
            <v>5981 МОЛОЧНЫЕ ТРАДИЦ. сос п/о мгс 1*6_45с   ОСТАНКИНО</v>
          </cell>
          <cell r="D148">
            <v>181.1</v>
          </cell>
          <cell r="F148">
            <v>181.1</v>
          </cell>
        </row>
        <row r="149">
          <cell r="A149" t="str">
            <v>5982 МОЛОЧНЫЕ ТРАДИЦ. сос п/о мгс 0,6кг_СНГ  ОСТАНКИНО</v>
          </cell>
          <cell r="D149">
            <v>353</v>
          </cell>
          <cell r="F149">
            <v>353</v>
          </cell>
        </row>
        <row r="150">
          <cell r="A150" t="str">
            <v>5992 ВРЕМЯ ОКРОШКИ Папа может вар п/о 0.4кг   ОСТАНКИНО</v>
          </cell>
          <cell r="D150">
            <v>483</v>
          </cell>
          <cell r="F150">
            <v>483</v>
          </cell>
        </row>
        <row r="151">
          <cell r="A151" t="str">
            <v>6113 СОЧНЫЕ сос п/о мгс 1*6_Ашан  ОСТАНКИНО</v>
          </cell>
          <cell r="D151">
            <v>1748.2139999999999</v>
          </cell>
          <cell r="F151">
            <v>1748.2139999999999</v>
          </cell>
        </row>
        <row r="152">
          <cell r="A152" t="str">
            <v>6123 МОЛОЧНЫЕ КЛАССИЧЕСКИЕ ПМ сос п/о мгс 2*4   ОСТАНКИНО</v>
          </cell>
          <cell r="D152">
            <v>569</v>
          </cell>
          <cell r="F152">
            <v>569</v>
          </cell>
        </row>
        <row r="153">
          <cell r="A153" t="str">
            <v>6221 НЕАПОЛИТАНСКИЙ ДУЭТ с/к с/н мгс 1/90  ОСТАНКИНО</v>
          </cell>
          <cell r="D153">
            <v>113</v>
          </cell>
          <cell r="F153">
            <v>113</v>
          </cell>
        </row>
        <row r="154">
          <cell r="A154" t="str">
            <v>6222 ИТАЛЬЯНСКОЕ АССОРТИ с/в с/н мгс 1/90 ОСТАНКИНО</v>
          </cell>
          <cell r="D154">
            <v>79</v>
          </cell>
          <cell r="F154">
            <v>79</v>
          </cell>
        </row>
        <row r="155">
          <cell r="A155" t="str">
            <v>6223 БАЛЫК И ШЕЙКА с/в с/н мгс 1/90 10 шт ОСТАНКИНО</v>
          </cell>
          <cell r="D155">
            <v>31</v>
          </cell>
          <cell r="F155">
            <v>31</v>
          </cell>
        </row>
        <row r="156">
          <cell r="A156" t="str">
            <v>6228 МЯСНОЕ АССОРТИ к/з с/н мгс 1/90 10шт.  ОСТАНКИНО</v>
          </cell>
          <cell r="D156">
            <v>426</v>
          </cell>
          <cell r="F156">
            <v>426</v>
          </cell>
        </row>
        <row r="157">
          <cell r="A157" t="str">
            <v>6247 ДОМАШНЯЯ Папа может вар п/о 0,4кг 8шт.  ОСТАНКИНО</v>
          </cell>
          <cell r="D157">
            <v>221</v>
          </cell>
          <cell r="F157">
            <v>221</v>
          </cell>
        </row>
        <row r="158">
          <cell r="A158" t="str">
            <v>6268 ГОВЯЖЬЯ Папа может вар п/о 0,4кг 8 шт.  ОСТАНКИНО</v>
          </cell>
          <cell r="D158">
            <v>285</v>
          </cell>
          <cell r="F158">
            <v>285</v>
          </cell>
        </row>
        <row r="159">
          <cell r="A159" t="str">
            <v>6281 СВИНИНА ДЕЛИКАТ. к/в мл/к в/у 0.3кг 45с  ОСТАНКИНО</v>
          </cell>
          <cell r="D159">
            <v>669</v>
          </cell>
          <cell r="F159">
            <v>669</v>
          </cell>
        </row>
        <row r="160">
          <cell r="A160" t="str">
            <v>6297 ФИЛЕЙНЫЕ сос ц/о в/у 1/270 12шт_45с  ОСТАНКИНО</v>
          </cell>
          <cell r="D160">
            <v>1950</v>
          </cell>
          <cell r="F160">
            <v>1950</v>
          </cell>
        </row>
        <row r="161">
          <cell r="A161" t="str">
            <v>6303 МЯСНЫЕ Папа может сос п/о мгс 1.5*3  ОСТАНКИНО</v>
          </cell>
          <cell r="D161">
            <v>251</v>
          </cell>
          <cell r="F161">
            <v>251</v>
          </cell>
        </row>
        <row r="162">
          <cell r="A162" t="str">
            <v>6325 ДОКТОРСКАЯ ПРЕМИУМ вар п/о 0.4кг 8шт.  ОСТАНКИНО</v>
          </cell>
          <cell r="D162">
            <v>681</v>
          </cell>
          <cell r="F162">
            <v>681</v>
          </cell>
        </row>
        <row r="163">
          <cell r="A163" t="str">
            <v>6333 МЯСНАЯ Папа может вар п/о 0.4кг 8шт.  ОСТАНКИНО</v>
          </cell>
          <cell r="D163">
            <v>6691</v>
          </cell>
          <cell r="F163">
            <v>6691</v>
          </cell>
        </row>
        <row r="164">
          <cell r="A164" t="str">
            <v>6353 ЭКСТРА Папа может вар п/о 0.4кг 8шт.  ОСТАНКИНО</v>
          </cell>
          <cell r="D164">
            <v>2082</v>
          </cell>
          <cell r="F164">
            <v>2082</v>
          </cell>
        </row>
        <row r="165">
          <cell r="A165" t="str">
            <v>6392 ФИЛЕЙНАЯ Папа может вар п/о 0.4кг. ОСТАНКИНО</v>
          </cell>
          <cell r="D165">
            <v>4370</v>
          </cell>
          <cell r="F165">
            <v>4370</v>
          </cell>
        </row>
        <row r="166">
          <cell r="A166" t="str">
            <v>6427 КЛАССИЧЕСКАЯ ПМ вар п/о 0.35кг 8шт. ОСТАНКИНО</v>
          </cell>
          <cell r="D166">
            <v>1456</v>
          </cell>
          <cell r="F166">
            <v>1456</v>
          </cell>
        </row>
        <row r="167">
          <cell r="A167" t="str">
            <v>6438 БОГАТЫРСКИЕ Папа Может сос п/о в/у 0,3кг  ОСТАНКИНО</v>
          </cell>
          <cell r="D167">
            <v>14</v>
          </cell>
          <cell r="F167">
            <v>14</v>
          </cell>
        </row>
        <row r="168">
          <cell r="A168" t="str">
            <v>6445 БЕКОН с/к с/н в/у 1/180 10шт.  ОСТАНКИНО</v>
          </cell>
          <cell r="D168">
            <v>289</v>
          </cell>
          <cell r="F168">
            <v>289</v>
          </cell>
        </row>
        <row r="169">
          <cell r="A169" t="str">
            <v>6453 ЭКСТРА Папа может с/к с/н в/у 1/100 14шт.   ОСТАНКИНО</v>
          </cell>
          <cell r="D169">
            <v>1357</v>
          </cell>
          <cell r="F169">
            <v>1357</v>
          </cell>
        </row>
        <row r="170">
          <cell r="A170" t="str">
            <v>6454 АРОМАТНАЯ с/к с/н в/у 1/100 14шт.  ОСТАНКИНО</v>
          </cell>
          <cell r="D170">
            <v>1236</v>
          </cell>
          <cell r="F170">
            <v>1236</v>
          </cell>
        </row>
        <row r="171">
          <cell r="A171" t="str">
            <v>6470 ВЕТЧ.МРАМОРНАЯ в/у_45с  ОСТАНКИНО</v>
          </cell>
          <cell r="D171">
            <v>16</v>
          </cell>
          <cell r="F171">
            <v>16</v>
          </cell>
        </row>
        <row r="172">
          <cell r="A172" t="str">
            <v>6475 С СЫРОМ Папа может сос ц/о мгс 0.4кг6шт  ОСТАНКИНО</v>
          </cell>
          <cell r="D172">
            <v>296</v>
          </cell>
          <cell r="F172">
            <v>296</v>
          </cell>
        </row>
        <row r="173">
          <cell r="A173" t="str">
            <v>6527 ШПИКАЧКИ СОЧНЫЕ ПМ сар б/о мгс 1*3 45с ОСТАНКИНО</v>
          </cell>
          <cell r="D173">
            <v>444.71499999999997</v>
          </cell>
          <cell r="F173">
            <v>444.71499999999997</v>
          </cell>
        </row>
        <row r="174">
          <cell r="A174" t="str">
            <v>6555 ПОСОЛЬСКАЯ с/к с/н в/у 1/100 10шт.  ОСТАНКИНО</v>
          </cell>
          <cell r="D174">
            <v>324</v>
          </cell>
          <cell r="F174">
            <v>324</v>
          </cell>
        </row>
        <row r="175">
          <cell r="A175" t="str">
            <v>6562 СЕРВЕЛАТ КАРЕЛЬСКИЙ СН в/к в/у 0,28кг  ОСТАНКИНО</v>
          </cell>
          <cell r="D175">
            <v>12</v>
          </cell>
          <cell r="F175">
            <v>12</v>
          </cell>
        </row>
        <row r="176">
          <cell r="A176" t="str">
            <v>6586 МРАМОРНАЯ И БАЛЫКОВАЯ в/к с/н мгс 1/90 ОСТАНКИНО</v>
          </cell>
          <cell r="D176">
            <v>177</v>
          </cell>
          <cell r="F176">
            <v>177</v>
          </cell>
        </row>
        <row r="177">
          <cell r="A177" t="str">
            <v>6601 ГОВЯЖЬИ СН сос п/о мгс 1*6  ОСТАНКИНО</v>
          </cell>
          <cell r="D177">
            <v>112</v>
          </cell>
          <cell r="F177">
            <v>112</v>
          </cell>
        </row>
        <row r="178">
          <cell r="A178" t="str">
            <v>6602 БАВАРСКИЕ ПМ сос ц/о мгс 0,35кг 8шт.  ОСТАНКИНО</v>
          </cell>
          <cell r="D178">
            <v>341</v>
          </cell>
          <cell r="F178">
            <v>341</v>
          </cell>
        </row>
        <row r="179">
          <cell r="A179" t="str">
            <v>6616 МОЛОЧНЫЕ КЛАССИЧЕСКИЕ сос п/о в/у 0.3кг  ОСТАНКИНО</v>
          </cell>
          <cell r="D179">
            <v>122</v>
          </cell>
          <cell r="F179">
            <v>122</v>
          </cell>
        </row>
        <row r="180">
          <cell r="A180" t="str">
            <v>6646 СОСИСКА.РУ сос ц/о в/у 1/300 8шт.  ОСТАНКИНО</v>
          </cell>
          <cell r="D180">
            <v>1</v>
          </cell>
          <cell r="F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69.099999999999994</v>
          </cell>
          <cell r="F181">
            <v>69.099999999999994</v>
          </cell>
        </row>
        <row r="182">
          <cell r="A182" t="str">
            <v>6666 БОЯНСКАЯ Папа может п/к в/у 0,28кг 8 шт. ОСТАНКИНО</v>
          </cell>
          <cell r="D182">
            <v>1522</v>
          </cell>
          <cell r="F182">
            <v>1522</v>
          </cell>
        </row>
        <row r="183">
          <cell r="A183" t="str">
            <v>6669 ВЕНСКАЯ САЛЯМИ п/к в/у 0.28кг 8шт  ОСТАНКИНО</v>
          </cell>
          <cell r="D183">
            <v>413</v>
          </cell>
          <cell r="F183">
            <v>413</v>
          </cell>
        </row>
        <row r="184">
          <cell r="A184" t="str">
            <v>6683 СЕРВЕЛАТ ЗЕРНИСТЫЙ ПМ в/к в/у 0,35кг  ОСТАНКИНО</v>
          </cell>
          <cell r="D184">
            <v>3109</v>
          </cell>
          <cell r="F184">
            <v>3109</v>
          </cell>
        </row>
        <row r="185">
          <cell r="A185" t="str">
            <v>6684 СЕРВЕЛАТ КАРЕЛЬСКИЙ ПМ в/к в/у 0.28кг  ОСТАНКИНО</v>
          </cell>
          <cell r="D185">
            <v>3009</v>
          </cell>
          <cell r="F185">
            <v>3009</v>
          </cell>
        </row>
        <row r="186">
          <cell r="A186" t="str">
            <v>6689 СЕРВЕЛАТ ОХОТНИЧИЙ ПМ в/к в/у 0,35кг 8шт  ОСТАНКИНО</v>
          </cell>
          <cell r="D186">
            <v>4501</v>
          </cell>
          <cell r="F186">
            <v>4501</v>
          </cell>
        </row>
        <row r="187">
          <cell r="A187" t="str">
            <v>6692 СЕРВЕЛАТ ПРИМА в/к в/у 0.28кг 8шт.  ОСТАНКИНО</v>
          </cell>
          <cell r="D187">
            <v>554</v>
          </cell>
          <cell r="F187">
            <v>554</v>
          </cell>
        </row>
        <row r="188">
          <cell r="A188" t="str">
            <v>6697 СЕРВЕЛАТ ФИНСКИЙ ПМ в/к в/у 0,35кг 8шт.  ОСТАНКИНО</v>
          </cell>
          <cell r="D188">
            <v>5578</v>
          </cell>
          <cell r="F188">
            <v>5578</v>
          </cell>
        </row>
        <row r="189">
          <cell r="A189" t="str">
            <v>6713 СОЧНЫЙ ГРИЛЬ ПМ сос п/о мгс 0.41кг 8шт.  ОСТАНКИНО</v>
          </cell>
          <cell r="D189">
            <v>2367</v>
          </cell>
          <cell r="F189">
            <v>2367</v>
          </cell>
        </row>
        <row r="190">
          <cell r="A190" t="str">
            <v>6716 ОСОБАЯ Коровино (в сетке) 0.5кг 8шт.  ОСТАНКИНО</v>
          </cell>
          <cell r="D190">
            <v>777</v>
          </cell>
          <cell r="F190">
            <v>777</v>
          </cell>
        </row>
        <row r="191">
          <cell r="A191" t="str">
            <v>6717 ДОКТОРСКАЯ ОРИГИН. ц/о в/у 0.5кг 6шт.  ОСТАНКИНО</v>
          </cell>
          <cell r="D191">
            <v>1</v>
          </cell>
          <cell r="F191">
            <v>1</v>
          </cell>
        </row>
        <row r="192">
          <cell r="A192" t="str">
            <v>6722 СОЧНЫЕ ПМ сос п/о мгс 0,41кг 10шт.  ОСТАНКИНО</v>
          </cell>
          <cell r="D192">
            <v>4916</v>
          </cell>
          <cell r="F192">
            <v>4916</v>
          </cell>
        </row>
        <row r="193">
          <cell r="A193" t="str">
            <v>6726 СЛИВОЧНЫЕ ПМ сос п/о мгс 0.41кг 10шт.  ОСТАНКИНО</v>
          </cell>
          <cell r="D193">
            <v>3704</v>
          </cell>
          <cell r="F193">
            <v>3704</v>
          </cell>
        </row>
        <row r="194">
          <cell r="A194" t="str">
            <v>6734 ОСОБАЯ СО ШПИКОМ Коровино (в сетке) 0,5кг ОСТАНКИНО</v>
          </cell>
          <cell r="D194">
            <v>177</v>
          </cell>
          <cell r="F194">
            <v>177</v>
          </cell>
        </row>
        <row r="195">
          <cell r="A195" t="str">
            <v>6747 РУССКАЯ ПРЕМИУМ ПМ вар ф/о в/у  ОСТАНКИНО</v>
          </cell>
          <cell r="D195">
            <v>48</v>
          </cell>
          <cell r="F195">
            <v>48</v>
          </cell>
        </row>
        <row r="196">
          <cell r="A196" t="str">
            <v>6756 ВЕТЧ.ЛЮБИТЕЛЬСКАЯ п/о  ОСТАНКИНО</v>
          </cell>
          <cell r="D196">
            <v>162.1</v>
          </cell>
          <cell r="F196">
            <v>162.1</v>
          </cell>
        </row>
        <row r="197">
          <cell r="A197" t="str">
            <v>6769 СЕМЕЙНАЯ вар п/о  ОСТАНКИНО</v>
          </cell>
          <cell r="D197">
            <v>37.848999999999997</v>
          </cell>
          <cell r="F197">
            <v>37.848999999999997</v>
          </cell>
        </row>
        <row r="198">
          <cell r="A198" t="str">
            <v>6773 САЛЯМИ Папа может п/к в/у 0,28кг 8шт.  ОСТАНКИНО</v>
          </cell>
          <cell r="D198">
            <v>66</v>
          </cell>
          <cell r="F198">
            <v>66</v>
          </cell>
        </row>
        <row r="199">
          <cell r="A199" t="str">
            <v>6776 ХОТ-ДОГ Папа может сос п/о мгс 0.35кг  ОСТАНКИНО</v>
          </cell>
          <cell r="D199">
            <v>277</v>
          </cell>
          <cell r="F199">
            <v>277</v>
          </cell>
        </row>
        <row r="200">
          <cell r="A200" t="str">
            <v>6777 МЯСНЫЕ С ГОВЯДИНОЙ ПМ сос п/о мгс 0.4кг  ОСТАНКИНО</v>
          </cell>
          <cell r="D200">
            <v>1104</v>
          </cell>
          <cell r="F200">
            <v>1104</v>
          </cell>
        </row>
        <row r="201">
          <cell r="A201" t="str">
            <v>6785 ВЕНСКАЯ САЛЯМИ п/к в/у 0.33кг 8шт.  ОСТАНКИНО</v>
          </cell>
          <cell r="D201">
            <v>193</v>
          </cell>
          <cell r="F201">
            <v>193</v>
          </cell>
        </row>
        <row r="202">
          <cell r="A202" t="str">
            <v>6787 СЕРВЕЛАТ КРЕМЛЕВСКИЙ в/к в/у 0,33кг 8шт.  ОСТАНКИНО</v>
          </cell>
          <cell r="D202">
            <v>187</v>
          </cell>
          <cell r="F202">
            <v>187</v>
          </cell>
        </row>
        <row r="203">
          <cell r="A203" t="str">
            <v>6793 БАЛЫКОВАЯ в/к в/у 0,33кг 8шт.  ОСТАНКИНО</v>
          </cell>
          <cell r="D203">
            <v>190</v>
          </cell>
          <cell r="F203">
            <v>190</v>
          </cell>
        </row>
        <row r="204">
          <cell r="A204" t="str">
            <v>6795 ОСТАНКИНСКАЯ в/к в/у 0,33кг 8шт.  ОСТАНКИНО</v>
          </cell>
          <cell r="D204">
            <v>165</v>
          </cell>
          <cell r="F204">
            <v>165</v>
          </cell>
        </row>
        <row r="205">
          <cell r="A205" t="str">
            <v>6797 С ИНДЕЙКОЙ Папа может вар п/о 0,4кг 8шт.  ОСТАНКИНО</v>
          </cell>
          <cell r="D205">
            <v>201</v>
          </cell>
          <cell r="F205">
            <v>201</v>
          </cell>
        </row>
        <row r="206">
          <cell r="A206" t="str">
            <v>6807 СЕРВЕЛАТ ЕВРОПЕЙСКИЙ в/к в/у 0,33кг 8шт.  ОСТАНКИНО</v>
          </cell>
          <cell r="D206">
            <v>192</v>
          </cell>
          <cell r="F206">
            <v>192</v>
          </cell>
        </row>
        <row r="207">
          <cell r="A207" t="str">
            <v>6822 ИЗ ОТБОРНОГО МЯСА ПМ сос п/о мгс 0,36кг  ОСТАНКИНО</v>
          </cell>
          <cell r="D207">
            <v>320</v>
          </cell>
          <cell r="F207">
            <v>320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212</v>
          </cell>
          <cell r="F208">
            <v>212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261</v>
          </cell>
          <cell r="F209">
            <v>261</v>
          </cell>
        </row>
        <row r="210">
          <cell r="A210" t="str">
            <v>БОНУС Z-ОСОБАЯ Коровино вар п/о (5324)  ОСТАНКИНО</v>
          </cell>
          <cell r="D210">
            <v>26</v>
          </cell>
          <cell r="F210">
            <v>26</v>
          </cell>
        </row>
        <row r="211">
          <cell r="A211" t="str">
            <v>БОНУС Z-ОСОБАЯ Коровино вар п/о 0.5кг_СНГ (6305)  ОСТАНКИНО</v>
          </cell>
          <cell r="D211">
            <v>22</v>
          </cell>
          <cell r="F211">
            <v>22</v>
          </cell>
        </row>
        <row r="212">
          <cell r="A212" t="str">
            <v>БОНУС СОЧНЫЕ сос п/о мгс 0.41кг_UZ (6087)  ОСТАНКИНО</v>
          </cell>
          <cell r="D212">
            <v>1013</v>
          </cell>
          <cell r="F212">
            <v>1013</v>
          </cell>
        </row>
        <row r="213">
          <cell r="A213" t="str">
            <v>БОНУС СОЧНЫЕ сос п/о мгс 1*6_UZ (6088)  ОСТАНКИНО</v>
          </cell>
          <cell r="D213">
            <v>409</v>
          </cell>
          <cell r="F213">
            <v>409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1389</v>
          </cell>
        </row>
        <row r="215">
          <cell r="A215" t="str">
            <v>БОНУС_283  Сосиски Сочинки, ВЕС, ТМ Стародворье ПОКОМ</v>
          </cell>
          <cell r="F215">
            <v>1.3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354.71600000000001</v>
          </cell>
        </row>
        <row r="217">
          <cell r="A217" t="str">
            <v>БОНУС_Колбаса вареная Филейская ТМ Вязанка. ВЕС  ПОКОМ</v>
          </cell>
          <cell r="F217">
            <v>546.17899999999997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34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654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11</v>
          </cell>
          <cell r="F220">
            <v>11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451</v>
          </cell>
        </row>
        <row r="222">
          <cell r="A222" t="str">
            <v>Бутербродная вареная 0,47 кг шт.  СПК</v>
          </cell>
          <cell r="D222">
            <v>156</v>
          </cell>
          <cell r="F222">
            <v>156</v>
          </cell>
        </row>
        <row r="223">
          <cell r="A223" t="str">
            <v>Вацлавская п/к (черева) 390 гр.шт. термоус.пак  СПК</v>
          </cell>
          <cell r="D223">
            <v>114</v>
          </cell>
          <cell r="F223">
            <v>114</v>
          </cell>
        </row>
        <row r="224">
          <cell r="A224" t="str">
            <v>Ветчина Вацлавская 400 гр.шт.  СПК</v>
          </cell>
          <cell r="D224">
            <v>1</v>
          </cell>
          <cell r="F224">
            <v>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305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832</v>
          </cell>
          <cell r="F226">
            <v>1744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689</v>
          </cell>
          <cell r="F227">
            <v>1863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240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17</v>
          </cell>
          <cell r="F229">
            <v>17</v>
          </cell>
        </row>
        <row r="230">
          <cell r="A230" t="str">
            <v>Гуцульская с/к "КолбасГрад" 160 гр.шт. термоус. пак  СПК</v>
          </cell>
          <cell r="D230">
            <v>33</v>
          </cell>
          <cell r="F230">
            <v>33</v>
          </cell>
        </row>
        <row r="231">
          <cell r="A231" t="str">
            <v>Дельгаро с/в "Эликатессе" 140 гр.шт.  СПК</v>
          </cell>
          <cell r="D231">
            <v>83</v>
          </cell>
          <cell r="F231">
            <v>83</v>
          </cell>
        </row>
        <row r="232">
          <cell r="A232" t="str">
            <v>Деревенская рубленая вареная 350 гр.шт. термоус. пак.  СПК</v>
          </cell>
          <cell r="D232">
            <v>17</v>
          </cell>
          <cell r="F232">
            <v>17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310</v>
          </cell>
          <cell r="F233">
            <v>310</v>
          </cell>
        </row>
        <row r="234">
          <cell r="A234" t="str">
            <v>Докторская вареная в/с 0,47 кг шт.  СПК</v>
          </cell>
          <cell r="D234">
            <v>127</v>
          </cell>
          <cell r="F234">
            <v>127</v>
          </cell>
        </row>
        <row r="235">
          <cell r="A235" t="str">
            <v>Докторская вареная термоус.пак. "Высокий вкус"  СПК</v>
          </cell>
          <cell r="D235">
            <v>109</v>
          </cell>
          <cell r="F235">
            <v>109</v>
          </cell>
        </row>
        <row r="236">
          <cell r="A236" t="str">
            <v>Жар-боллы с курочкой и сыром, ВЕС ТМ Зареченские  ПОКОМ</v>
          </cell>
          <cell r="F236">
            <v>157.40199999999999</v>
          </cell>
        </row>
        <row r="237">
          <cell r="A237" t="str">
            <v>Жар-ладушки с мясом ТМ Зареченские ВЕС ПОКОМ</v>
          </cell>
          <cell r="F237">
            <v>207.00299999999999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18.501000000000001</v>
          </cell>
        </row>
        <row r="239">
          <cell r="A239" t="str">
            <v>Жар-ладушки с яблоком и грушей ТМ Зареченские ВЕС ПОКОМ</v>
          </cell>
          <cell r="F239">
            <v>25.9</v>
          </cell>
        </row>
        <row r="240">
          <cell r="A240" t="str">
            <v>ЖАР-мени ВЕС ТМ Зареченские  ПОКОМ</v>
          </cell>
          <cell r="F240">
            <v>131</v>
          </cell>
        </row>
        <row r="241">
          <cell r="A241" t="str">
            <v>Карбонад Юбилейный 0,13кг нар.д/ф шт. СПК</v>
          </cell>
          <cell r="D241">
            <v>18</v>
          </cell>
          <cell r="F241">
            <v>18</v>
          </cell>
        </row>
        <row r="242">
          <cell r="A242" t="str">
            <v>Классика с/к 235 гр.шт. "Высокий вкус"  СПК</v>
          </cell>
          <cell r="D242">
            <v>181</v>
          </cell>
          <cell r="F242">
            <v>181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725</v>
          </cell>
          <cell r="F243">
            <v>725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699</v>
          </cell>
          <cell r="F244">
            <v>699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87</v>
          </cell>
          <cell r="F245">
            <v>87</v>
          </cell>
        </row>
        <row r="246">
          <cell r="A246" t="str">
            <v>Консервы говядина тушеная "СПК" ж/б 0,338 кг.шт. термоус. пл. ЧМК  СПК</v>
          </cell>
          <cell r="D246">
            <v>33</v>
          </cell>
          <cell r="F246">
            <v>33</v>
          </cell>
        </row>
        <row r="247">
          <cell r="A247" t="str">
            <v>Краковская п/к (черева) 390 гр.шт. термоус.пак. СПК</v>
          </cell>
          <cell r="D247">
            <v>9</v>
          </cell>
          <cell r="F247">
            <v>9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</v>
          </cell>
          <cell r="F248">
            <v>362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14</v>
          </cell>
          <cell r="F249">
            <v>702</v>
          </cell>
        </row>
        <row r="250">
          <cell r="A250" t="str">
            <v>Ла Фаворте с/в "Эликатессе" 140 гр.шт.  СПК</v>
          </cell>
          <cell r="D250">
            <v>63</v>
          </cell>
          <cell r="F250">
            <v>63</v>
          </cell>
        </row>
        <row r="251">
          <cell r="A251" t="str">
            <v>Ливерная Печеночная "Просто выгодно" 0,3 кг.шт.  СПК</v>
          </cell>
          <cell r="D251">
            <v>92</v>
          </cell>
          <cell r="F251">
            <v>92</v>
          </cell>
        </row>
        <row r="252">
          <cell r="A252" t="str">
            <v>Любительская вареная термоус.пак. "Высокий вкус"  СПК</v>
          </cell>
          <cell r="D252">
            <v>105</v>
          </cell>
          <cell r="F252">
            <v>105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57.603999999999999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119.4</v>
          </cell>
        </row>
        <row r="256">
          <cell r="A256" t="str">
            <v>Мусульманская вареная "Просто выгодно"  СПК</v>
          </cell>
          <cell r="D256">
            <v>21</v>
          </cell>
          <cell r="F256">
            <v>21</v>
          </cell>
        </row>
        <row r="257">
          <cell r="A257" t="str">
            <v>Мусульманская п/к "Просто выгодно" термофор.пак.  СПК</v>
          </cell>
          <cell r="D257">
            <v>12.5</v>
          </cell>
          <cell r="F257">
            <v>12.5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8</v>
          </cell>
          <cell r="F258">
            <v>2258</v>
          </cell>
        </row>
        <row r="259">
          <cell r="A259" t="str">
            <v>Наггетсы Нагетосы Сочная курочка в хрустящей панировке 0,25кг ТМ Горячая штучка   ПОКОМ</v>
          </cell>
          <cell r="D259">
            <v>1</v>
          </cell>
          <cell r="F259">
            <v>1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2</v>
          </cell>
          <cell r="F260">
            <v>1480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7</v>
          </cell>
          <cell r="F261">
            <v>1850</v>
          </cell>
        </row>
        <row r="262">
          <cell r="A262" t="str">
            <v>Наггетсы с куриным филе и сыром ТМ Вязанка 0,25 кг ПОКОМ</v>
          </cell>
          <cell r="D262">
            <v>7</v>
          </cell>
          <cell r="F262">
            <v>590</v>
          </cell>
        </row>
        <row r="263">
          <cell r="A263" t="str">
            <v>Наггетсы Хрустящие ТМ Зареченские. ВЕС ПОКОМ</v>
          </cell>
          <cell r="D263">
            <v>6</v>
          </cell>
          <cell r="F263">
            <v>382</v>
          </cell>
        </row>
        <row r="264">
          <cell r="A264" t="str">
            <v>Оригинальная с перцем с/к  СПК</v>
          </cell>
          <cell r="D264">
            <v>285.5</v>
          </cell>
          <cell r="F264">
            <v>2485.5</v>
          </cell>
        </row>
        <row r="265">
          <cell r="A265" t="str">
            <v>Особая вареная  СПК</v>
          </cell>
          <cell r="D265">
            <v>6</v>
          </cell>
          <cell r="F265">
            <v>6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4</v>
          </cell>
          <cell r="F266">
            <v>4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156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75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686</v>
          </cell>
        </row>
        <row r="270">
          <cell r="A270" t="str">
            <v>Пельмени Бигбули с мясом, Горячая штучка 0,43кг  ПОКОМ</v>
          </cell>
          <cell r="D270">
            <v>3</v>
          </cell>
          <cell r="F270">
            <v>182</v>
          </cell>
        </row>
        <row r="271">
          <cell r="A271" t="str">
            <v>Пельмени Бигбули с мясом, Горячая штучка 0,9кг  ПОКОМ</v>
          </cell>
          <cell r="D271">
            <v>384</v>
          </cell>
          <cell r="F271">
            <v>688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1</v>
          </cell>
          <cell r="F272">
            <v>815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D273">
            <v>1</v>
          </cell>
          <cell r="F273">
            <v>185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D274">
            <v>1</v>
          </cell>
          <cell r="F274">
            <v>510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884</v>
          </cell>
          <cell r="F275">
            <v>2586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5</v>
          </cell>
          <cell r="F276">
            <v>955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1320.002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1477</v>
          </cell>
          <cell r="F278">
            <v>3357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947</v>
          </cell>
        </row>
        <row r="280">
          <cell r="A280" t="str">
            <v>Пельмени Левантские ТМ Особый рецепт 0,8 кг  ПОКОМ</v>
          </cell>
          <cell r="F280">
            <v>5</v>
          </cell>
        </row>
        <row r="281">
          <cell r="A281" t="str">
            <v>Пельмени Медвежьи ушки с фермерскими сливками 0,7кг  ПОКОМ</v>
          </cell>
          <cell r="D281">
            <v>1</v>
          </cell>
          <cell r="F281">
            <v>224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</v>
          </cell>
          <cell r="F282">
            <v>182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1</v>
          </cell>
          <cell r="F283">
            <v>109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2</v>
          </cell>
          <cell r="F284">
            <v>1304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1</v>
          </cell>
          <cell r="F285">
            <v>223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5</v>
          </cell>
          <cell r="F286">
            <v>529.00199999999995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</v>
          </cell>
          <cell r="F287">
            <v>559</v>
          </cell>
        </row>
        <row r="288">
          <cell r="A288" t="str">
            <v>Пельмени Сочные сфера 0,8 кг ТМ Стародворье  ПОКОМ</v>
          </cell>
          <cell r="F288">
            <v>38</v>
          </cell>
        </row>
        <row r="289">
          <cell r="A289" t="str">
            <v>Пельмени Сочные сфера 0,9 кг ТМ Стародворье ПОКОМ</v>
          </cell>
          <cell r="F289">
            <v>263</v>
          </cell>
        </row>
        <row r="290">
          <cell r="A290" t="str">
            <v>Пипперони с/к "Эликатессе" 0,10 кг.шт.  СПК</v>
          </cell>
          <cell r="D290">
            <v>1</v>
          </cell>
          <cell r="F290">
            <v>1</v>
          </cell>
        </row>
        <row r="291">
          <cell r="A291" t="str">
            <v>Плавленый Сыр 45% "С ветчиной" СТМ "ПапаМожет" 180гр  ОСТАНКИНО</v>
          </cell>
          <cell r="D291">
            <v>9</v>
          </cell>
          <cell r="F291">
            <v>9</v>
          </cell>
        </row>
        <row r="292">
          <cell r="A292" t="str">
            <v>Плавленый Сыр 45% "С грибами" СТМ "ПапаМожет 180гр  ОСТАНКИНО</v>
          </cell>
          <cell r="D292">
            <v>12</v>
          </cell>
          <cell r="F292">
            <v>12</v>
          </cell>
        </row>
        <row r="293">
          <cell r="A293" t="str">
            <v>По-Австрийски с/к 260 гр.шт. "Высокий вкус"  СПК</v>
          </cell>
          <cell r="D293">
            <v>161</v>
          </cell>
          <cell r="F293">
            <v>161</v>
          </cell>
        </row>
        <row r="294">
          <cell r="A294" t="str">
            <v>Покровская вареная 0,47 кг шт.  СПК</v>
          </cell>
          <cell r="D294">
            <v>37</v>
          </cell>
          <cell r="F294">
            <v>37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22</v>
          </cell>
          <cell r="F295">
            <v>22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32</v>
          </cell>
          <cell r="F296">
            <v>32</v>
          </cell>
        </row>
        <row r="297">
          <cell r="A297" t="str">
            <v>Салями Трюфель с/в "Эликатессе" 0,16 кг.шт.  СПК</v>
          </cell>
          <cell r="D297">
            <v>171</v>
          </cell>
          <cell r="F297">
            <v>171</v>
          </cell>
        </row>
        <row r="298">
          <cell r="A298" t="str">
            <v>Салями Финская с/к 235 гр.шт. "Высокий вкус"  СПК</v>
          </cell>
          <cell r="D298">
            <v>276</v>
          </cell>
          <cell r="F298">
            <v>276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132</v>
          </cell>
          <cell r="F299">
            <v>407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85</v>
          </cell>
          <cell r="F300">
            <v>190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7</v>
          </cell>
          <cell r="F301">
            <v>7</v>
          </cell>
        </row>
        <row r="302">
          <cell r="A302" t="str">
            <v>Семейная с чесночком Экстра вареная  СПК</v>
          </cell>
          <cell r="D302">
            <v>28.5</v>
          </cell>
          <cell r="F302">
            <v>28.5</v>
          </cell>
        </row>
        <row r="303">
          <cell r="A303" t="str">
            <v>Семейная с чесночком Экстра вареная 0,5 кг.шт.  СПК</v>
          </cell>
          <cell r="D303">
            <v>8</v>
          </cell>
          <cell r="F303">
            <v>8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94</v>
          </cell>
          <cell r="F304">
            <v>94</v>
          </cell>
        </row>
        <row r="305">
          <cell r="A305" t="str">
            <v>Сервелат Финский в/к 0,38 кг.шт. термофор.пак.  СПК</v>
          </cell>
          <cell r="D305">
            <v>94</v>
          </cell>
          <cell r="F305">
            <v>94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149</v>
          </cell>
          <cell r="F306">
            <v>149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167</v>
          </cell>
          <cell r="F307">
            <v>167</v>
          </cell>
        </row>
        <row r="308">
          <cell r="A308" t="str">
            <v>Сибирская особая с/к 0,235 кг шт.  СПК</v>
          </cell>
          <cell r="D308">
            <v>477</v>
          </cell>
          <cell r="F308">
            <v>527</v>
          </cell>
        </row>
        <row r="309">
          <cell r="A309" t="str">
            <v>Славянская п/к 0,38 кг шт.термофор.пак.  СПК</v>
          </cell>
          <cell r="D309">
            <v>23</v>
          </cell>
          <cell r="F309">
            <v>23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19</v>
          </cell>
        </row>
        <row r="311">
          <cell r="A311" t="str">
            <v>Смак-мени с мясом 1кг ТМ Зареченские ПОКОМ</v>
          </cell>
          <cell r="F311">
            <v>39</v>
          </cell>
        </row>
        <row r="312">
          <cell r="A312" t="str">
            <v>Сосиски "Баварские" 0,36 кг.шт. вак.упак.  СПК</v>
          </cell>
          <cell r="D312">
            <v>23</v>
          </cell>
          <cell r="F312">
            <v>23</v>
          </cell>
        </row>
        <row r="313">
          <cell r="A313" t="str">
            <v>Сосиски "Молочные" 0,36 кг.шт. вак.упак.  СПК</v>
          </cell>
          <cell r="D313">
            <v>35</v>
          </cell>
          <cell r="F313">
            <v>35</v>
          </cell>
        </row>
        <row r="314">
          <cell r="A314" t="str">
            <v>Сосиски Классические (в ср.защ.атм.) СПК</v>
          </cell>
          <cell r="D314">
            <v>11</v>
          </cell>
          <cell r="F314">
            <v>11</v>
          </cell>
        </row>
        <row r="315">
          <cell r="A315" t="str">
            <v>Сосиски Мусульманские "Просто выгодно" (в ср.защ.атм.)  СПК</v>
          </cell>
          <cell r="D315">
            <v>23</v>
          </cell>
          <cell r="F315">
            <v>23</v>
          </cell>
        </row>
        <row r="316">
          <cell r="A316" t="str">
            <v>Сосиски Хот-дог ВЕС (лоток с ср.защ.атм.)   СПК</v>
          </cell>
          <cell r="D316">
            <v>36</v>
          </cell>
          <cell r="F316">
            <v>36</v>
          </cell>
        </row>
        <row r="317">
          <cell r="A317" t="str">
            <v>Сосисоны в темпуре ВЕС  ПОКОМ</v>
          </cell>
          <cell r="F317">
            <v>54.000999999999998</v>
          </cell>
        </row>
        <row r="318">
          <cell r="A318" t="str">
            <v>Сочный мегачебурек ТМ Зареченские ВЕС ПОКОМ</v>
          </cell>
          <cell r="F318">
            <v>106.02</v>
          </cell>
        </row>
        <row r="319">
          <cell r="A319" t="str">
            <v>Сыр "Пармезан" 40% колотый 100 гр  ОСТАНКИНО</v>
          </cell>
          <cell r="D319">
            <v>3</v>
          </cell>
          <cell r="F319">
            <v>3</v>
          </cell>
        </row>
        <row r="320">
          <cell r="A320" t="str">
            <v>Сыр "Пармезан" 40% кусок 180 гр  ОСТАНКИНО</v>
          </cell>
          <cell r="D320">
            <v>63</v>
          </cell>
          <cell r="F320">
            <v>63</v>
          </cell>
        </row>
        <row r="321">
          <cell r="A321" t="str">
            <v>Сыр Боккончини копченый 40% 100 гр.  ОСТАНКИНО</v>
          </cell>
          <cell r="D321">
            <v>53</v>
          </cell>
          <cell r="F321">
            <v>53</v>
          </cell>
        </row>
        <row r="322">
          <cell r="A322" t="str">
            <v>Сыр Гауда 45% тм Папа Может, нарезанные ломтики 125г (МИНИ)  Останкино</v>
          </cell>
          <cell r="D322">
            <v>8</v>
          </cell>
          <cell r="F322">
            <v>8</v>
          </cell>
        </row>
        <row r="323">
          <cell r="A323" t="str">
            <v>Сыр колбасный копченый Папа Может 400 гр  ОСТАНКИНО</v>
          </cell>
          <cell r="D323">
            <v>8</v>
          </cell>
          <cell r="F323">
            <v>8</v>
          </cell>
        </row>
        <row r="324">
          <cell r="A324" t="str">
            <v>Сыр ПАПА МОЖЕТ "Гауда Голд" 45% 180 г  ОСТАНКИНО</v>
          </cell>
          <cell r="D324">
            <v>263</v>
          </cell>
          <cell r="F324">
            <v>263</v>
          </cell>
        </row>
        <row r="325">
          <cell r="A325" t="str">
            <v>Сыр Папа Может "Гауда Голд", 45% брусок ВЕС ОСТАНКИНО</v>
          </cell>
          <cell r="D325">
            <v>25</v>
          </cell>
          <cell r="F325">
            <v>25</v>
          </cell>
        </row>
        <row r="326">
          <cell r="A326" t="str">
            <v>Сыр ПАПА МОЖЕТ "Голландский традиционный" 45% 180 г  ОСТАНКИНО</v>
          </cell>
          <cell r="D326">
            <v>639</v>
          </cell>
          <cell r="F326">
            <v>639</v>
          </cell>
        </row>
        <row r="327">
          <cell r="A327" t="str">
            <v>Сыр Папа Может "Голландский традиционный", 45% брусок ВЕС ОСТАНКИНО</v>
          </cell>
          <cell r="D327">
            <v>29.1</v>
          </cell>
          <cell r="F327">
            <v>29.1</v>
          </cell>
        </row>
        <row r="328">
          <cell r="A328" t="str">
            <v>Сыр Папа Может "Пошехонский" 45% вес (= 3 кг)  ОСТАНКИНО</v>
          </cell>
          <cell r="D328">
            <v>7</v>
          </cell>
          <cell r="F328">
            <v>7</v>
          </cell>
        </row>
        <row r="329">
          <cell r="A329" t="str">
            <v>Сыр ПАПА МОЖЕТ "Российский традиционный" 45% 180 г  ОСТАНКИНО</v>
          </cell>
          <cell r="D329">
            <v>715</v>
          </cell>
          <cell r="F329">
            <v>715</v>
          </cell>
        </row>
        <row r="330">
          <cell r="A330" t="str">
            <v>Сыр Папа Может "Российский традиционный" ВЕС брусок массовая доля жира 50%  ОСТАНКИНО</v>
          </cell>
          <cell r="D330">
            <v>2.5</v>
          </cell>
          <cell r="F330">
            <v>2.5</v>
          </cell>
        </row>
        <row r="331">
          <cell r="A331" t="str">
            <v>Сыр Папа Может "Сметанковый" 50% вес (=3кг)  ОСТАНКИНО</v>
          </cell>
          <cell r="D331">
            <v>18</v>
          </cell>
          <cell r="F331">
            <v>18</v>
          </cell>
        </row>
        <row r="332">
          <cell r="A332" t="str">
            <v>Сыр ПАПА МОЖЕТ "Тильзитер" 45% 180 г  ОСТАНКИНО</v>
          </cell>
          <cell r="D332">
            <v>160</v>
          </cell>
          <cell r="F332">
            <v>160</v>
          </cell>
        </row>
        <row r="333">
          <cell r="A333" t="str">
            <v>Сыр Папа Может Гауда  45% вес     Останкино</v>
          </cell>
          <cell r="D333">
            <v>6.5</v>
          </cell>
          <cell r="F333">
            <v>6.5</v>
          </cell>
        </row>
        <row r="334">
          <cell r="A334" t="str">
            <v>Сыр Папа Может Голландский 45%, нарез, 125г (9 шт)  Останкино</v>
          </cell>
          <cell r="D334">
            <v>107</v>
          </cell>
          <cell r="F334">
            <v>107</v>
          </cell>
        </row>
        <row r="335">
          <cell r="A335" t="str">
            <v>Сыр Папа Может Министерский 45% 200г  Останкино</v>
          </cell>
          <cell r="D335">
            <v>57</v>
          </cell>
          <cell r="F335">
            <v>57</v>
          </cell>
        </row>
        <row r="336">
          <cell r="A336" t="str">
            <v>Сыр Папа Может Российский  50% 200гр  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Российский 50%, нарезка 125г  Останкино</v>
          </cell>
          <cell r="D337">
            <v>107</v>
          </cell>
          <cell r="F337">
            <v>107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92.5</v>
          </cell>
          <cell r="F338">
            <v>92.5</v>
          </cell>
        </row>
        <row r="339">
          <cell r="A339" t="str">
            <v>Сыр Папа Может Тильзитер   45% 200гр     Останкино</v>
          </cell>
          <cell r="D339">
            <v>96</v>
          </cell>
          <cell r="F339">
            <v>96</v>
          </cell>
        </row>
        <row r="340">
          <cell r="A340" t="str">
            <v>Сыр Папа Может Тильзитер   45% вес      Останкино</v>
          </cell>
          <cell r="D340">
            <v>33.700000000000003</v>
          </cell>
          <cell r="F340">
            <v>33.700000000000003</v>
          </cell>
        </row>
        <row r="341">
          <cell r="A341" t="str">
            <v>Сыр Плавл. Сливочный 55% 190гр  Останкино</v>
          </cell>
          <cell r="D341">
            <v>38</v>
          </cell>
          <cell r="F341">
            <v>38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31.5</v>
          </cell>
          <cell r="F342">
            <v>31.5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17.5</v>
          </cell>
          <cell r="F343">
            <v>17.5</v>
          </cell>
        </row>
        <row r="344">
          <cell r="A344" t="str">
            <v>Сыр полутвердый "Тильзитер" 45%, ВЕС брус ТМ "Папа может"  ОСТАНКИНО</v>
          </cell>
          <cell r="D344">
            <v>2.5</v>
          </cell>
          <cell r="F344">
            <v>2.5</v>
          </cell>
        </row>
        <row r="345">
          <cell r="A345" t="str">
            <v>Сыр рассольный жирный Чечил 45% 100 гр  ОСТАНКИНО</v>
          </cell>
          <cell r="D345">
            <v>110</v>
          </cell>
          <cell r="F345">
            <v>110</v>
          </cell>
        </row>
        <row r="346">
          <cell r="A346" t="str">
            <v>Сыр рассольный жирный Чечил копченый 45% 100 гр  ОСТАНКИНО</v>
          </cell>
          <cell r="D346">
            <v>84</v>
          </cell>
          <cell r="F346">
            <v>84</v>
          </cell>
        </row>
        <row r="347">
          <cell r="A347" t="str">
            <v>Сыр Скаморца свежий 40% 100 гр.  ОСТАНКИНО</v>
          </cell>
          <cell r="D347">
            <v>42</v>
          </cell>
          <cell r="F347">
            <v>42</v>
          </cell>
        </row>
        <row r="348">
          <cell r="A348" t="str">
            <v>Сыр творожный с зеленью 60% Папа может 140 гр.  ОСТАНКИНО</v>
          </cell>
          <cell r="D348">
            <v>14</v>
          </cell>
          <cell r="F348">
            <v>14</v>
          </cell>
        </row>
        <row r="349">
          <cell r="A349" t="str">
            <v>Сыч/Прод Коровино Российский 50% 200г СЗМЖ  ОСТАНКИНО</v>
          </cell>
          <cell r="D349">
            <v>27</v>
          </cell>
          <cell r="F349">
            <v>27</v>
          </cell>
        </row>
        <row r="350">
          <cell r="A350" t="str">
            <v>Сыч/Прод Коровино Российский Ориг 50% ВЕС (7,5 кг круг) ОСТАНКИНО</v>
          </cell>
          <cell r="D350">
            <v>10.5</v>
          </cell>
          <cell r="F350">
            <v>10.5</v>
          </cell>
        </row>
        <row r="351">
          <cell r="A351" t="str">
            <v>Сыч/Прод Коровино Российский Оригин 50% ВЕС (5 кг)  ОСТАНКИНО</v>
          </cell>
          <cell r="D351">
            <v>156.69999999999999</v>
          </cell>
          <cell r="F351">
            <v>156.69999999999999</v>
          </cell>
        </row>
        <row r="352">
          <cell r="A352" t="str">
            <v>Сыч/Прод Коровино Тильзитер 50% 200г СЗМЖ  ОСТАНКИНО</v>
          </cell>
          <cell r="D352">
            <v>136</v>
          </cell>
          <cell r="F352">
            <v>136</v>
          </cell>
        </row>
        <row r="353">
          <cell r="A353" t="str">
            <v>Сыч/Прод Коровино Тильзитер Оригин 50% ВЕС (5 кг брус) СЗМЖ  ОСТАНКИНО</v>
          </cell>
          <cell r="D353">
            <v>51.7</v>
          </cell>
          <cell r="F353">
            <v>51.7</v>
          </cell>
        </row>
        <row r="354">
          <cell r="A354" t="str">
            <v>Творожный Сыр 60% С маринованными огурчиками и укропом 140 гр  ОСТАНКИНО</v>
          </cell>
          <cell r="D354">
            <v>8</v>
          </cell>
          <cell r="F354">
            <v>8</v>
          </cell>
        </row>
        <row r="355">
          <cell r="A355" t="str">
            <v>Творожный Сыр 60% Сливочный  СТМ "ПапаМожет" - 140гр  ОСТАНКИНО</v>
          </cell>
          <cell r="D355">
            <v>97</v>
          </cell>
          <cell r="F355">
            <v>97</v>
          </cell>
        </row>
        <row r="356">
          <cell r="A356" t="str">
            <v>Торо Неро с/в "Эликатессе" 140 гр.шт.  СПК</v>
          </cell>
          <cell r="D356">
            <v>70</v>
          </cell>
          <cell r="F356">
            <v>70</v>
          </cell>
        </row>
        <row r="357">
          <cell r="A357" t="str">
            <v>Уши свиные копченые к пиву 0,15кг нар. д/ф шт.  СПК</v>
          </cell>
          <cell r="D357">
            <v>16</v>
          </cell>
          <cell r="F357">
            <v>16</v>
          </cell>
        </row>
        <row r="358">
          <cell r="A358" t="str">
            <v>Фестивальная пора с/к 100 гр.шт.нар. (лоток с ср.защ.атм.)  СПК</v>
          </cell>
          <cell r="D358">
            <v>216</v>
          </cell>
          <cell r="F358">
            <v>216</v>
          </cell>
        </row>
        <row r="359">
          <cell r="A359" t="str">
            <v>Фестивальная пора с/к 235 гр.шт.  СПК</v>
          </cell>
          <cell r="D359">
            <v>641</v>
          </cell>
          <cell r="F359">
            <v>791</v>
          </cell>
        </row>
        <row r="360">
          <cell r="A360" t="str">
            <v>Фестивальная пора с/к термоус.пак  СПК</v>
          </cell>
          <cell r="D360">
            <v>14</v>
          </cell>
          <cell r="F360">
            <v>14</v>
          </cell>
        </row>
        <row r="361">
          <cell r="A361" t="str">
            <v>Фестивальная с/к ВЕС   СПК</v>
          </cell>
          <cell r="D361">
            <v>31.4</v>
          </cell>
          <cell r="F361">
            <v>31.4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114.70099999999999</v>
          </cell>
        </row>
        <row r="363">
          <cell r="A363" t="str">
            <v>Фуэт с/в "Эликатессе" 160 гр.шт.  СПК</v>
          </cell>
          <cell r="D363">
            <v>217</v>
          </cell>
          <cell r="F363">
            <v>217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760</v>
          </cell>
          <cell r="F365">
            <v>2064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4</v>
          </cell>
          <cell r="F366">
            <v>238</v>
          </cell>
        </row>
        <row r="367">
          <cell r="A367" t="str">
            <v>Хрустящие крылышки ТМ Горячая штучка 0,3 кг зам  ПОКОМ</v>
          </cell>
          <cell r="D367">
            <v>3</v>
          </cell>
          <cell r="F367">
            <v>315</v>
          </cell>
        </row>
        <row r="368">
          <cell r="A368" t="str">
            <v>Чебупай брауни ТМ Горячая штучка 0,2 кг.  ПОКОМ</v>
          </cell>
          <cell r="D368">
            <v>1</v>
          </cell>
          <cell r="F368">
            <v>55</v>
          </cell>
        </row>
        <row r="369">
          <cell r="A369" t="str">
            <v>Чебупай сочное яблоко ТМ Горячая штучка 0,2 кг зам.  ПОКОМ</v>
          </cell>
          <cell r="D369">
            <v>1</v>
          </cell>
          <cell r="F369">
            <v>172</v>
          </cell>
        </row>
        <row r="370">
          <cell r="A370" t="str">
            <v>Чебупай спелая вишня ТМ Горячая штучка 0,2 кг зам.  ПОКОМ</v>
          </cell>
          <cell r="D370">
            <v>2</v>
          </cell>
          <cell r="F370">
            <v>209</v>
          </cell>
        </row>
        <row r="371">
          <cell r="A371" t="str">
            <v>Чебупели Курочка гриль ТМ Горячая штучка, 0,3 кг зам  ПОКОМ</v>
          </cell>
          <cell r="D371">
            <v>1</v>
          </cell>
          <cell r="F371">
            <v>154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895</v>
          </cell>
          <cell r="F372">
            <v>2939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1109</v>
          </cell>
          <cell r="F373">
            <v>3046</v>
          </cell>
        </row>
        <row r="374">
          <cell r="A374" t="str">
            <v>Чебуреки Мясные вес 2,7 кг ТМ Зареченские ВЕС ПОКОМ</v>
          </cell>
          <cell r="F374">
            <v>45.701999999999998</v>
          </cell>
        </row>
        <row r="375">
          <cell r="A375" t="str">
            <v>Чебуреки сочные ВЕС ТМ Зареченские  ПОКОМ</v>
          </cell>
          <cell r="F375">
            <v>366.00299999999999</v>
          </cell>
        </row>
        <row r="376">
          <cell r="A376" t="str">
            <v>Шпикачки Русские (черева) (в ср.защ.атм.) "Высокий вкус"  СПК</v>
          </cell>
          <cell r="D376">
            <v>176</v>
          </cell>
          <cell r="F376">
            <v>176</v>
          </cell>
        </row>
        <row r="377">
          <cell r="A377" t="str">
            <v>Эликапреза с/в "Эликатессе" 0,10 кг.шт. нарезка (лоток с ср.защ.атм.)  СПК</v>
          </cell>
          <cell r="D377">
            <v>92</v>
          </cell>
          <cell r="F377">
            <v>92</v>
          </cell>
        </row>
        <row r="378">
          <cell r="A378" t="str">
            <v>Юбилейная с/к 0,10 кг.шт. нарезка (лоток с ср.защ.атм.)  СПК</v>
          </cell>
          <cell r="D378">
            <v>57</v>
          </cell>
          <cell r="F378">
            <v>57</v>
          </cell>
        </row>
        <row r="379">
          <cell r="A379" t="str">
            <v>Юбилейная с/к 0,235 кг.шт.  СПК</v>
          </cell>
          <cell r="D379">
            <v>1122</v>
          </cell>
          <cell r="F379">
            <v>2872</v>
          </cell>
        </row>
        <row r="380">
          <cell r="A380" t="str">
            <v>Итого</v>
          </cell>
          <cell r="D380">
            <v>109375.66800000001</v>
          </cell>
          <cell r="F380">
            <v>252861.68100000001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10.05.2024 - 10.05.2024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7.0949999999999998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98.162999999999997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125.01300000000001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185.22399999999999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30.79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D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171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145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157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78.328000000000003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1125.0119999999999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62.55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70.408000000000001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60.45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1737.126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9.68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88.284999999999997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707.96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616.86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37.076000000000001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45.76</v>
          </cell>
        </row>
        <row r="42">
          <cell r="A42" t="str">
            <v xml:space="preserve"> 240  Колбаса Салями охотничья, ВЕС. ПОКОМ</v>
          </cell>
          <cell r="D42">
            <v>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87.317999999999998</v>
          </cell>
        </row>
        <row r="44">
          <cell r="A44" t="str">
            <v xml:space="preserve"> 243  Колбаса Сервелат Зернистый, ВЕС.  ПОКОМ</v>
          </cell>
          <cell r="D44">
            <v>2.19</v>
          </cell>
        </row>
        <row r="45">
          <cell r="A45" t="str">
            <v xml:space="preserve"> 247  Сардельки Нежные, ВЕС.  ПОКОМ</v>
          </cell>
          <cell r="D45">
            <v>18.96</v>
          </cell>
        </row>
        <row r="46">
          <cell r="A46" t="str">
            <v xml:space="preserve"> 248  Сардельки Сочные ТМ Особый рецепт,   ПОКОМ</v>
          </cell>
          <cell r="D46">
            <v>10.68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185.19900000000001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5.3760000000000003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20.646000000000001</v>
          </cell>
        </row>
        <row r="50">
          <cell r="A50" t="str">
            <v xml:space="preserve"> 263  Шпикачки Стародворские, ВЕС.  ПОКОМ</v>
          </cell>
          <cell r="D50">
            <v>22.934999999999999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50.768999999999998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48.023000000000003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45.033999999999999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292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651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696</v>
          </cell>
        </row>
        <row r="57">
          <cell r="A57" t="str">
            <v xml:space="preserve"> 283  Сосиски Сочинки, ВЕС, ТМ Стародворье ПОКОМ</v>
          </cell>
          <cell r="D57">
            <v>99.123000000000005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69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192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56.034999999999997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435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514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20.120999999999999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26.07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232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290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154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36.500999999999998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165.405</v>
          </cell>
        </row>
        <row r="71">
          <cell r="A71" t="str">
            <v xml:space="preserve"> 316  Колбаса Нежная ТМ Зареченские ВЕС  ПОКОМ</v>
          </cell>
          <cell r="D71">
            <v>12.16</v>
          </cell>
        </row>
        <row r="72">
          <cell r="A72" t="str">
            <v xml:space="preserve"> 318  Сосиски Датские ТМ Зареченские, ВЕС  ПОКОМ</v>
          </cell>
          <cell r="D72">
            <v>587.15099999999995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579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637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193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71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72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158.47999999999999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15</v>
          </cell>
        </row>
        <row r="80">
          <cell r="A80" t="str">
            <v xml:space="preserve"> 335  Колбаса Сливушка ТМ Вязанка. ВЕС.  ПОКОМ </v>
          </cell>
          <cell r="D80">
            <v>41.16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441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330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74.739999999999995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64.388000000000005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129.434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91.51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9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25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50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36.89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28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302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89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43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545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901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19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15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63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133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67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22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29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25.93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26.1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18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13.05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60</v>
          </cell>
        </row>
        <row r="116">
          <cell r="A116" t="str">
            <v>3215 ВЕТЧ.МЯСНАЯ Папа может п/о 0.4кг 8шт.    ОСТАНКИНО</v>
          </cell>
          <cell r="D116">
            <v>43</v>
          </cell>
        </row>
        <row r="117">
          <cell r="A117" t="str">
            <v>3297 СЫТНЫЕ Папа может сар б/о мгс 1*3 СНГ  ОСТАНКИНО</v>
          </cell>
          <cell r="D117">
            <v>27.991</v>
          </cell>
        </row>
        <row r="118">
          <cell r="A118" t="str">
            <v>3812 СОЧНЫЕ сос п/о мгс 2*2  ОСТАНКИНО</v>
          </cell>
          <cell r="D118">
            <v>216.941</v>
          </cell>
        </row>
        <row r="119">
          <cell r="A119" t="str">
            <v>4063 МЯСНАЯ Папа может вар п/о_Л   ОСТАНКИНО</v>
          </cell>
          <cell r="D119">
            <v>325.37599999999998</v>
          </cell>
        </row>
        <row r="120">
          <cell r="A120" t="str">
            <v>4117 ЭКСТРА Папа может с/к в/у_Л   ОСТАНКИНО</v>
          </cell>
          <cell r="D120">
            <v>4.4729999999999999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20.433</v>
          </cell>
        </row>
        <row r="122">
          <cell r="A122" t="str">
            <v>4813 ФИЛЕЙНАЯ Папа может вар п/о_Л   ОСТАНКИНО</v>
          </cell>
          <cell r="D122">
            <v>97.227000000000004</v>
          </cell>
        </row>
        <row r="123">
          <cell r="A123" t="str">
            <v>4993 САЛЯМИ ИТАЛЬЯНСКАЯ с/к в/у 1/250*8_120c ОСТАНКИНО</v>
          </cell>
          <cell r="D123">
            <v>102</v>
          </cell>
        </row>
        <row r="124">
          <cell r="A124" t="str">
            <v>5246 ДОКТОРСКАЯ ПРЕМИУМ вар б/о мгс_30с ОСТАНКИНО</v>
          </cell>
          <cell r="D124">
            <v>16.372</v>
          </cell>
        </row>
        <row r="125">
          <cell r="A125" t="str">
            <v>5336 ОСОБАЯ вар п/о  ОСТАНКИНО</v>
          </cell>
          <cell r="D125">
            <v>59.526000000000003</v>
          </cell>
        </row>
        <row r="126">
          <cell r="A126" t="str">
            <v>5337 ОСОБАЯ СО ШПИКОМ вар п/о  ОСТАНКИНО</v>
          </cell>
          <cell r="D126">
            <v>9.8699999999999992</v>
          </cell>
        </row>
        <row r="127">
          <cell r="A127" t="str">
            <v>5341 СЕРВЕЛАТ ОХОТНИЧИЙ в/к в/у  ОСТАНКИНО</v>
          </cell>
          <cell r="D127">
            <v>76.418999999999997</v>
          </cell>
        </row>
        <row r="128">
          <cell r="A128" t="str">
            <v>5483 ЭКСТРА Папа может с/к в/у 1/250 8шт.   ОСТАНКИНО</v>
          </cell>
          <cell r="D128">
            <v>208</v>
          </cell>
        </row>
        <row r="129">
          <cell r="A129" t="str">
            <v>5544 Сервелат Финский в/к в/у_45с НОВАЯ ОСТАНКИНО</v>
          </cell>
          <cell r="D129">
            <v>237.44800000000001</v>
          </cell>
        </row>
        <row r="130">
          <cell r="A130" t="str">
            <v>5682 САЛЯМИ МЕЛКОЗЕРНЕНАЯ с/к в/у 1/120_60с   ОСТАНКИНО</v>
          </cell>
          <cell r="D130">
            <v>450</v>
          </cell>
        </row>
        <row r="131">
          <cell r="A131" t="str">
            <v>5706 АРОМАТНАЯ Папа может с/к в/у 1/250 8шт.  ОСТАНКИНО</v>
          </cell>
          <cell r="D131">
            <v>119</v>
          </cell>
        </row>
        <row r="132">
          <cell r="A132" t="str">
            <v>5708 ПОСОЛЬСКАЯ Папа может с/к в/у ОСТАНКИНО</v>
          </cell>
          <cell r="D132">
            <v>10.212</v>
          </cell>
        </row>
        <row r="133">
          <cell r="A133" t="str">
            <v>5820 СЛИВОЧНЫЕ Папа может сос п/о мгс 2*2_45с   ОСТАНКИНО</v>
          </cell>
          <cell r="D133">
            <v>22.518999999999998</v>
          </cell>
        </row>
        <row r="134">
          <cell r="A134" t="str">
            <v>5851 ЭКСТРА Папа может вар п/о   ОСТАНКИНО</v>
          </cell>
          <cell r="D134">
            <v>48.311</v>
          </cell>
        </row>
        <row r="135">
          <cell r="A135" t="str">
            <v>5931 ОХОТНИЧЬЯ Папа может с/к в/у 1/220 8шт.   ОСТАНКИНО</v>
          </cell>
          <cell r="D135">
            <v>207</v>
          </cell>
        </row>
        <row r="136">
          <cell r="A136" t="str">
            <v>5976 МОЛОЧНЫЕ ТРАДИЦ. сос п/о в/у 1/350_45с  ОСТАНКИНО</v>
          </cell>
          <cell r="D136">
            <v>428</v>
          </cell>
        </row>
        <row r="137">
          <cell r="A137" t="str">
            <v>5981 МОЛОЧНЫЕ ТРАДИЦ. сос п/о мгс 1*6_45с   ОСТАНКИНО</v>
          </cell>
          <cell r="D137">
            <v>24.385000000000002</v>
          </cell>
        </row>
        <row r="138">
          <cell r="A138" t="str">
            <v>5982 МОЛОЧНЫЕ ТРАДИЦ. сос п/о мгс 0,6кг_СНГ  ОСТАНКИНО</v>
          </cell>
          <cell r="D138">
            <v>47</v>
          </cell>
        </row>
        <row r="139">
          <cell r="A139" t="str">
            <v>5992 ВРЕМЯ ОКРОШКИ Папа может вар п/о 0.4кг   ОСТАНКИНО</v>
          </cell>
          <cell r="D139">
            <v>81</v>
          </cell>
        </row>
        <row r="140">
          <cell r="A140" t="str">
            <v>6113 СОЧНЫЕ сос п/о мгс 1*6_Ашан  ОСТАНКИНО</v>
          </cell>
          <cell r="D140">
            <v>324.97300000000001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110.646</v>
          </cell>
        </row>
        <row r="142">
          <cell r="A142" t="str">
            <v>6221 НЕАПОЛИТАНСКИЙ ДУЭТ с/к с/н мгс 1/90  ОСТАНКИНО</v>
          </cell>
          <cell r="D142">
            <v>21</v>
          </cell>
        </row>
        <row r="143">
          <cell r="A143" t="str">
            <v>6222 ИТАЛЬЯНСКОЕ АССОРТИ с/в с/н мгс 1/90 ОСТАНКИНО</v>
          </cell>
          <cell r="D143">
            <v>13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85</v>
          </cell>
        </row>
        <row r="146">
          <cell r="A146" t="str">
            <v>6247 ДОМАШНЯЯ Папа может вар п/о 0,4кг 8шт.  ОСТАНКИНО</v>
          </cell>
          <cell r="D146">
            <v>33</v>
          </cell>
        </row>
        <row r="147">
          <cell r="A147" t="str">
            <v>6268 ГОВЯЖЬЯ Папа может вар п/о 0,4кг 8 шт.  ОСТАНКИНО</v>
          </cell>
          <cell r="D147">
            <v>34</v>
          </cell>
        </row>
        <row r="148">
          <cell r="A148" t="str">
            <v>6281 СВИНИНА ДЕЛИКАТ. к/в мл/к в/у 0.3кг 45с  ОСТАНКИНО</v>
          </cell>
          <cell r="D148">
            <v>141</v>
          </cell>
        </row>
        <row r="149">
          <cell r="A149" t="str">
            <v>6297 ФИЛЕЙНЫЕ сос ц/о в/у 1/270 12шт_45с  ОСТАНКИНО</v>
          </cell>
          <cell r="D149">
            <v>364</v>
          </cell>
        </row>
        <row r="150">
          <cell r="A150" t="str">
            <v>6303 МЯСНЫЕ Папа может сос п/о мгс 1.5*3  ОСТАНКИНО</v>
          </cell>
          <cell r="D150">
            <v>50.792999999999999</v>
          </cell>
        </row>
        <row r="151">
          <cell r="A151" t="str">
            <v>6325 ДОКТОРСКАЯ ПРЕМИУМ вар п/о 0.4кг 8шт.  ОСТАНКИНО</v>
          </cell>
          <cell r="D151">
            <v>87</v>
          </cell>
        </row>
        <row r="152">
          <cell r="A152" t="str">
            <v>6333 МЯСНАЯ Папа может вар п/о 0.4кг 8шт.  ОСТАНКИНО</v>
          </cell>
          <cell r="D152">
            <v>1063</v>
          </cell>
        </row>
        <row r="153">
          <cell r="A153" t="str">
            <v>6353 ЭКСТРА Папа может вар п/о 0.4кг 8шт.  ОСТАНКИНО</v>
          </cell>
          <cell r="D153">
            <v>325</v>
          </cell>
        </row>
        <row r="154">
          <cell r="A154" t="str">
            <v>6392 ФИЛЕЙНАЯ Папа может вар п/о 0.4кг. ОСТАНКИНО</v>
          </cell>
          <cell r="D154">
            <v>656</v>
          </cell>
        </row>
        <row r="155">
          <cell r="A155" t="str">
            <v>6427 КЛАССИЧЕСКАЯ ПМ вар п/о 0.35кг 8шт. ОСТАНКИНО</v>
          </cell>
          <cell r="D155">
            <v>221</v>
          </cell>
        </row>
        <row r="156">
          <cell r="A156" t="str">
            <v>6445 БЕКОН с/к с/н в/у 1/180 10шт.  ОСТАНКИНО</v>
          </cell>
          <cell r="D156">
            <v>44</v>
          </cell>
        </row>
        <row r="157">
          <cell r="A157" t="str">
            <v>6453 ЭКСТРА Папа может с/к с/н в/у 1/100 14шт.   ОСТАНКИНО</v>
          </cell>
          <cell r="D157">
            <v>169</v>
          </cell>
        </row>
        <row r="158">
          <cell r="A158" t="str">
            <v>6454 АРОМАТНАЯ с/к с/н в/у 1/100 14шт.  ОСТАНКИНО</v>
          </cell>
          <cell r="D158">
            <v>172</v>
          </cell>
        </row>
        <row r="159">
          <cell r="A159" t="str">
            <v>6475 С СЫРОМ Папа может сос ц/о мгс 0.4кг6шт  ОСТАНКИНО</v>
          </cell>
          <cell r="D159">
            <v>37</v>
          </cell>
        </row>
        <row r="160">
          <cell r="A160" t="str">
            <v>6527 ШПИКАЧКИ СОЧНЫЕ ПМ сар б/о мгс 1*3 45с ОСТАНКИНО</v>
          </cell>
          <cell r="D160">
            <v>96.33</v>
          </cell>
        </row>
        <row r="161">
          <cell r="A161" t="str">
            <v>6555 ПОСОЛЬСКАЯ с/к с/н в/у 1/100 10шт.  ОСТАНКИНО</v>
          </cell>
          <cell r="D161">
            <v>64</v>
          </cell>
        </row>
        <row r="162">
          <cell r="A162" t="str">
            <v>6586 МРАМОРНАЯ И БАЛЫКОВАЯ в/к с/н мгс 1/90 ОСТАНКИНО</v>
          </cell>
          <cell r="D162">
            <v>26</v>
          </cell>
        </row>
        <row r="163">
          <cell r="A163" t="str">
            <v>6601 ГОВЯЖЬИ СН сос п/о мгс 1*6  ОСТАНКИНО</v>
          </cell>
          <cell r="D163">
            <v>7.5739999999999998</v>
          </cell>
        </row>
        <row r="164">
          <cell r="A164" t="str">
            <v>6602 БАВАРСКИЕ ПМ сос ц/о мгс 0,35кг 8шт.  ОСТАНКИНО</v>
          </cell>
          <cell r="D164">
            <v>68</v>
          </cell>
        </row>
        <row r="165">
          <cell r="A165" t="str">
            <v>6616 МОЛОЧНЫЕ КЛАССИЧЕСКИЕ сос п/о в/у 0.3кг  ОСТАНКИНО</v>
          </cell>
          <cell r="D165">
            <v>13</v>
          </cell>
        </row>
        <row r="166">
          <cell r="A166" t="str">
            <v>6661 СОЧНЫЙ ГРИЛЬ ПМ сос п/о мгс 1.5*4_Маяк  ОСТАНКИНО</v>
          </cell>
          <cell r="D166">
            <v>6.2210000000000001</v>
          </cell>
        </row>
        <row r="167">
          <cell r="A167" t="str">
            <v>6666 БОЯНСКАЯ Папа может п/к в/у 0,28кг 8 шт. ОСТАНКИНО</v>
          </cell>
          <cell r="D167">
            <v>214</v>
          </cell>
        </row>
        <row r="168">
          <cell r="A168" t="str">
            <v>6683 СЕРВЕЛАТ ЗЕРНИСТЫЙ ПМ в/к в/у 0,35кг  ОСТАНКИНО</v>
          </cell>
          <cell r="D168">
            <v>597</v>
          </cell>
        </row>
        <row r="169">
          <cell r="A169" t="str">
            <v>6684 СЕРВЕЛАТ КАРЕЛЬСКИЙ ПМ в/к в/у 0.28кг  ОСТАНКИНО</v>
          </cell>
          <cell r="D169">
            <v>663</v>
          </cell>
        </row>
        <row r="170">
          <cell r="A170" t="str">
            <v>6689 СЕРВЕЛАТ ОХОТНИЧИЙ ПМ в/к в/у 0,35кг 8шт  ОСТАНКИНО</v>
          </cell>
          <cell r="D170">
            <v>747</v>
          </cell>
        </row>
        <row r="171">
          <cell r="A171" t="str">
            <v>6692 СЕРВЕЛАТ ПРИМА в/к в/у 0.28кг 8шт.  ОСТАНКИНО</v>
          </cell>
          <cell r="D171">
            <v>79</v>
          </cell>
        </row>
        <row r="172">
          <cell r="A172" t="str">
            <v>6697 СЕРВЕЛАТ ФИНСКИЙ ПМ в/к в/у 0,35кг 8шт.  ОСТАНКИНО</v>
          </cell>
          <cell r="D172">
            <v>909</v>
          </cell>
        </row>
        <row r="173">
          <cell r="A173" t="str">
            <v>6713 СОЧНЫЙ ГРИЛЬ ПМ сос п/о мгс 0.41кг 8шт.  ОСТАНКИНО</v>
          </cell>
          <cell r="D173">
            <v>471</v>
          </cell>
        </row>
        <row r="174">
          <cell r="A174" t="str">
            <v>6716 ОСОБАЯ Коровино (в сетке) 0.5кг 8шт.  ОСТАНКИНО</v>
          </cell>
          <cell r="D174">
            <v>127</v>
          </cell>
        </row>
        <row r="175">
          <cell r="A175" t="str">
            <v>6722 СОЧНЫЕ ПМ сос п/о мгс 0,41кг 10шт.  ОСТАНКИНО</v>
          </cell>
          <cell r="D175">
            <v>992</v>
          </cell>
        </row>
        <row r="176">
          <cell r="A176" t="str">
            <v>6726 СЛИВОЧНЫЕ ПМ сос п/о мгс 0.41кг 10шт.  ОСТАНКИНО</v>
          </cell>
          <cell r="D176">
            <v>595</v>
          </cell>
        </row>
        <row r="177">
          <cell r="A177" t="str">
            <v>6734 ОСОБАЯ СО ШПИКОМ Коровино (в сетке) 0,5кг ОСТАНКИНО</v>
          </cell>
          <cell r="D177">
            <v>38</v>
          </cell>
        </row>
        <row r="178">
          <cell r="A178" t="str">
            <v>6747 РУССКАЯ ПРЕМИУМ ПМ вар ф/о в/у  ОСТАНКИНО</v>
          </cell>
          <cell r="D178">
            <v>3.0150000000000001</v>
          </cell>
        </row>
        <row r="179">
          <cell r="A179" t="str">
            <v>6756 ВЕТЧ.ЛЮБИТЕЛЬСКАЯ п/о  ОСТАНКИНО</v>
          </cell>
          <cell r="D179">
            <v>54.079000000000001</v>
          </cell>
        </row>
        <row r="180">
          <cell r="A180" t="str">
            <v>6769 СЕМЕЙНАЯ вар п/о  ОСТАНКИНО</v>
          </cell>
          <cell r="D180">
            <v>4.0469999999999997</v>
          </cell>
        </row>
        <row r="181">
          <cell r="A181" t="str">
            <v>6773 САЛЯМИ Папа может п/к в/у 0,28кг 8шт.  ОСТАНКИНО</v>
          </cell>
          <cell r="D181">
            <v>33</v>
          </cell>
        </row>
        <row r="182">
          <cell r="A182" t="str">
            <v>6776 ХОТ-ДОГ Папа может сос п/о мгс 0.35кг  ОСТАНКИНО</v>
          </cell>
          <cell r="D182">
            <v>51</v>
          </cell>
        </row>
        <row r="183">
          <cell r="A183" t="str">
            <v>6777 МЯСНЫЕ С ГОВЯДИНОЙ ПМ сос п/о мгс 0.4кг  ОСТАНКИНО</v>
          </cell>
          <cell r="D183">
            <v>212</v>
          </cell>
        </row>
        <row r="184">
          <cell r="A184" t="str">
            <v>6785 ВЕНСКАЯ САЛЯМИ п/к в/у 0.33кг 8шт.  ОСТАНКИНО</v>
          </cell>
          <cell r="D184">
            <v>26</v>
          </cell>
        </row>
        <row r="185">
          <cell r="A185" t="str">
            <v>6795 ОСТАНКИНСКАЯ в/к в/у 0,33кг 8шт.  ОСТАНКИНО</v>
          </cell>
          <cell r="D185">
            <v>24</v>
          </cell>
        </row>
        <row r="186">
          <cell r="A186" t="str">
            <v>6797 С ИНДЕЙКОЙ Папа может вар п/о 0,4кг 8шт.  ОСТАНКИНО</v>
          </cell>
          <cell r="D186">
            <v>21</v>
          </cell>
        </row>
        <row r="187">
          <cell r="A187" t="str">
            <v>6807 СЕРВЕЛАТ ЕВРОПЕЙСКИЙ в/к в/у 0,33кг 8шт.  ОСТАНКИНО</v>
          </cell>
          <cell r="D187">
            <v>2</v>
          </cell>
        </row>
        <row r="188">
          <cell r="A188" t="str">
            <v>6822 ИЗ ОТБОРНОГО МЯСА ПМ сос п/о мгс 0,36кг  ОСТАНКИНО</v>
          </cell>
          <cell r="D188">
            <v>47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11</v>
          </cell>
        </row>
        <row r="190">
          <cell r="A190" t="str">
            <v>БОНУС Z-ОСОБАЯ Коровино вар п/о (5324)  ОСТАНКИНО</v>
          </cell>
          <cell r="D190">
            <v>1.9730000000000001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3</v>
          </cell>
        </row>
        <row r="192">
          <cell r="A192" t="str">
            <v>БОНУС СОЧНЫЕ сос п/о мгс 0.41кг_UZ (6087)  ОСТАНКИНО</v>
          </cell>
          <cell r="D192">
            <v>141</v>
          </cell>
        </row>
        <row r="193">
          <cell r="A193" t="str">
            <v>БОНУС СОЧНЫЕ сос п/о мгс 1*6_UZ (6088)  ОСТАНКИНО</v>
          </cell>
          <cell r="D193">
            <v>82.968000000000004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206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68.819999999999993</v>
          </cell>
        </row>
        <row r="196">
          <cell r="A196" t="str">
            <v>БОНУС_Колбаса вареная Филейская ТМ Вязанка. ВЕС  ПОКОМ</v>
          </cell>
          <cell r="D196">
            <v>88.42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106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65</v>
          </cell>
        </row>
        <row r="200">
          <cell r="A200" t="str">
            <v>Бутербродная вареная 0,47 кг шт.  СПК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6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55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101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153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56</v>
          </cell>
        </row>
        <row r="206">
          <cell r="A206" t="str">
            <v>Гуцульская с/к "КолбасГрад" 160 гр.шт. термоус. пак  СПК</v>
          </cell>
          <cell r="D206">
            <v>5</v>
          </cell>
        </row>
        <row r="207">
          <cell r="A207" t="str">
            <v>Дельгаро с/в "Эликатессе" 140 гр.шт.  СПК</v>
          </cell>
          <cell r="D207">
            <v>20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термоус.пак. "Высокий вкус"  СПК</v>
          </cell>
          <cell r="D210">
            <v>14.24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44.4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11</v>
          </cell>
        </row>
        <row r="215">
          <cell r="A215" t="str">
            <v>Классика с/к 235 гр.шт. "Высокий вкус"  СПК</v>
          </cell>
          <cell r="D215">
            <v>16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50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48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139</v>
          </cell>
        </row>
        <row r="220">
          <cell r="A220" t="str">
            <v>Ла Фаворте с/в "Эликатессе" 140 гр.шт.  СПК</v>
          </cell>
          <cell r="D220">
            <v>16</v>
          </cell>
        </row>
        <row r="221">
          <cell r="A221" t="str">
            <v>Ливерная Печеночная "Просто выгодно" 0,3 кг.шт.  СПК</v>
          </cell>
          <cell r="D221">
            <v>9</v>
          </cell>
        </row>
        <row r="222">
          <cell r="A222" t="str">
            <v>Любительская вареная термоус.пак. "Высокий вкус"  СПК</v>
          </cell>
          <cell r="D222">
            <v>22.312000000000001</v>
          </cell>
        </row>
        <row r="223">
          <cell r="A223" t="str">
            <v>Мини-сосиски в тесте "Фрайпики" 1,8кг ВЕС, ТМ Зареченские  ПОКОМ</v>
          </cell>
          <cell r="D223">
            <v>9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22.2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389</v>
          </cell>
        </row>
        <row r="226">
          <cell r="A226" t="str">
            <v>Наггетсы Нагетосы Сочная курочка в хрустящей панировке 0,25кг ТМ Горячая штучка   ПОКОМ</v>
          </cell>
          <cell r="D226">
            <v>1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256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341</v>
          </cell>
        </row>
        <row r="229">
          <cell r="A229" t="str">
            <v>Наггетсы с куриным филе и сыром ТМ Вязанка 0,25 кг ПОКОМ</v>
          </cell>
          <cell r="D229">
            <v>84</v>
          </cell>
        </row>
        <row r="230">
          <cell r="A230" t="str">
            <v>Наггетсы Хрустящие ТМ Зареченские. ВЕС ПОКОМ</v>
          </cell>
          <cell r="D230">
            <v>89</v>
          </cell>
        </row>
        <row r="231">
          <cell r="A231" t="str">
            <v>Оригинальная с перцем с/к  СПК</v>
          </cell>
          <cell r="D231">
            <v>17.423999999999999</v>
          </cell>
        </row>
        <row r="232">
          <cell r="A232" t="str">
            <v>Пельмени Grandmeni со сливочным маслом Горячая штучка 0,75 кг ПОКОМ</v>
          </cell>
          <cell r="D232">
            <v>31</v>
          </cell>
        </row>
        <row r="233">
          <cell r="A233" t="str">
            <v>Пельмени Бигбули #МЕГАВКУСИЩЕ с сочной грудинкой 0,43 кг  ПОКОМ</v>
          </cell>
          <cell r="D233">
            <v>10</v>
          </cell>
        </row>
        <row r="234">
          <cell r="A234" t="str">
            <v>Пельмени Бигбули #МЕГАВКУСИЩЕ с сочной грудинкой 0,9 кг  ПОКОМ</v>
          </cell>
          <cell r="D234">
            <v>146</v>
          </cell>
        </row>
        <row r="235">
          <cell r="A235" t="str">
            <v>Пельмени Бигбули с мясом, Горячая штучка 0,43кг  ПОКОМ</v>
          </cell>
          <cell r="D235">
            <v>26</v>
          </cell>
        </row>
        <row r="236">
          <cell r="A236" t="str">
            <v>Пельмени Бигбули с мясом, Горячая штучка 0,9кг  ПОКОМ</v>
          </cell>
          <cell r="D236">
            <v>49</v>
          </cell>
        </row>
        <row r="237">
          <cell r="A237" t="str">
            <v>Пельмени Бигбули со сливоч.маслом (Мегамаслище) ТМ БУЛЬМЕНИ сфера 0,43. замор. ПОКОМ</v>
          </cell>
          <cell r="D237">
            <v>172</v>
          </cell>
        </row>
        <row r="238">
          <cell r="A238" t="str">
            <v>Пельмени Бигбули со сливочным маслом #МЕГАМАСЛИЩЕ Горячая штучка 0,9 кг  ПОКОМ</v>
          </cell>
          <cell r="D238">
            <v>17</v>
          </cell>
        </row>
        <row r="239">
          <cell r="A239" t="str">
            <v>Пельмени Бульмени по-сибирски с говядиной и свининой ТМ Горячая штучка 0,8 кг ПОКОМ</v>
          </cell>
          <cell r="D239">
            <v>130</v>
          </cell>
        </row>
        <row r="240">
          <cell r="A240" t="str">
            <v>Пельмени Бульмени с говядиной и свининой Горячая шт. 0,9 кг  ПОКОМ</v>
          </cell>
          <cell r="D240">
            <v>322</v>
          </cell>
        </row>
        <row r="241">
          <cell r="A241" t="str">
            <v>Пельмени Бульмени с говядиной и свининой Горячая штучка 0,43  ПОКОМ</v>
          </cell>
          <cell r="D241">
            <v>223</v>
          </cell>
        </row>
        <row r="242">
          <cell r="A242" t="str">
            <v>Пельмени Бульмени с говядиной и свининой Наваристые Горячая штучка ВЕС  ПОКОМ</v>
          </cell>
          <cell r="D242">
            <v>250</v>
          </cell>
        </row>
        <row r="243">
          <cell r="A243" t="str">
            <v>Пельмени Бульмени со сливочным маслом Горячая штучка 0,9 кг  ПОКОМ</v>
          </cell>
          <cell r="D243">
            <v>342</v>
          </cell>
        </row>
        <row r="244">
          <cell r="A244" t="str">
            <v>Пельмени Бульмени со сливочным маслом ТМ Горячая шт. 0,43 кг  ПОКОМ</v>
          </cell>
          <cell r="D244">
            <v>132</v>
          </cell>
        </row>
        <row r="245">
          <cell r="A245" t="str">
            <v>Пельмени Медвежьи ушки с фермерскими сливками 0,7кг  ПОКОМ</v>
          </cell>
          <cell r="D245">
            <v>17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22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3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253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28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115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125</v>
          </cell>
        </row>
        <row r="252">
          <cell r="A252" t="str">
            <v>Пельмени Сочные сфера 0,8 кг ТМ Стародворье  ПОКОМ</v>
          </cell>
          <cell r="D252">
            <v>11</v>
          </cell>
        </row>
        <row r="253">
          <cell r="A253" t="str">
            <v>Пельмени Сочные сфера 0,9 кг ТМ Стародворье ПОКОМ</v>
          </cell>
          <cell r="D253">
            <v>25</v>
          </cell>
        </row>
        <row r="254">
          <cell r="A254" t="str">
            <v>По-Австрийски с/к 260 гр.шт. "Высокий вкус"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8</v>
          </cell>
        </row>
        <row r="257">
          <cell r="A257" t="str">
            <v>Салями Финская с/к 235 гр.шт. "Высокий вкус"  СПК</v>
          </cell>
          <cell r="D257">
            <v>31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22.765999999999998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10.117000000000001</v>
          </cell>
        </row>
        <row r="260">
          <cell r="A260" t="str">
            <v>Семейная с чесночком Экстра вареная  СПК</v>
          </cell>
          <cell r="D260">
            <v>7.3479999999999999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26</v>
          </cell>
        </row>
        <row r="263">
          <cell r="A263" t="str">
            <v>Сибирская особая с/к 0,235 кг шт.  СПК</v>
          </cell>
          <cell r="D263">
            <v>19</v>
          </cell>
        </row>
        <row r="264">
          <cell r="A264" t="str">
            <v>Смак-мени с картофелем и сочной грудинкой 1кг ТМ Зареченские ПОКОМ</v>
          </cell>
          <cell r="D264">
            <v>3</v>
          </cell>
        </row>
        <row r="265">
          <cell r="A265" t="str">
            <v>Смак-мени с мясом 1кг ТМ Зареченские ПОКОМ</v>
          </cell>
          <cell r="D265">
            <v>6</v>
          </cell>
        </row>
        <row r="266">
          <cell r="A266" t="str">
            <v>Сосисоны в темпуре ВЕС  ПОКОМ</v>
          </cell>
          <cell r="D266">
            <v>9</v>
          </cell>
        </row>
        <row r="267">
          <cell r="A267" t="str">
            <v>Сочный мегачебурек ТМ Зареченские ВЕС ПОКОМ</v>
          </cell>
          <cell r="D267">
            <v>11.48</v>
          </cell>
        </row>
        <row r="268">
          <cell r="A268" t="str">
            <v>Торо Неро с/в "Эликатессе" 140 гр.шт.  СПК</v>
          </cell>
          <cell r="D268">
            <v>16</v>
          </cell>
        </row>
        <row r="269">
          <cell r="A269" t="str">
            <v>Уши свиные копченые к пиву 0,15кг нар. д/ф шт.  СПК</v>
          </cell>
          <cell r="D269">
            <v>2</v>
          </cell>
        </row>
        <row r="270">
          <cell r="A270" t="str">
            <v>Фестивальная пора с/к 100 гр.шт.нар. (лоток с ср.защ.атм.)  СПК</v>
          </cell>
          <cell r="D270">
            <v>8</v>
          </cell>
        </row>
        <row r="271">
          <cell r="A271" t="str">
            <v>Фестивальная пора с/к 235 гр.шт.  СПК</v>
          </cell>
          <cell r="D271">
            <v>61</v>
          </cell>
        </row>
        <row r="272">
          <cell r="A272" t="str">
            <v>Фрай-пицца с ветчиной и грибами 3,0 кг ТМ Зареченские ТС Зареченские продукты. ВЕС ПОКОМ</v>
          </cell>
          <cell r="D272">
            <v>51</v>
          </cell>
        </row>
        <row r="273">
          <cell r="A273" t="str">
            <v>Фуэт с/в "Эликатессе" 160 гр.шт.  СПК</v>
          </cell>
          <cell r="D273">
            <v>29</v>
          </cell>
        </row>
        <row r="274">
          <cell r="A274" t="str">
            <v>Хинкали Классические ТМ Зареченские ВЕС ПОКОМ</v>
          </cell>
          <cell r="D274">
            <v>10</v>
          </cell>
        </row>
        <row r="275">
          <cell r="A275" t="str">
            <v>Хотстеры ТМ Горячая штучка ТС Хотстеры 0,25 кг зам  ПОКОМ</v>
          </cell>
          <cell r="D275">
            <v>218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44</v>
          </cell>
        </row>
        <row r="277">
          <cell r="A277" t="str">
            <v>Хрустящие крылышки ТМ Горячая штучка 0,3 кг зам  ПОКОМ</v>
          </cell>
          <cell r="D277">
            <v>34</v>
          </cell>
        </row>
        <row r="278">
          <cell r="A278" t="str">
            <v>Чебупай брауни ТМ Горячая штучка 0,2 кг.  ПОКОМ</v>
          </cell>
          <cell r="D278">
            <v>8</v>
          </cell>
        </row>
        <row r="279">
          <cell r="A279" t="str">
            <v>Чебупай сочное яблоко ТМ Горячая штучка 0,2 кг зам.  ПОКОМ</v>
          </cell>
          <cell r="D279">
            <v>24</v>
          </cell>
        </row>
        <row r="280">
          <cell r="A280" t="str">
            <v>Чебупай спелая вишня ТМ Горячая штучка 0,2 кг зам.  ПОКОМ</v>
          </cell>
          <cell r="D280">
            <v>37</v>
          </cell>
        </row>
        <row r="281">
          <cell r="A281" t="str">
            <v>Чебупели Курочка гриль ТМ Горячая штучка, 0,3 кг зам  ПОКОМ</v>
          </cell>
          <cell r="D281">
            <v>22</v>
          </cell>
        </row>
        <row r="282">
          <cell r="A282" t="str">
            <v>Чебупицца курочка по-итальянски Горячая штучка 0,25 кг зам  ПОКОМ</v>
          </cell>
          <cell r="D282">
            <v>318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264</v>
          </cell>
        </row>
        <row r="284">
          <cell r="A284" t="str">
            <v>Чебуреки Мясные вес 2,7 кг ТМ Зареченские ВЕС ПОКОМ</v>
          </cell>
          <cell r="D284">
            <v>5.4</v>
          </cell>
        </row>
        <row r="285">
          <cell r="A285" t="str">
            <v>Чебуреки сочные ВЕС ТМ Зареченские  ПОКОМ</v>
          </cell>
          <cell r="D285">
            <v>50</v>
          </cell>
        </row>
        <row r="286">
          <cell r="A286" t="str">
            <v>Шпикачки Русские (черева) (в ср.защ.атм.) "Высокий вкус"  СПК</v>
          </cell>
          <cell r="D286">
            <v>17.933</v>
          </cell>
        </row>
        <row r="287">
          <cell r="A287" t="str">
            <v>Эликапреза с/в "Эликатессе" 0,10 кг.шт. нарезка (лоток с ср.защ.атм.)  СПК</v>
          </cell>
          <cell r="D287">
            <v>20</v>
          </cell>
        </row>
        <row r="288">
          <cell r="A288" t="str">
            <v>Юбилейная с/к 0,235 кг.шт.  СПК</v>
          </cell>
          <cell r="D288">
            <v>136</v>
          </cell>
        </row>
        <row r="289">
          <cell r="A289" t="str">
            <v>Итого</v>
          </cell>
          <cell r="D289">
            <v>38234.89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8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X118" sqref="X118"/>
    </sheetView>
  </sheetViews>
  <sheetFormatPr defaultColWidth="10.5" defaultRowHeight="11.45" customHeight="1" outlineLevelRow="1" x14ac:dyDescent="0.2"/>
  <cols>
    <col min="1" max="1" width="57.5" style="1" customWidth="1"/>
    <col min="2" max="2" width="4" style="1" customWidth="1"/>
    <col min="3" max="6" width="7.6640625" style="1" customWidth="1"/>
    <col min="7" max="7" width="9.3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8" width="7.6640625" style="5" customWidth="1"/>
    <col min="39" max="40" width="1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9" t="s">
        <v>149</v>
      </c>
      <c r="AK3" s="19" t="s">
        <v>147</v>
      </c>
      <c r="AL3" s="19" t="s">
        <v>148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138</v>
      </c>
      <c r="M5" s="16" t="s">
        <v>139</v>
      </c>
      <c r="N5" s="16" t="s">
        <v>140</v>
      </c>
      <c r="U5" s="16" t="s">
        <v>141</v>
      </c>
      <c r="V5" s="16" t="s">
        <v>142</v>
      </c>
      <c r="X5" s="16" t="s">
        <v>143</v>
      </c>
      <c r="AE5" s="16" t="s">
        <v>144</v>
      </c>
      <c r="AF5" s="16" t="s">
        <v>145</v>
      </c>
      <c r="AG5" s="16" t="s">
        <v>146</v>
      </c>
      <c r="AH5" s="16" t="s">
        <v>138</v>
      </c>
      <c r="AJ5" s="16" t="s">
        <v>141</v>
      </c>
      <c r="AK5" s="16" t="s">
        <v>142</v>
      </c>
      <c r="AL5" s="16" t="s">
        <v>143</v>
      </c>
    </row>
    <row r="6" spans="1:40" ht="11.1" customHeight="1" x14ac:dyDescent="0.2">
      <c r="A6" s="6"/>
      <c r="B6" s="6"/>
      <c r="C6" s="3"/>
      <c r="D6" s="3"/>
      <c r="E6" s="9">
        <f>SUM(E7:E124)</f>
        <v>120513.87600000002</v>
      </c>
      <c r="F6" s="9">
        <f>SUM(F7:F124)</f>
        <v>63704.716000000015</v>
      </c>
      <c r="J6" s="9">
        <f t="shared" ref="J6:X6" si="0">SUM(J7:J124)</f>
        <v>120853.31999999996</v>
      </c>
      <c r="K6" s="9">
        <f t="shared" si="0"/>
        <v>-339.44399999999894</v>
      </c>
      <c r="L6" s="9">
        <f t="shared" si="0"/>
        <v>29590</v>
      </c>
      <c r="M6" s="9">
        <f t="shared" si="0"/>
        <v>22040</v>
      </c>
      <c r="N6" s="9">
        <f t="shared" si="0"/>
        <v>27740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16710</v>
      </c>
      <c r="V6" s="9">
        <f t="shared" si="0"/>
        <v>10320</v>
      </c>
      <c r="W6" s="9">
        <f t="shared" si="0"/>
        <v>21420.775199999985</v>
      </c>
      <c r="X6" s="9">
        <f t="shared" si="0"/>
        <v>27820</v>
      </c>
      <c r="AA6" s="9">
        <f t="shared" ref="AA6:AH6" si="1">SUM(AA7:AA124)</f>
        <v>0</v>
      </c>
      <c r="AB6" s="9">
        <f t="shared" si="1"/>
        <v>0</v>
      </c>
      <c r="AC6" s="9">
        <f t="shared" si="1"/>
        <v>0</v>
      </c>
      <c r="AD6" s="9">
        <f t="shared" si="1"/>
        <v>13410</v>
      </c>
      <c r="AE6" s="9">
        <f t="shared" si="1"/>
        <v>23733.190999999992</v>
      </c>
      <c r="AF6" s="9">
        <f t="shared" si="1"/>
        <v>23172.464599999999</v>
      </c>
      <c r="AG6" s="9">
        <f t="shared" si="1"/>
        <v>25058.629800000017</v>
      </c>
      <c r="AH6" s="9">
        <f t="shared" si="1"/>
        <v>18831.257999999994</v>
      </c>
      <c r="AJ6" s="9">
        <f>SUM(AJ7:AJ124)</f>
        <v>10542</v>
      </c>
      <c r="AK6" s="9">
        <f>SUM(AK7:AK124)</f>
        <v>5993.5999999999995</v>
      </c>
      <c r="AL6" s="9">
        <f>SUM(AL7:AL124)</f>
        <v>17206.300000000003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40.072000000000003</v>
      </c>
      <c r="D7" s="8">
        <v>36.79</v>
      </c>
      <c r="E7" s="8">
        <v>43.17</v>
      </c>
      <c r="F7" s="8">
        <v>30.806000000000001</v>
      </c>
      <c r="G7" s="2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3">
        <f>VLOOKUP(A:A,[2]TDSheet!$A:$F,6,0)</f>
        <v>50.4</v>
      </c>
      <c r="K7" s="13">
        <f>E7-J7</f>
        <v>-7.2299999999999969</v>
      </c>
      <c r="L7" s="13">
        <f>VLOOKUP(A:A,[1]TDSheet!$A:$M,13,0)</f>
        <v>20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7"/>
      <c r="V7" s="17"/>
      <c r="W7" s="13">
        <f>(E7-AD7)/5</f>
        <v>8.6340000000000003</v>
      </c>
      <c r="X7" s="17"/>
      <c r="Y7" s="18">
        <f>(F7+L7+M7+N7+U7+V7+X7)/W7</f>
        <v>5.8844104702339584</v>
      </c>
      <c r="Z7" s="13">
        <f>F7/W7</f>
        <v>3.5679870280287238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11.832599999999999</v>
      </c>
      <c r="AF7" s="13">
        <f>VLOOKUP(A:A,[1]TDSheet!$A:$AF,32,0)</f>
        <v>10.3896</v>
      </c>
      <c r="AG7" s="13">
        <f>VLOOKUP(A:A,[1]TDSheet!$A:$AG,33,0)</f>
        <v>10.966800000000001</v>
      </c>
      <c r="AH7" s="13">
        <f>VLOOKUP(A:A,[3]TDSheet!$A:$D,4,0)</f>
        <v>7.0949999999999998</v>
      </c>
      <c r="AI7" s="13" t="str">
        <f>VLOOKUP(A:A,[1]TDSheet!$A:$AI,35,0)</f>
        <v>вывод</v>
      </c>
      <c r="AJ7" s="13">
        <f>U7*H7</f>
        <v>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199.59100000000001</v>
      </c>
      <c r="D8" s="8">
        <v>599.16899999999998</v>
      </c>
      <c r="E8" s="8">
        <v>513.43499999999995</v>
      </c>
      <c r="F8" s="8">
        <v>272.01499999999999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574.50800000000004</v>
      </c>
      <c r="K8" s="13">
        <f t="shared" ref="K8:K71" si="2">E8-J8</f>
        <v>-61.073000000000093</v>
      </c>
      <c r="L8" s="13">
        <f>VLOOKUP(A:A,[1]TDSheet!$A:$M,13,0)</f>
        <v>180</v>
      </c>
      <c r="M8" s="13">
        <f>VLOOKUP(A:A,[1]TDSheet!$A:$N,14,0)</f>
        <v>100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7">
        <v>100</v>
      </c>
      <c r="V8" s="17">
        <v>80</v>
      </c>
      <c r="W8" s="13">
        <f t="shared" ref="W8:W71" si="3">(E8-AD8)/5</f>
        <v>102.68699999999998</v>
      </c>
      <c r="X8" s="17">
        <v>100</v>
      </c>
      <c r="Y8" s="18">
        <f t="shared" ref="Y8:Y71" si="4">(F8+L8+M8+N8+U8+V8+X8)/W8</f>
        <v>10.050103713225628</v>
      </c>
      <c r="Z8" s="13">
        <f t="shared" ref="Z8:Z71" si="5">F8/W8</f>
        <v>2.648972119158219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113.12839999999998</v>
      </c>
      <c r="AF8" s="13">
        <f>VLOOKUP(A:A,[1]TDSheet!$A:$AF,32,0)</f>
        <v>108.42059999999999</v>
      </c>
      <c r="AG8" s="13">
        <f>VLOOKUP(A:A,[1]TDSheet!$A:$AG,33,0)</f>
        <v>124.0492</v>
      </c>
      <c r="AH8" s="13">
        <f>VLOOKUP(A:A,[3]TDSheet!$A:$D,4,0)</f>
        <v>98.162999999999997</v>
      </c>
      <c r="AI8" s="13" t="str">
        <f>VLOOKUP(A:A,[1]TDSheet!$A:$AI,35,0)</f>
        <v>оконч</v>
      </c>
      <c r="AJ8" s="13">
        <f t="shared" ref="AJ8:AJ71" si="6">U8*H8</f>
        <v>100</v>
      </c>
      <c r="AK8" s="13">
        <f t="shared" ref="AK8:AK71" si="7">V8*H8</f>
        <v>80</v>
      </c>
      <c r="AL8" s="13">
        <f t="shared" ref="AL8:AL71" si="8">X8*H8</f>
        <v>100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713.40800000000002</v>
      </c>
      <c r="D9" s="8">
        <v>446.87</v>
      </c>
      <c r="E9" s="8">
        <v>536.25699999999995</v>
      </c>
      <c r="F9" s="8">
        <v>606.98099999999999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517.36199999999997</v>
      </c>
      <c r="K9" s="13">
        <f t="shared" si="2"/>
        <v>18.894999999999982</v>
      </c>
      <c r="L9" s="13">
        <f>VLOOKUP(A:A,[1]TDSheet!$A:$M,13,0)</f>
        <v>100</v>
      </c>
      <c r="M9" s="13">
        <f>VLOOKUP(A:A,[1]TDSheet!$A:$N,14,0)</f>
        <v>100</v>
      </c>
      <c r="N9" s="13">
        <f>VLOOKUP(A:A,[1]TDSheet!$A:$X,24,0)</f>
        <v>50</v>
      </c>
      <c r="O9" s="13"/>
      <c r="P9" s="13"/>
      <c r="Q9" s="13"/>
      <c r="R9" s="13"/>
      <c r="S9" s="13"/>
      <c r="T9" s="13"/>
      <c r="U9" s="17">
        <v>100</v>
      </c>
      <c r="V9" s="17"/>
      <c r="W9" s="13">
        <f t="shared" si="3"/>
        <v>107.25139999999999</v>
      </c>
      <c r="X9" s="17">
        <v>100</v>
      </c>
      <c r="Y9" s="18">
        <f t="shared" si="4"/>
        <v>9.8551720536981353</v>
      </c>
      <c r="Z9" s="13">
        <f t="shared" si="5"/>
        <v>5.6594226275834165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89.126000000000005</v>
      </c>
      <c r="AF9" s="13">
        <f>VLOOKUP(A:A,[1]TDSheet!$A:$AF,32,0)</f>
        <v>88.878</v>
      </c>
      <c r="AG9" s="13">
        <f>VLOOKUP(A:A,[1]TDSheet!$A:$AG,33,0)</f>
        <v>94.855999999999995</v>
      </c>
      <c r="AH9" s="13">
        <f>VLOOKUP(A:A,[3]TDSheet!$A:$D,4,0)</f>
        <v>125.01300000000001</v>
      </c>
      <c r="AI9" s="13" t="str">
        <f>VLOOKUP(A:A,[1]TDSheet!$A:$AI,35,0)</f>
        <v>май яб</v>
      </c>
      <c r="AJ9" s="13">
        <f t="shared" si="6"/>
        <v>100</v>
      </c>
      <c r="AK9" s="13">
        <f t="shared" si="7"/>
        <v>0</v>
      </c>
      <c r="AL9" s="13">
        <f t="shared" si="8"/>
        <v>100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608.62800000000004</v>
      </c>
      <c r="D10" s="8">
        <v>3482.1149999999998</v>
      </c>
      <c r="E10" s="8">
        <v>1056.836</v>
      </c>
      <c r="F10" s="8">
        <v>1008.253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991.94899999999996</v>
      </c>
      <c r="K10" s="13">
        <f t="shared" si="2"/>
        <v>64.887000000000057</v>
      </c>
      <c r="L10" s="13">
        <f>VLOOKUP(A:A,[1]TDSheet!$A:$M,13,0)</f>
        <v>400</v>
      </c>
      <c r="M10" s="13">
        <f>VLOOKUP(A:A,[1]TDSheet!$A:$N,14,0)</f>
        <v>0</v>
      </c>
      <c r="N10" s="13">
        <f>VLOOKUP(A:A,[1]TDSheet!$A:$X,24,0)</f>
        <v>50</v>
      </c>
      <c r="O10" s="13"/>
      <c r="P10" s="13"/>
      <c r="Q10" s="13"/>
      <c r="R10" s="13"/>
      <c r="S10" s="13"/>
      <c r="T10" s="13"/>
      <c r="U10" s="17">
        <v>100</v>
      </c>
      <c r="V10" s="17">
        <v>100</v>
      </c>
      <c r="W10" s="13">
        <f t="shared" si="3"/>
        <v>211.3672</v>
      </c>
      <c r="X10" s="17">
        <v>350</v>
      </c>
      <c r="Y10" s="18">
        <f t="shared" si="4"/>
        <v>9.5012518498612852</v>
      </c>
      <c r="Z10" s="13">
        <f t="shared" si="5"/>
        <v>4.7701488215768579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315.50200000000001</v>
      </c>
      <c r="AF10" s="13">
        <f>VLOOKUP(A:A,[1]TDSheet!$A:$AF,32,0)</f>
        <v>330.81659999999999</v>
      </c>
      <c r="AG10" s="13">
        <f>VLOOKUP(A:A,[1]TDSheet!$A:$AG,33,0)</f>
        <v>319.34820000000002</v>
      </c>
      <c r="AH10" s="13">
        <f>VLOOKUP(A:A,[3]TDSheet!$A:$D,4,0)</f>
        <v>185.22399999999999</v>
      </c>
      <c r="AI10" s="13" t="str">
        <f>VLOOKUP(A:A,[1]TDSheet!$A:$AI,35,0)</f>
        <v>оконч</v>
      </c>
      <c r="AJ10" s="13">
        <f t="shared" si="6"/>
        <v>100</v>
      </c>
      <c r="AK10" s="13">
        <f t="shared" si="7"/>
        <v>100</v>
      </c>
      <c r="AL10" s="13">
        <f t="shared" si="8"/>
        <v>350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169.541</v>
      </c>
      <c r="D11" s="8">
        <v>42.71</v>
      </c>
      <c r="E11" s="8">
        <v>154.18199999999999</v>
      </c>
      <c r="F11" s="8">
        <v>52.244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149.012</v>
      </c>
      <c r="K11" s="13">
        <f t="shared" si="2"/>
        <v>5.1699999999999875</v>
      </c>
      <c r="L11" s="13">
        <f>VLOOKUP(A:A,[1]TDSheet!$A:$M,13,0)</f>
        <v>20</v>
      </c>
      <c r="M11" s="13">
        <f>VLOOKUP(A:A,[1]TDSheet!$A:$N,14,0)</f>
        <v>80</v>
      </c>
      <c r="N11" s="13">
        <f>VLOOKUP(A:A,[1]TDSheet!$A:$X,24,0)</f>
        <v>70</v>
      </c>
      <c r="O11" s="13"/>
      <c r="P11" s="13"/>
      <c r="Q11" s="13"/>
      <c r="R11" s="13"/>
      <c r="S11" s="13"/>
      <c r="T11" s="13"/>
      <c r="U11" s="17"/>
      <c r="V11" s="17">
        <v>30</v>
      </c>
      <c r="W11" s="13">
        <f t="shared" si="3"/>
        <v>30.836399999999998</v>
      </c>
      <c r="X11" s="17">
        <v>40</v>
      </c>
      <c r="Y11" s="18">
        <f t="shared" si="4"/>
        <v>9.4772411824986076</v>
      </c>
      <c r="Z11" s="13">
        <f t="shared" si="5"/>
        <v>1.6942314926515418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31.059800000000003</v>
      </c>
      <c r="AF11" s="13">
        <f>VLOOKUP(A:A,[1]TDSheet!$A:$AF,32,0)</f>
        <v>37.204999999999998</v>
      </c>
      <c r="AG11" s="13">
        <f>VLOOKUP(A:A,[1]TDSheet!$A:$AG,33,0)</f>
        <v>27.832000000000001</v>
      </c>
      <c r="AH11" s="13">
        <f>VLOOKUP(A:A,[3]TDSheet!$A:$D,4,0)</f>
        <v>30.79</v>
      </c>
      <c r="AI11" s="13" t="e">
        <f>VLOOKUP(A:A,[1]TDSheet!$A:$AI,35,0)</f>
        <v>#N/A</v>
      </c>
      <c r="AJ11" s="13">
        <f t="shared" si="6"/>
        <v>0</v>
      </c>
      <c r="AK11" s="13">
        <f t="shared" si="7"/>
        <v>30</v>
      </c>
      <c r="AL11" s="13">
        <f t="shared" si="8"/>
        <v>40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91</v>
      </c>
      <c r="D12" s="8">
        <v>147</v>
      </c>
      <c r="E12" s="8">
        <v>174</v>
      </c>
      <c r="F12" s="8">
        <v>63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179</v>
      </c>
      <c r="K12" s="13">
        <f t="shared" si="2"/>
        <v>-5</v>
      </c>
      <c r="L12" s="13">
        <f>VLOOKUP(A:A,[1]TDSheet!$A:$M,13,0)</f>
        <v>50</v>
      </c>
      <c r="M12" s="13">
        <f>VLOOKUP(A:A,[1]TDSheet!$A:$N,14,0)</f>
        <v>80</v>
      </c>
      <c r="N12" s="13">
        <f>VLOOKUP(A:A,[1]TDSheet!$A:$X,24,0)</f>
        <v>30</v>
      </c>
      <c r="O12" s="13"/>
      <c r="P12" s="13"/>
      <c r="Q12" s="13"/>
      <c r="R12" s="13"/>
      <c r="S12" s="13"/>
      <c r="T12" s="13"/>
      <c r="U12" s="17">
        <v>60</v>
      </c>
      <c r="V12" s="17"/>
      <c r="W12" s="13">
        <f t="shared" si="3"/>
        <v>34.799999999999997</v>
      </c>
      <c r="X12" s="17">
        <v>50</v>
      </c>
      <c r="Y12" s="18">
        <f t="shared" si="4"/>
        <v>9.5689655172413808</v>
      </c>
      <c r="Z12" s="13">
        <f t="shared" si="5"/>
        <v>1.8103448275862071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27.2</v>
      </c>
      <c r="AF12" s="13">
        <f>VLOOKUP(A:A,[1]TDSheet!$A:$AF,32,0)</f>
        <v>33</v>
      </c>
      <c r="AG12" s="13">
        <f>VLOOKUP(A:A,[1]TDSheet!$A:$AG,33,0)</f>
        <v>35.4</v>
      </c>
      <c r="AH12" s="13">
        <f>VLOOKUP(A:A,[3]TDSheet!$A:$D,4,0)</f>
        <v>30</v>
      </c>
      <c r="AI12" s="13">
        <f>VLOOKUP(A:A,[1]TDSheet!$A:$AI,35,0)</f>
        <v>0</v>
      </c>
      <c r="AJ12" s="13">
        <f t="shared" si="6"/>
        <v>30</v>
      </c>
      <c r="AK12" s="13">
        <f t="shared" si="7"/>
        <v>0</v>
      </c>
      <c r="AL12" s="13">
        <f t="shared" si="8"/>
        <v>25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1573</v>
      </c>
      <c r="D13" s="8">
        <v>5880</v>
      </c>
      <c r="E13" s="8">
        <v>2352</v>
      </c>
      <c r="F13" s="8">
        <v>1624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2374</v>
      </c>
      <c r="K13" s="13">
        <f t="shared" si="2"/>
        <v>-22</v>
      </c>
      <c r="L13" s="13">
        <f>VLOOKUP(A:A,[1]TDSheet!$A:$M,13,0)</f>
        <v>400</v>
      </c>
      <c r="M13" s="13">
        <f>VLOOKUP(A:A,[1]TDSheet!$A:$N,14,0)</f>
        <v>400</v>
      </c>
      <c r="N13" s="13">
        <f>VLOOKUP(A:A,[1]TDSheet!$A:$X,24,0)</f>
        <v>200</v>
      </c>
      <c r="O13" s="13"/>
      <c r="P13" s="13"/>
      <c r="Q13" s="13"/>
      <c r="R13" s="13"/>
      <c r="S13" s="13"/>
      <c r="T13" s="13"/>
      <c r="U13" s="17">
        <v>300</v>
      </c>
      <c r="V13" s="17"/>
      <c r="W13" s="13">
        <f t="shared" si="3"/>
        <v>326.39999999999998</v>
      </c>
      <c r="X13" s="17">
        <v>400</v>
      </c>
      <c r="Y13" s="18">
        <f t="shared" si="4"/>
        <v>10.183823529411766</v>
      </c>
      <c r="Z13" s="13">
        <f t="shared" si="5"/>
        <v>4.9754901960784315</v>
      </c>
      <c r="AA13" s="13"/>
      <c r="AB13" s="13"/>
      <c r="AC13" s="13"/>
      <c r="AD13" s="13">
        <f>VLOOKUP(A:A,[1]TDSheet!$A:$AD,30,0)</f>
        <v>720</v>
      </c>
      <c r="AE13" s="13">
        <f>VLOOKUP(A:A,[1]TDSheet!$A:$AE,31,0)</f>
        <v>290.2</v>
      </c>
      <c r="AF13" s="13">
        <f>VLOOKUP(A:A,[1]TDSheet!$A:$AF,32,0)</f>
        <v>285.2</v>
      </c>
      <c r="AG13" s="13">
        <f>VLOOKUP(A:A,[1]TDSheet!$A:$AG,33,0)</f>
        <v>325.39999999999998</v>
      </c>
      <c r="AH13" s="13">
        <f>VLOOKUP(A:A,[3]TDSheet!$A:$D,4,0)</f>
        <v>293</v>
      </c>
      <c r="AI13" s="13" t="str">
        <f>VLOOKUP(A:A,[1]TDSheet!$A:$AI,35,0)</f>
        <v>май яб</v>
      </c>
      <c r="AJ13" s="13">
        <f t="shared" si="6"/>
        <v>120</v>
      </c>
      <c r="AK13" s="13">
        <f t="shared" si="7"/>
        <v>0</v>
      </c>
      <c r="AL13" s="13">
        <f t="shared" si="8"/>
        <v>160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2676</v>
      </c>
      <c r="D14" s="8">
        <v>11316</v>
      </c>
      <c r="E14" s="8">
        <v>4311</v>
      </c>
      <c r="F14" s="8">
        <v>2417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4334</v>
      </c>
      <c r="K14" s="13">
        <f t="shared" si="2"/>
        <v>-23</v>
      </c>
      <c r="L14" s="13">
        <f>VLOOKUP(A:A,[1]TDSheet!$A:$M,13,0)</f>
        <v>700</v>
      </c>
      <c r="M14" s="13">
        <f>VLOOKUP(A:A,[1]TDSheet!$A:$N,14,0)</f>
        <v>500</v>
      </c>
      <c r="N14" s="13">
        <f>VLOOKUP(A:A,[1]TDSheet!$A:$X,24,0)</f>
        <v>1000</v>
      </c>
      <c r="O14" s="13"/>
      <c r="P14" s="13"/>
      <c r="Q14" s="13"/>
      <c r="R14" s="13"/>
      <c r="S14" s="13"/>
      <c r="T14" s="13"/>
      <c r="U14" s="17">
        <v>800</v>
      </c>
      <c r="V14" s="17"/>
      <c r="W14" s="13">
        <f t="shared" si="3"/>
        <v>622.20000000000005</v>
      </c>
      <c r="X14" s="17">
        <v>800</v>
      </c>
      <c r="Y14" s="18">
        <f t="shared" si="4"/>
        <v>9.9919639987142386</v>
      </c>
      <c r="Z14" s="13">
        <f t="shared" si="5"/>
        <v>3.8846030215364831</v>
      </c>
      <c r="AA14" s="13"/>
      <c r="AB14" s="13"/>
      <c r="AC14" s="13"/>
      <c r="AD14" s="13">
        <f>VLOOKUP(A:A,[1]TDSheet!$A:$AD,30,0)</f>
        <v>1200</v>
      </c>
      <c r="AE14" s="13">
        <f>VLOOKUP(A:A,[1]TDSheet!$A:$AE,31,0)</f>
        <v>450</v>
      </c>
      <c r="AF14" s="13">
        <f>VLOOKUP(A:A,[1]TDSheet!$A:$AF,32,0)</f>
        <v>455.2</v>
      </c>
      <c r="AG14" s="13">
        <f>VLOOKUP(A:A,[1]TDSheet!$A:$AG,33,0)</f>
        <v>536.4</v>
      </c>
      <c r="AH14" s="13">
        <f>VLOOKUP(A:A,[3]TDSheet!$A:$D,4,0)</f>
        <v>618</v>
      </c>
      <c r="AI14" s="13" t="str">
        <f>VLOOKUP(A:A,[1]TDSheet!$A:$AI,35,0)</f>
        <v>май яб</v>
      </c>
      <c r="AJ14" s="13">
        <f t="shared" si="6"/>
        <v>360</v>
      </c>
      <c r="AK14" s="13">
        <f t="shared" si="7"/>
        <v>0</v>
      </c>
      <c r="AL14" s="13">
        <f t="shared" si="8"/>
        <v>360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2070</v>
      </c>
      <c r="D15" s="8">
        <v>16444</v>
      </c>
      <c r="E15" s="8">
        <v>3723</v>
      </c>
      <c r="F15" s="8">
        <v>2700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3781</v>
      </c>
      <c r="K15" s="13">
        <f t="shared" si="2"/>
        <v>-58</v>
      </c>
      <c r="L15" s="13">
        <f>VLOOKUP(A:A,[1]TDSheet!$A:$M,13,0)</f>
        <v>1100</v>
      </c>
      <c r="M15" s="13">
        <f>VLOOKUP(A:A,[1]TDSheet!$A:$N,14,0)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7">
        <v>800</v>
      </c>
      <c r="V15" s="17"/>
      <c r="W15" s="13">
        <f t="shared" si="3"/>
        <v>537</v>
      </c>
      <c r="X15" s="17">
        <v>700</v>
      </c>
      <c r="Y15" s="18">
        <f t="shared" si="4"/>
        <v>9.8696461824953445</v>
      </c>
      <c r="Z15" s="13">
        <f t="shared" si="5"/>
        <v>5.027932960893855</v>
      </c>
      <c r="AA15" s="13"/>
      <c r="AB15" s="13"/>
      <c r="AC15" s="13"/>
      <c r="AD15" s="13">
        <f>VLOOKUP(A:A,[1]TDSheet!$A:$AD,30,0)</f>
        <v>1038</v>
      </c>
      <c r="AE15" s="13">
        <f>VLOOKUP(A:A,[1]TDSheet!$A:$AE,31,0)</f>
        <v>1010.2</v>
      </c>
      <c r="AF15" s="13">
        <f>VLOOKUP(A:A,[1]TDSheet!$A:$AF,32,0)</f>
        <v>1070.8</v>
      </c>
      <c r="AG15" s="13">
        <f>VLOOKUP(A:A,[1]TDSheet!$A:$AG,33,0)</f>
        <v>950.2</v>
      </c>
      <c r="AH15" s="13">
        <f>VLOOKUP(A:A,[3]TDSheet!$A:$D,4,0)</f>
        <v>514</v>
      </c>
      <c r="AI15" s="13" t="str">
        <f>VLOOKUP(A:A,[1]TDSheet!$A:$AI,35,0)</f>
        <v>оконч</v>
      </c>
      <c r="AJ15" s="13">
        <f t="shared" si="6"/>
        <v>360</v>
      </c>
      <c r="AK15" s="13">
        <f t="shared" si="7"/>
        <v>0</v>
      </c>
      <c r="AL15" s="13">
        <f t="shared" si="8"/>
        <v>315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108</v>
      </c>
      <c r="D16" s="8">
        <v>203</v>
      </c>
      <c r="E16" s="8">
        <v>207</v>
      </c>
      <c r="F16" s="8">
        <v>102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227</v>
      </c>
      <c r="K16" s="13">
        <f t="shared" si="2"/>
        <v>-20</v>
      </c>
      <c r="L16" s="13">
        <f>VLOOKUP(A:A,[1]TDSheet!$A:$M,13,0)</f>
        <v>60</v>
      </c>
      <c r="M16" s="13">
        <f>VLOOKUP(A:A,[1]TDSheet!$A:$N,14,0)</f>
        <v>50</v>
      </c>
      <c r="N16" s="13">
        <f>VLOOKUP(A:A,[1]TDSheet!$A:$X,24,0)</f>
        <v>80</v>
      </c>
      <c r="O16" s="13"/>
      <c r="P16" s="13"/>
      <c r="Q16" s="13"/>
      <c r="R16" s="13"/>
      <c r="S16" s="13"/>
      <c r="T16" s="13"/>
      <c r="U16" s="17"/>
      <c r="V16" s="17">
        <v>50</v>
      </c>
      <c r="W16" s="13">
        <f t="shared" si="3"/>
        <v>41.4</v>
      </c>
      <c r="X16" s="17">
        <v>50</v>
      </c>
      <c r="Y16" s="18">
        <f t="shared" si="4"/>
        <v>9.4685990338164263</v>
      </c>
      <c r="Z16" s="13">
        <f t="shared" si="5"/>
        <v>2.4637681159420293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36.200000000000003</v>
      </c>
      <c r="AF16" s="13">
        <f>VLOOKUP(A:A,[1]TDSheet!$A:$AF,32,0)</f>
        <v>41.2</v>
      </c>
      <c r="AG16" s="13">
        <f>VLOOKUP(A:A,[1]TDSheet!$A:$AG,33,0)</f>
        <v>44.8</v>
      </c>
      <c r="AH16" s="13">
        <f>VLOOKUP(A:A,[3]TDSheet!$A:$D,4,0)</f>
        <v>31</v>
      </c>
      <c r="AI16" s="13" t="e">
        <f>VLOOKUP(A:A,[1]TDSheet!$A:$AI,35,0)</f>
        <v>#N/A</v>
      </c>
      <c r="AJ16" s="13">
        <f t="shared" si="6"/>
        <v>0</v>
      </c>
      <c r="AK16" s="13">
        <f t="shared" si="7"/>
        <v>25</v>
      </c>
      <c r="AL16" s="13">
        <f t="shared" si="8"/>
        <v>25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38</v>
      </c>
      <c r="D17" s="8">
        <v>72</v>
      </c>
      <c r="E17" s="8">
        <v>58</v>
      </c>
      <c r="F17" s="8">
        <v>51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90</v>
      </c>
      <c r="K17" s="13">
        <f t="shared" si="2"/>
        <v>-32</v>
      </c>
      <c r="L17" s="13">
        <f>VLOOKUP(A:A,[1]TDSheet!$A:$M,13,0)</f>
        <v>30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7"/>
      <c r="V17" s="17">
        <v>30</v>
      </c>
      <c r="W17" s="13">
        <f t="shared" si="3"/>
        <v>11.6</v>
      </c>
      <c r="X17" s="17"/>
      <c r="Y17" s="18">
        <f t="shared" si="4"/>
        <v>9.568965517241379</v>
      </c>
      <c r="Z17" s="13">
        <f t="shared" si="5"/>
        <v>4.3965517241379315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10.199999999999999</v>
      </c>
      <c r="AF17" s="13">
        <f>VLOOKUP(A:A,[1]TDSheet!$A:$AF,32,0)</f>
        <v>13.8</v>
      </c>
      <c r="AG17" s="13">
        <f>VLOOKUP(A:A,[1]TDSheet!$A:$AG,33,0)</f>
        <v>15.6</v>
      </c>
      <c r="AH17" s="13">
        <f>VLOOKUP(A:A,[3]TDSheet!$A:$D,4,0)</f>
        <v>13</v>
      </c>
      <c r="AI17" s="13">
        <f>VLOOKUP(A:A,[1]TDSheet!$A:$AI,35,0)</f>
        <v>0</v>
      </c>
      <c r="AJ17" s="13">
        <f t="shared" si="6"/>
        <v>0</v>
      </c>
      <c r="AK17" s="13">
        <f t="shared" si="7"/>
        <v>12</v>
      </c>
      <c r="AL17" s="13">
        <f t="shared" si="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235</v>
      </c>
      <c r="D18" s="8">
        <v>229</v>
      </c>
      <c r="E18" s="8">
        <v>241</v>
      </c>
      <c r="F18" s="8">
        <v>211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257</v>
      </c>
      <c r="K18" s="13">
        <f t="shared" si="2"/>
        <v>-16</v>
      </c>
      <c r="L18" s="13">
        <f>VLOOKUP(A:A,[1]TDSheet!$A:$M,13,0)</f>
        <v>100</v>
      </c>
      <c r="M18" s="13">
        <f>VLOOKUP(A:A,[1]TDSheet!$A:$N,14,0)</f>
        <v>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7"/>
      <c r="V18" s="17"/>
      <c r="W18" s="13">
        <f t="shared" si="3"/>
        <v>48.2</v>
      </c>
      <c r="X18" s="17">
        <v>100</v>
      </c>
      <c r="Y18" s="18">
        <f t="shared" si="4"/>
        <v>10.601659751037344</v>
      </c>
      <c r="Z18" s="13">
        <f t="shared" si="5"/>
        <v>4.3775933609958502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34.6</v>
      </c>
      <c r="AF18" s="13">
        <f>VLOOKUP(A:A,[1]TDSheet!$A:$AF,32,0)</f>
        <v>34.799999999999997</v>
      </c>
      <c r="AG18" s="13">
        <f>VLOOKUP(A:A,[1]TDSheet!$A:$AG,33,0)</f>
        <v>55.6</v>
      </c>
      <c r="AH18" s="13">
        <f>VLOOKUP(A:A,[3]TDSheet!$A:$D,4,0)</f>
        <v>37</v>
      </c>
      <c r="AI18" s="13" t="e">
        <f>VLOOKUP(A:A,[1]TDSheet!$A:$AI,35,0)</f>
        <v>#N/A</v>
      </c>
      <c r="AJ18" s="13">
        <f t="shared" si="6"/>
        <v>0</v>
      </c>
      <c r="AK18" s="13">
        <f t="shared" si="7"/>
        <v>0</v>
      </c>
      <c r="AL18" s="13">
        <f t="shared" si="8"/>
        <v>17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30</v>
      </c>
      <c r="D19" s="8">
        <v>196</v>
      </c>
      <c r="E19" s="8">
        <v>115</v>
      </c>
      <c r="F19" s="8">
        <v>107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136</v>
      </c>
      <c r="K19" s="13">
        <f t="shared" si="2"/>
        <v>-21</v>
      </c>
      <c r="L19" s="13">
        <f>VLOOKUP(A:A,[1]TDSheet!$A:$M,13,0)</f>
        <v>50</v>
      </c>
      <c r="M19" s="13">
        <f>VLOOKUP(A:A,[1]TDSheet!$A:$N,14,0)</f>
        <v>50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7"/>
      <c r="V19" s="17"/>
      <c r="W19" s="13">
        <f t="shared" si="3"/>
        <v>23</v>
      </c>
      <c r="X19" s="17">
        <v>20</v>
      </c>
      <c r="Y19" s="18">
        <f t="shared" si="4"/>
        <v>9.8695652173913047</v>
      </c>
      <c r="Z19" s="13">
        <f t="shared" si="5"/>
        <v>4.6521739130434785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22.4</v>
      </c>
      <c r="AF19" s="13">
        <f>VLOOKUP(A:A,[1]TDSheet!$A:$AF,32,0)</f>
        <v>25.8</v>
      </c>
      <c r="AG19" s="13">
        <f>VLOOKUP(A:A,[1]TDSheet!$A:$AG,33,0)</f>
        <v>34.200000000000003</v>
      </c>
      <c r="AH19" s="13">
        <f>VLOOKUP(A:A,[3]TDSheet!$A:$D,4,0)</f>
        <v>30</v>
      </c>
      <c r="AI19" s="13">
        <f>VLOOKUP(A:A,[1]TDSheet!$A:$AI,35,0)</f>
        <v>0</v>
      </c>
      <c r="AJ19" s="13">
        <f t="shared" si="6"/>
        <v>0</v>
      </c>
      <c r="AK19" s="13">
        <f t="shared" si="7"/>
        <v>0</v>
      </c>
      <c r="AL19" s="13">
        <f t="shared" si="8"/>
        <v>9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653</v>
      </c>
      <c r="D20" s="8">
        <v>7</v>
      </c>
      <c r="E20" s="8">
        <v>256</v>
      </c>
      <c r="F20" s="20">
        <v>356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264</v>
      </c>
      <c r="K20" s="13">
        <f t="shared" si="2"/>
        <v>-8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7">
        <v>50</v>
      </c>
      <c r="V20" s="17"/>
      <c r="W20" s="13">
        <f t="shared" si="3"/>
        <v>51.2</v>
      </c>
      <c r="X20" s="17">
        <v>100</v>
      </c>
      <c r="Y20" s="18">
        <f t="shared" si="4"/>
        <v>9.8828125</v>
      </c>
      <c r="Z20" s="13">
        <f t="shared" si="5"/>
        <v>6.953125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140.80000000000001</v>
      </c>
      <c r="AF20" s="13">
        <f>VLOOKUP(A:A,[1]TDSheet!$A:$AF,32,0)</f>
        <v>146</v>
      </c>
      <c r="AG20" s="13">
        <f>VLOOKUP(A:A,[1]TDSheet!$A:$AG,33,0)</f>
        <v>51.4</v>
      </c>
      <c r="AH20" s="13">
        <f>VLOOKUP(A:A,[3]TDSheet!$A:$D,4,0)</f>
        <v>38</v>
      </c>
      <c r="AI20" s="13" t="str">
        <f>VLOOKUP(A:A,[1]TDSheet!$A:$AI,35,0)</f>
        <v>увел</v>
      </c>
      <c r="AJ20" s="13">
        <f t="shared" si="6"/>
        <v>25</v>
      </c>
      <c r="AK20" s="13">
        <f t="shared" si="7"/>
        <v>0</v>
      </c>
      <c r="AL20" s="13">
        <f t="shared" si="8"/>
        <v>50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69</v>
      </c>
      <c r="D21" s="8">
        <v>364</v>
      </c>
      <c r="E21" s="8">
        <v>268</v>
      </c>
      <c r="F21" s="8">
        <v>160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306</v>
      </c>
      <c r="K21" s="13">
        <f t="shared" si="2"/>
        <v>-38</v>
      </c>
      <c r="L21" s="13">
        <f>VLOOKUP(A:A,[1]TDSheet!$A:$M,13,0)</f>
        <v>120</v>
      </c>
      <c r="M21" s="13">
        <f>VLOOKUP(A:A,[1]TDSheet!$A:$N,14,0)</f>
        <v>70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7"/>
      <c r="V21" s="17"/>
      <c r="W21" s="13">
        <f t="shared" si="3"/>
        <v>53.6</v>
      </c>
      <c r="X21" s="17">
        <v>80</v>
      </c>
      <c r="Y21" s="18">
        <f t="shared" si="4"/>
        <v>9.3283582089552244</v>
      </c>
      <c r="Z21" s="13">
        <f t="shared" si="5"/>
        <v>2.9850746268656714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50.6</v>
      </c>
      <c r="AF21" s="13">
        <f>VLOOKUP(A:A,[1]TDSheet!$A:$AF,32,0)</f>
        <v>55.2</v>
      </c>
      <c r="AG21" s="13">
        <f>VLOOKUP(A:A,[1]TDSheet!$A:$AG,33,0)</f>
        <v>69.400000000000006</v>
      </c>
      <c r="AH21" s="13">
        <f>VLOOKUP(A:A,[3]TDSheet!$A:$D,4,0)</f>
        <v>47</v>
      </c>
      <c r="AI21" s="13">
        <f>VLOOKUP(A:A,[1]TDSheet!$A:$AI,35,0)</f>
        <v>0</v>
      </c>
      <c r="AJ21" s="13">
        <f t="shared" si="6"/>
        <v>0</v>
      </c>
      <c r="AK21" s="13">
        <f t="shared" si="7"/>
        <v>0</v>
      </c>
      <c r="AL21" s="13">
        <f t="shared" si="8"/>
        <v>24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34</v>
      </c>
      <c r="D22" s="8">
        <v>107</v>
      </c>
      <c r="E22" s="8">
        <v>66</v>
      </c>
      <c r="F22" s="8">
        <v>70</v>
      </c>
      <c r="G22" s="21" t="str">
        <f>VLOOKUP(A:A,[1]TDSheet!$A:$G,7,0)</f>
        <v>выв09</v>
      </c>
      <c r="H22" s="1">
        <f>VLOOKUP(A:A,[1]TDSheet!$A:$H,8,0)</f>
        <v>0</v>
      </c>
      <c r="I22" s="1">
        <f>VLOOKUP(A:A,[1]TDSheet!$A:$I,9,0)</f>
        <v>60</v>
      </c>
      <c r="J22" s="13">
        <f>VLOOKUP(A:A,[2]TDSheet!$A:$F,6,0)</f>
        <v>89</v>
      </c>
      <c r="K22" s="13">
        <f t="shared" si="2"/>
        <v>-23</v>
      </c>
      <c r="L22" s="13">
        <f>VLOOKUP(A:A,[1]TDSheet!$A:$M,13,0)</f>
        <v>30</v>
      </c>
      <c r="M22" s="13">
        <f>VLOOKUP(A:A,[1]TDSheet!$A:$N,14,0)</f>
        <v>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7"/>
      <c r="V22" s="17"/>
      <c r="W22" s="13">
        <f t="shared" si="3"/>
        <v>13.2</v>
      </c>
      <c r="X22" s="17"/>
      <c r="Y22" s="18">
        <f t="shared" si="4"/>
        <v>7.5757575757575761</v>
      </c>
      <c r="Z22" s="13">
        <f t="shared" si="5"/>
        <v>5.3030303030303036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16.600000000000001</v>
      </c>
      <c r="AF22" s="13">
        <f>VLOOKUP(A:A,[1]TDSheet!$A:$AF,32,0)</f>
        <v>12.4</v>
      </c>
      <c r="AG22" s="13">
        <f>VLOOKUP(A:A,[1]TDSheet!$A:$AG,33,0)</f>
        <v>19.2</v>
      </c>
      <c r="AH22" s="13">
        <f>VLOOKUP(A:A,[3]TDSheet!$A:$D,4,0)</f>
        <v>13</v>
      </c>
      <c r="AI22" s="13" t="str">
        <f>VLOOKUP(A:A,[1]TDSheet!$A:$AI,35,0)</f>
        <v>вывод</v>
      </c>
      <c r="AJ22" s="13">
        <f t="shared" si="6"/>
        <v>0</v>
      </c>
      <c r="AK22" s="13">
        <f t="shared" si="7"/>
        <v>0</v>
      </c>
      <c r="AL22" s="13">
        <f t="shared" si="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1487</v>
      </c>
      <c r="D23" s="8">
        <v>547</v>
      </c>
      <c r="E23" s="8">
        <v>1178</v>
      </c>
      <c r="F23" s="8">
        <v>827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1214</v>
      </c>
      <c r="K23" s="13">
        <f t="shared" si="2"/>
        <v>-36</v>
      </c>
      <c r="L23" s="13">
        <f>VLOOKUP(A:A,[1]TDSheet!$A:$M,13,0)</f>
        <v>2000</v>
      </c>
      <c r="M23" s="13">
        <f>VLOOKUP(A:A,[1]TDSheet!$A:$N,14,0)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7"/>
      <c r="V23" s="17"/>
      <c r="W23" s="13">
        <f t="shared" si="3"/>
        <v>235.6</v>
      </c>
      <c r="X23" s="17">
        <v>1000</v>
      </c>
      <c r="Y23" s="18">
        <f t="shared" si="4"/>
        <v>16.243633276740237</v>
      </c>
      <c r="Z23" s="13">
        <f t="shared" si="5"/>
        <v>3.5101867572156196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224.6</v>
      </c>
      <c r="AF23" s="13">
        <f>VLOOKUP(A:A,[1]TDSheet!$A:$AF,32,0)</f>
        <v>213</v>
      </c>
      <c r="AG23" s="13">
        <f>VLOOKUP(A:A,[1]TDSheet!$A:$AG,33,0)</f>
        <v>296.2</v>
      </c>
      <c r="AH23" s="13">
        <f>VLOOKUP(A:A,[3]TDSheet!$A:$D,4,0)</f>
        <v>171</v>
      </c>
      <c r="AI23" s="13">
        <f>VLOOKUP(A:A,[1]TDSheet!$A:$AI,35,0)</f>
        <v>0</v>
      </c>
      <c r="AJ23" s="13">
        <f t="shared" si="6"/>
        <v>0</v>
      </c>
      <c r="AK23" s="13">
        <f t="shared" si="7"/>
        <v>0</v>
      </c>
      <c r="AL23" s="13">
        <f t="shared" si="8"/>
        <v>170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219</v>
      </c>
      <c r="D24" s="8">
        <v>49</v>
      </c>
      <c r="E24" s="8">
        <v>221</v>
      </c>
      <c r="F24" s="8">
        <v>43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255</v>
      </c>
      <c r="K24" s="13">
        <f t="shared" si="2"/>
        <v>-34</v>
      </c>
      <c r="L24" s="13">
        <f>VLOOKUP(A:A,[1]TDSheet!$A:$M,13,0)</f>
        <v>50</v>
      </c>
      <c r="M24" s="13">
        <f>VLOOKUP(A:A,[1]TDSheet!$A:$N,14,0)</f>
        <v>150</v>
      </c>
      <c r="N24" s="13">
        <f>VLOOKUP(A:A,[1]TDSheet!$A:$X,24,0)</f>
        <v>80</v>
      </c>
      <c r="O24" s="13"/>
      <c r="P24" s="13"/>
      <c r="Q24" s="13"/>
      <c r="R24" s="13"/>
      <c r="S24" s="13"/>
      <c r="T24" s="13"/>
      <c r="U24" s="17"/>
      <c r="V24" s="17">
        <v>40</v>
      </c>
      <c r="W24" s="13">
        <f t="shared" si="3"/>
        <v>44.2</v>
      </c>
      <c r="X24" s="17">
        <v>50</v>
      </c>
      <c r="Y24" s="18">
        <f t="shared" si="4"/>
        <v>9.3438914027149309</v>
      </c>
      <c r="Z24" s="13">
        <f t="shared" si="5"/>
        <v>0.97285067873303166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51.6</v>
      </c>
      <c r="AF24" s="13">
        <f>VLOOKUP(A:A,[1]TDSheet!$A:$AF,32,0)</f>
        <v>52.4</v>
      </c>
      <c r="AG24" s="13">
        <f>VLOOKUP(A:A,[1]TDSheet!$A:$AG,33,0)</f>
        <v>38.799999999999997</v>
      </c>
      <c r="AH24" s="13">
        <f>VLOOKUP(A:A,[3]TDSheet!$A:$D,4,0)</f>
        <v>31</v>
      </c>
      <c r="AI24" s="13" t="e">
        <f>VLOOKUP(A:A,[1]TDSheet!$A:$AI,35,0)</f>
        <v>#N/A</v>
      </c>
      <c r="AJ24" s="13">
        <f t="shared" si="6"/>
        <v>0</v>
      </c>
      <c r="AK24" s="13">
        <f t="shared" si="7"/>
        <v>15.2</v>
      </c>
      <c r="AL24" s="13">
        <f t="shared" si="8"/>
        <v>19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465</v>
      </c>
      <c r="D25" s="8">
        <v>1107</v>
      </c>
      <c r="E25" s="8">
        <v>828</v>
      </c>
      <c r="F25" s="8">
        <v>647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916</v>
      </c>
      <c r="K25" s="13">
        <f t="shared" si="2"/>
        <v>-88</v>
      </c>
      <c r="L25" s="13">
        <f>VLOOKUP(A:A,[1]TDSheet!$A:$M,13,0)</f>
        <v>300</v>
      </c>
      <c r="M25" s="13">
        <f>VLOOKUP(A:A,[1]TDSheet!$A:$N,14,0)</f>
        <v>200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7"/>
      <c r="V25" s="17">
        <v>100</v>
      </c>
      <c r="W25" s="13">
        <f t="shared" si="3"/>
        <v>165.6</v>
      </c>
      <c r="X25" s="17">
        <v>200</v>
      </c>
      <c r="Y25" s="18">
        <f t="shared" si="4"/>
        <v>9.945652173913043</v>
      </c>
      <c r="Z25" s="13">
        <f t="shared" si="5"/>
        <v>3.9070048309178746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187.6</v>
      </c>
      <c r="AF25" s="13">
        <f>VLOOKUP(A:A,[1]TDSheet!$A:$AF,32,0)</f>
        <v>196.4</v>
      </c>
      <c r="AG25" s="13">
        <f>VLOOKUP(A:A,[1]TDSheet!$A:$AG,33,0)</f>
        <v>225.2</v>
      </c>
      <c r="AH25" s="13">
        <f>VLOOKUP(A:A,[3]TDSheet!$A:$D,4,0)</f>
        <v>145</v>
      </c>
      <c r="AI25" s="13" t="str">
        <f>VLOOKUP(A:A,[1]TDSheet!$A:$AI,35,0)</f>
        <v>продмай</v>
      </c>
      <c r="AJ25" s="13">
        <f t="shared" si="6"/>
        <v>0</v>
      </c>
      <c r="AK25" s="13">
        <f t="shared" si="7"/>
        <v>35</v>
      </c>
      <c r="AL25" s="13">
        <f t="shared" si="8"/>
        <v>70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97</v>
      </c>
      <c r="D26" s="8">
        <v>501</v>
      </c>
      <c r="E26" s="8">
        <v>448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510</v>
      </c>
      <c r="K26" s="13">
        <f t="shared" si="2"/>
        <v>-62</v>
      </c>
      <c r="L26" s="13">
        <f>VLOOKUP(A:A,[1]TDSheet!$A:$M,13,0)</f>
        <v>50</v>
      </c>
      <c r="M26" s="13">
        <f>VLOOKUP(A:A,[1]TDSheet!$A:$N,14,0)</f>
        <v>0</v>
      </c>
      <c r="N26" s="13">
        <f>VLOOKUP(A:A,[1]TDSheet!$A:$X,24,0)</f>
        <v>80</v>
      </c>
      <c r="O26" s="13"/>
      <c r="P26" s="13"/>
      <c r="Q26" s="13"/>
      <c r="R26" s="13"/>
      <c r="S26" s="13"/>
      <c r="T26" s="13"/>
      <c r="U26" s="17"/>
      <c r="V26" s="17">
        <v>50</v>
      </c>
      <c r="W26" s="13">
        <f t="shared" si="3"/>
        <v>34.4</v>
      </c>
      <c r="X26" s="17">
        <v>40</v>
      </c>
      <c r="Y26" s="18">
        <f t="shared" si="4"/>
        <v>10</v>
      </c>
      <c r="Z26" s="13">
        <f t="shared" si="5"/>
        <v>3.6046511627906979</v>
      </c>
      <c r="AA26" s="13"/>
      <c r="AB26" s="13"/>
      <c r="AC26" s="13"/>
      <c r="AD26" s="13">
        <f>VLOOKUP(A:A,[1]TDSheet!$A:$AD,30,0)</f>
        <v>276</v>
      </c>
      <c r="AE26" s="13">
        <f>VLOOKUP(A:A,[1]TDSheet!$A:$AE,31,0)</f>
        <v>33.200000000000003</v>
      </c>
      <c r="AF26" s="13">
        <f>VLOOKUP(A:A,[1]TDSheet!$A:$AF,32,0)</f>
        <v>39.200000000000003</v>
      </c>
      <c r="AG26" s="13">
        <f>VLOOKUP(A:A,[1]TDSheet!$A:$AG,33,0)</f>
        <v>40.4</v>
      </c>
      <c r="AH26" s="13">
        <f>VLOOKUP(A:A,[3]TDSheet!$A:$D,4,0)</f>
        <v>49</v>
      </c>
      <c r="AI26" s="13">
        <f>VLOOKUP(A:A,[1]TDSheet!$A:$AI,35,0)</f>
        <v>0</v>
      </c>
      <c r="AJ26" s="13">
        <f t="shared" si="6"/>
        <v>0</v>
      </c>
      <c r="AK26" s="13">
        <f t="shared" si="7"/>
        <v>17.5</v>
      </c>
      <c r="AL26" s="13">
        <f t="shared" si="8"/>
        <v>14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27</v>
      </c>
      <c r="D27" s="8">
        <v>684</v>
      </c>
      <c r="E27" s="8">
        <v>577</v>
      </c>
      <c r="F27" s="8">
        <v>116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864</v>
      </c>
      <c r="K27" s="13">
        <f t="shared" si="2"/>
        <v>-287</v>
      </c>
      <c r="L27" s="13">
        <f>VLOOKUP(A:A,[1]TDSheet!$A:$M,13,0)</f>
        <v>150</v>
      </c>
      <c r="M27" s="13">
        <f>VLOOKUP(A:A,[1]TDSheet!$A:$N,14,0)</f>
        <v>300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7">
        <v>200</v>
      </c>
      <c r="V27" s="17">
        <v>100</v>
      </c>
      <c r="W27" s="13">
        <f t="shared" si="3"/>
        <v>110.6</v>
      </c>
      <c r="X27" s="17">
        <v>120</v>
      </c>
      <c r="Y27" s="18">
        <f t="shared" si="4"/>
        <v>10.27124773960217</v>
      </c>
      <c r="Z27" s="13">
        <f t="shared" si="5"/>
        <v>1.0488245931283906</v>
      </c>
      <c r="AA27" s="13"/>
      <c r="AB27" s="13"/>
      <c r="AC27" s="13"/>
      <c r="AD27" s="13">
        <f>VLOOKUP(A:A,[1]TDSheet!$A:$AD,30,0)</f>
        <v>24</v>
      </c>
      <c r="AE27" s="13">
        <f>VLOOKUP(A:A,[1]TDSheet!$A:$AE,31,0)</f>
        <v>89.6</v>
      </c>
      <c r="AF27" s="13">
        <f>VLOOKUP(A:A,[1]TDSheet!$A:$AF,32,0)</f>
        <v>65.400000000000006</v>
      </c>
      <c r="AG27" s="13">
        <f>VLOOKUP(A:A,[1]TDSheet!$A:$AG,33,0)</f>
        <v>99.2</v>
      </c>
      <c r="AH27" s="13">
        <f>VLOOKUP(A:A,[3]TDSheet!$A:$D,4,0)</f>
        <v>118</v>
      </c>
      <c r="AI27" s="13">
        <f>VLOOKUP(A:A,[1]TDSheet!$A:$AI,35,0)</f>
        <v>0</v>
      </c>
      <c r="AJ27" s="13">
        <f t="shared" si="6"/>
        <v>70</v>
      </c>
      <c r="AK27" s="13">
        <f t="shared" si="7"/>
        <v>35</v>
      </c>
      <c r="AL27" s="13">
        <f t="shared" si="8"/>
        <v>42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167</v>
      </c>
      <c r="D28" s="8">
        <v>1281</v>
      </c>
      <c r="E28" s="8">
        <v>838</v>
      </c>
      <c r="F28" s="8">
        <v>585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1019</v>
      </c>
      <c r="K28" s="13">
        <f t="shared" si="2"/>
        <v>-181</v>
      </c>
      <c r="L28" s="13">
        <f>VLOOKUP(A:A,[1]TDSheet!$A:$M,13,0)</f>
        <v>300</v>
      </c>
      <c r="M28" s="13">
        <f>VLOOKUP(A:A,[1]TDSheet!$A:$N,14,0)</f>
        <v>0</v>
      </c>
      <c r="N28" s="13">
        <f>VLOOKUP(A:A,[1]TDSheet!$A:$X,24,0)</f>
        <v>300</v>
      </c>
      <c r="O28" s="13"/>
      <c r="P28" s="13"/>
      <c r="Q28" s="13"/>
      <c r="R28" s="13"/>
      <c r="S28" s="13"/>
      <c r="T28" s="13"/>
      <c r="U28" s="17">
        <v>200</v>
      </c>
      <c r="V28" s="17">
        <v>100</v>
      </c>
      <c r="W28" s="13">
        <f t="shared" si="3"/>
        <v>167.6</v>
      </c>
      <c r="X28" s="17">
        <v>150</v>
      </c>
      <c r="Y28" s="18">
        <f t="shared" si="4"/>
        <v>9.7553699284009543</v>
      </c>
      <c r="Z28" s="13">
        <f t="shared" si="5"/>
        <v>3.4904534606205253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180.6</v>
      </c>
      <c r="AF28" s="13">
        <f>VLOOKUP(A:A,[1]TDSheet!$A:$AF,32,0)</f>
        <v>168.4</v>
      </c>
      <c r="AG28" s="13">
        <f>VLOOKUP(A:A,[1]TDSheet!$A:$AG,33,0)</f>
        <v>211.6</v>
      </c>
      <c r="AH28" s="13">
        <f>VLOOKUP(A:A,[3]TDSheet!$A:$D,4,0)</f>
        <v>157</v>
      </c>
      <c r="AI28" s="13" t="str">
        <f>VLOOKUP(A:A,[1]TDSheet!$A:$AI,35,0)</f>
        <v>оконч</v>
      </c>
      <c r="AJ28" s="13">
        <f t="shared" si="6"/>
        <v>70</v>
      </c>
      <c r="AK28" s="13">
        <f t="shared" si="7"/>
        <v>35</v>
      </c>
      <c r="AL28" s="13">
        <f t="shared" si="8"/>
        <v>52.5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88.576999999999998</v>
      </c>
      <c r="D29" s="8">
        <v>1221.74</v>
      </c>
      <c r="E29" s="8">
        <v>421.51400000000001</v>
      </c>
      <c r="F29" s="8">
        <v>396.67200000000003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420.68</v>
      </c>
      <c r="K29" s="13">
        <f t="shared" si="2"/>
        <v>0.83400000000000318</v>
      </c>
      <c r="L29" s="13">
        <f>VLOOKUP(A:A,[1]TDSheet!$A:$M,13,0)</f>
        <v>150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7">
        <v>100</v>
      </c>
      <c r="V29" s="17">
        <v>50</v>
      </c>
      <c r="W29" s="13">
        <f t="shared" si="3"/>
        <v>84.302800000000005</v>
      </c>
      <c r="X29" s="17">
        <v>100</v>
      </c>
      <c r="Y29" s="18">
        <f t="shared" si="4"/>
        <v>9.4501250255033042</v>
      </c>
      <c r="Z29" s="13">
        <f t="shared" si="5"/>
        <v>4.7053241410724196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99.273600000000002</v>
      </c>
      <c r="AF29" s="13">
        <f>VLOOKUP(A:A,[1]TDSheet!$A:$AF,32,0)</f>
        <v>77.793599999999998</v>
      </c>
      <c r="AG29" s="13">
        <f>VLOOKUP(A:A,[1]TDSheet!$A:$AG,33,0)</f>
        <v>110.25399999999999</v>
      </c>
      <c r="AH29" s="13">
        <f>VLOOKUP(A:A,[3]TDSheet!$A:$D,4,0)</f>
        <v>78.328000000000003</v>
      </c>
      <c r="AI29" s="13" t="e">
        <f>VLOOKUP(A:A,[1]TDSheet!$A:$AI,35,0)</f>
        <v>#N/A</v>
      </c>
      <c r="AJ29" s="13">
        <f t="shared" si="6"/>
        <v>100</v>
      </c>
      <c r="AK29" s="13">
        <f t="shared" si="7"/>
        <v>50</v>
      </c>
      <c r="AL29" s="13">
        <f t="shared" si="8"/>
        <v>100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2797.8110000000001</v>
      </c>
      <c r="D30" s="8">
        <v>12602.811</v>
      </c>
      <c r="E30" s="8">
        <v>5297.2650000000003</v>
      </c>
      <c r="F30" s="8">
        <v>3395.6860000000001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5405.125</v>
      </c>
      <c r="K30" s="13">
        <f t="shared" si="2"/>
        <v>-107.85999999999967</v>
      </c>
      <c r="L30" s="13">
        <f>VLOOKUP(A:A,[1]TDSheet!$A:$M,13,0)</f>
        <v>1500</v>
      </c>
      <c r="M30" s="13">
        <f>VLOOKUP(A:A,[1]TDSheet!$A:$N,14,0)</f>
        <v>500</v>
      </c>
      <c r="N30" s="13">
        <f>VLOOKUP(A:A,[1]TDSheet!$A:$X,24,0)</f>
        <v>1500</v>
      </c>
      <c r="O30" s="13"/>
      <c r="P30" s="13"/>
      <c r="Q30" s="13"/>
      <c r="R30" s="13"/>
      <c r="S30" s="13"/>
      <c r="T30" s="13"/>
      <c r="U30" s="17">
        <v>1000</v>
      </c>
      <c r="V30" s="17">
        <v>600</v>
      </c>
      <c r="W30" s="13">
        <f t="shared" si="3"/>
        <v>1059.453</v>
      </c>
      <c r="X30" s="17">
        <v>1500</v>
      </c>
      <c r="Y30" s="18">
        <f t="shared" si="4"/>
        <v>9.4347611456100466</v>
      </c>
      <c r="Z30" s="13">
        <f t="shared" si="5"/>
        <v>3.2051313272037554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1144.049</v>
      </c>
      <c r="AF30" s="13">
        <f>VLOOKUP(A:A,[1]TDSheet!$A:$AF,32,0)</f>
        <v>1139.93</v>
      </c>
      <c r="AG30" s="13">
        <f>VLOOKUP(A:A,[1]TDSheet!$A:$AG,33,0)</f>
        <v>1254.9259999999999</v>
      </c>
      <c r="AH30" s="13">
        <f>VLOOKUP(A:A,[3]TDSheet!$A:$D,4,0)</f>
        <v>1125.0119999999999</v>
      </c>
      <c r="AI30" s="13" t="str">
        <f>VLOOKUP(A:A,[1]TDSheet!$A:$AI,35,0)</f>
        <v>продмай</v>
      </c>
      <c r="AJ30" s="13">
        <f t="shared" si="6"/>
        <v>1000</v>
      </c>
      <c r="AK30" s="13">
        <f t="shared" si="7"/>
        <v>600</v>
      </c>
      <c r="AL30" s="13">
        <f t="shared" si="8"/>
        <v>1500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133.86099999999999</v>
      </c>
      <c r="D31" s="8">
        <v>440.46</v>
      </c>
      <c r="E31" s="8">
        <v>335.13099999999997</v>
      </c>
      <c r="F31" s="8">
        <v>231.22499999999999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318.67700000000002</v>
      </c>
      <c r="K31" s="13">
        <f t="shared" si="2"/>
        <v>16.453999999999951</v>
      </c>
      <c r="L31" s="13">
        <f>VLOOKUP(A:A,[1]TDSheet!$A:$M,13,0)</f>
        <v>100</v>
      </c>
      <c r="M31" s="13">
        <f>VLOOKUP(A:A,[1]TDSheet!$A:$N,14,0)</f>
        <v>50</v>
      </c>
      <c r="N31" s="13">
        <f>VLOOKUP(A:A,[1]TDSheet!$A:$X,24,0)</f>
        <v>70</v>
      </c>
      <c r="O31" s="13"/>
      <c r="P31" s="13"/>
      <c r="Q31" s="13"/>
      <c r="R31" s="13"/>
      <c r="S31" s="13"/>
      <c r="T31" s="13"/>
      <c r="U31" s="17">
        <v>70</v>
      </c>
      <c r="V31" s="17"/>
      <c r="W31" s="13">
        <f t="shared" si="3"/>
        <v>67.026199999999989</v>
      </c>
      <c r="X31" s="17">
        <v>100</v>
      </c>
      <c r="Y31" s="18">
        <f t="shared" si="4"/>
        <v>9.2683905696578375</v>
      </c>
      <c r="Z31" s="13">
        <f t="shared" si="5"/>
        <v>3.4497703882959208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80.495399999999989</v>
      </c>
      <c r="AF31" s="13">
        <f>VLOOKUP(A:A,[1]TDSheet!$A:$AF,32,0)</f>
        <v>65.483199999999997</v>
      </c>
      <c r="AG31" s="13">
        <f>VLOOKUP(A:A,[1]TDSheet!$A:$AG,33,0)</f>
        <v>82.449600000000004</v>
      </c>
      <c r="AH31" s="13">
        <f>VLOOKUP(A:A,[3]TDSheet!$A:$D,4,0)</f>
        <v>62.55</v>
      </c>
      <c r="AI31" s="13">
        <f>VLOOKUP(A:A,[1]TDSheet!$A:$AI,35,0)</f>
        <v>0</v>
      </c>
      <c r="AJ31" s="13">
        <f t="shared" si="6"/>
        <v>70</v>
      </c>
      <c r="AK31" s="13">
        <f t="shared" si="7"/>
        <v>0</v>
      </c>
      <c r="AL31" s="13">
        <f t="shared" si="8"/>
        <v>100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132.023</v>
      </c>
      <c r="D32" s="8">
        <v>2004.8879999999999</v>
      </c>
      <c r="E32" s="8">
        <v>479.58800000000002</v>
      </c>
      <c r="F32" s="8">
        <v>372.54199999999997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485.29700000000003</v>
      </c>
      <c r="K32" s="13">
        <f t="shared" si="2"/>
        <v>-5.7090000000000032</v>
      </c>
      <c r="L32" s="13">
        <f>VLOOKUP(A:A,[1]TDSheet!$A:$M,13,0)</f>
        <v>200</v>
      </c>
      <c r="M32" s="13">
        <f>VLOOKUP(A:A,[1]TDSheet!$A:$N,14,0)</f>
        <v>0</v>
      </c>
      <c r="N32" s="13">
        <f>VLOOKUP(A:A,[1]TDSheet!$A:$X,24,0)</f>
        <v>100</v>
      </c>
      <c r="O32" s="13"/>
      <c r="P32" s="13"/>
      <c r="Q32" s="13"/>
      <c r="R32" s="13"/>
      <c r="S32" s="13"/>
      <c r="T32" s="13"/>
      <c r="U32" s="17">
        <v>100</v>
      </c>
      <c r="V32" s="17"/>
      <c r="W32" s="13">
        <f t="shared" si="3"/>
        <v>95.917600000000007</v>
      </c>
      <c r="X32" s="17">
        <v>120</v>
      </c>
      <c r="Y32" s="18">
        <f t="shared" si="4"/>
        <v>9.3052995487793666</v>
      </c>
      <c r="Z32" s="13">
        <f t="shared" si="5"/>
        <v>3.8839795824749572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95.054800000000014</v>
      </c>
      <c r="AF32" s="13">
        <f>VLOOKUP(A:A,[1]TDSheet!$A:$AF,32,0)</f>
        <v>98.866399999999999</v>
      </c>
      <c r="AG32" s="13">
        <f>VLOOKUP(A:A,[1]TDSheet!$A:$AG,33,0)</f>
        <v>132.88499999999999</v>
      </c>
      <c r="AH32" s="13">
        <f>VLOOKUP(A:A,[3]TDSheet!$A:$D,4,0)</f>
        <v>70.408000000000001</v>
      </c>
      <c r="AI32" s="13">
        <f>VLOOKUP(A:A,[1]TDSheet!$A:$AI,35,0)</f>
        <v>0</v>
      </c>
      <c r="AJ32" s="13">
        <f t="shared" si="6"/>
        <v>100</v>
      </c>
      <c r="AK32" s="13">
        <f t="shared" si="7"/>
        <v>0</v>
      </c>
      <c r="AL32" s="13">
        <f t="shared" si="8"/>
        <v>120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104.386</v>
      </c>
      <c r="D33" s="8">
        <v>317.20999999999998</v>
      </c>
      <c r="E33" s="8">
        <v>254.85</v>
      </c>
      <c r="F33" s="8">
        <v>165.126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256.64999999999998</v>
      </c>
      <c r="K33" s="13">
        <f t="shared" si="2"/>
        <v>-1.7999999999999829</v>
      </c>
      <c r="L33" s="13">
        <f>VLOOKUP(A:A,[1]TDSheet!$A:$M,13,0)</f>
        <v>80</v>
      </c>
      <c r="M33" s="13">
        <f>VLOOKUP(A:A,[1]TDSheet!$A:$N,14,0)</f>
        <v>0</v>
      </c>
      <c r="N33" s="13">
        <f>VLOOKUP(A:A,[1]TDSheet!$A:$X,24,0)</f>
        <v>70</v>
      </c>
      <c r="O33" s="13"/>
      <c r="P33" s="13"/>
      <c r="Q33" s="13"/>
      <c r="R33" s="13"/>
      <c r="S33" s="13"/>
      <c r="T33" s="13"/>
      <c r="U33" s="17">
        <v>100</v>
      </c>
      <c r="V33" s="17"/>
      <c r="W33" s="13">
        <f t="shared" si="3"/>
        <v>50.97</v>
      </c>
      <c r="X33" s="17">
        <v>70</v>
      </c>
      <c r="Y33" s="18">
        <f t="shared" si="4"/>
        <v>9.5178732587796748</v>
      </c>
      <c r="Z33" s="13">
        <f t="shared" si="5"/>
        <v>3.2396703943496177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42.12</v>
      </c>
      <c r="AF33" s="13">
        <f>VLOOKUP(A:A,[1]TDSheet!$A:$AF,32,0)</f>
        <v>44.702999999999996</v>
      </c>
      <c r="AG33" s="13">
        <f>VLOOKUP(A:A,[1]TDSheet!$A:$AG,33,0)</f>
        <v>56.7</v>
      </c>
      <c r="AH33" s="13">
        <f>VLOOKUP(A:A,[3]TDSheet!$A:$D,4,0)</f>
        <v>60.45</v>
      </c>
      <c r="AI33" s="13">
        <f>VLOOKUP(A:A,[1]TDSheet!$A:$AI,35,0)</f>
        <v>0</v>
      </c>
      <c r="AJ33" s="13">
        <f t="shared" si="6"/>
        <v>100</v>
      </c>
      <c r="AK33" s="13">
        <f t="shared" si="7"/>
        <v>0</v>
      </c>
      <c r="AL33" s="13">
        <f t="shared" si="8"/>
        <v>70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4162.759</v>
      </c>
      <c r="D34" s="8">
        <v>10003.063</v>
      </c>
      <c r="E34" s="8">
        <v>9634.61</v>
      </c>
      <c r="F34" s="8">
        <v>4351.5550000000003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9607.8469999999998</v>
      </c>
      <c r="K34" s="13">
        <f t="shared" si="2"/>
        <v>26.763000000000829</v>
      </c>
      <c r="L34" s="13">
        <f>VLOOKUP(A:A,[1]TDSheet!$A:$M,13,0)</f>
        <v>2000</v>
      </c>
      <c r="M34" s="13">
        <f>VLOOKUP(A:A,[1]TDSheet!$A:$N,14,0)</f>
        <v>3350</v>
      </c>
      <c r="N34" s="13">
        <f>VLOOKUP(A:A,[1]TDSheet!$A:$X,24,0)</f>
        <v>3200</v>
      </c>
      <c r="O34" s="13"/>
      <c r="P34" s="13"/>
      <c r="Q34" s="13"/>
      <c r="R34" s="13"/>
      <c r="S34" s="13"/>
      <c r="T34" s="13"/>
      <c r="U34" s="17">
        <v>1900</v>
      </c>
      <c r="V34" s="17">
        <v>600</v>
      </c>
      <c r="W34" s="13">
        <f t="shared" si="3"/>
        <v>1926.922</v>
      </c>
      <c r="X34" s="17">
        <v>2700</v>
      </c>
      <c r="Y34" s="18">
        <f t="shared" si="4"/>
        <v>9.3940258090363802</v>
      </c>
      <c r="Z34" s="13">
        <f t="shared" si="5"/>
        <v>2.2582932780880598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1470.5742</v>
      </c>
      <c r="AF34" s="13">
        <f>VLOOKUP(A:A,[1]TDSheet!$A:$AF,32,0)</f>
        <v>1460.2583999999999</v>
      </c>
      <c r="AG34" s="13">
        <f>VLOOKUP(A:A,[1]TDSheet!$A:$AG,33,0)</f>
        <v>1880.7418000000002</v>
      </c>
      <c r="AH34" s="13">
        <f>VLOOKUP(A:A,[3]TDSheet!$A:$D,4,0)</f>
        <v>1737.126</v>
      </c>
      <c r="AI34" s="13" t="str">
        <f>VLOOKUP(A:A,[1]TDSheet!$A:$AI,35,0)</f>
        <v>май яб</v>
      </c>
      <c r="AJ34" s="13">
        <f t="shared" si="6"/>
        <v>1900</v>
      </c>
      <c r="AK34" s="13">
        <f t="shared" si="7"/>
        <v>600</v>
      </c>
      <c r="AL34" s="13">
        <f t="shared" si="8"/>
        <v>2700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57.823</v>
      </c>
      <c r="D35" s="8">
        <v>29.33</v>
      </c>
      <c r="E35" s="8">
        <v>59.84</v>
      </c>
      <c r="F35" s="8">
        <v>24.672999999999998</v>
      </c>
      <c r="G35" s="21" t="str">
        <f>VLOOKUP(A:A,[1]TDSheet!$A:$G,7,0)</f>
        <v>выв09</v>
      </c>
      <c r="H35" s="1">
        <f>VLOOKUP(A:A,[1]TDSheet!$A:$H,8,0)</f>
        <v>0</v>
      </c>
      <c r="I35" s="1">
        <f>VLOOKUP(A:A,[1]TDSheet!$A:$I,9,0)</f>
        <v>50</v>
      </c>
      <c r="J35" s="13">
        <f>VLOOKUP(A:A,[2]TDSheet!$A:$F,6,0)</f>
        <v>58.841000000000001</v>
      </c>
      <c r="K35" s="13">
        <f t="shared" si="2"/>
        <v>0.99900000000000233</v>
      </c>
      <c r="L35" s="13">
        <f>VLOOKUP(A:A,[1]TDSheet!$A:$M,13,0)</f>
        <v>20</v>
      </c>
      <c r="M35" s="13">
        <f>VLOOKUP(A:A,[1]TDSheet!$A:$N,14,0)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7"/>
      <c r="V35" s="17"/>
      <c r="W35" s="13">
        <f t="shared" si="3"/>
        <v>11.968</v>
      </c>
      <c r="X35" s="17"/>
      <c r="Y35" s="18">
        <f t="shared" si="4"/>
        <v>3.7327038770053478</v>
      </c>
      <c r="Z35" s="13">
        <f t="shared" si="5"/>
        <v>2.0615808823529411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14.0808</v>
      </c>
      <c r="AF35" s="13">
        <f>VLOOKUP(A:A,[1]TDSheet!$A:$AF,32,0)</f>
        <v>14.0816</v>
      </c>
      <c r="AG35" s="13">
        <f>VLOOKUP(A:A,[1]TDSheet!$A:$AG,33,0)</f>
        <v>13.2</v>
      </c>
      <c r="AH35" s="13">
        <f>VLOOKUP(A:A,[3]TDSheet!$A:$D,4,0)</f>
        <v>9.68</v>
      </c>
      <c r="AI35" s="13" t="str">
        <f>VLOOKUP(A:A,[1]TDSheet!$A:$AI,35,0)</f>
        <v>вывод</v>
      </c>
      <c r="AJ35" s="13">
        <f t="shared" si="6"/>
        <v>0</v>
      </c>
      <c r="AK35" s="13">
        <f t="shared" si="7"/>
        <v>0</v>
      </c>
      <c r="AL35" s="13">
        <f t="shared" si="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262.63099999999997</v>
      </c>
      <c r="D36" s="8">
        <v>1004.81</v>
      </c>
      <c r="E36" s="8">
        <v>553.27700000000004</v>
      </c>
      <c r="F36" s="8">
        <v>309.00099999999998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538.28800000000001</v>
      </c>
      <c r="K36" s="13">
        <f t="shared" si="2"/>
        <v>14.989000000000033</v>
      </c>
      <c r="L36" s="13">
        <f>VLOOKUP(A:A,[1]TDSheet!$A:$M,13,0)</f>
        <v>150</v>
      </c>
      <c r="M36" s="13">
        <f>VLOOKUP(A:A,[1]TDSheet!$A:$N,14,0)</f>
        <v>120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7">
        <v>100</v>
      </c>
      <c r="V36" s="17">
        <v>60</v>
      </c>
      <c r="W36" s="13">
        <f t="shared" si="3"/>
        <v>110.65540000000001</v>
      </c>
      <c r="X36" s="17">
        <v>150</v>
      </c>
      <c r="Y36" s="18">
        <f t="shared" si="4"/>
        <v>9.3895191739399966</v>
      </c>
      <c r="Z36" s="13">
        <f t="shared" si="5"/>
        <v>2.792462003661818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85.176400000000001</v>
      </c>
      <c r="AF36" s="13">
        <f>VLOOKUP(A:A,[1]TDSheet!$A:$AF,32,0)</f>
        <v>107.7132</v>
      </c>
      <c r="AG36" s="13">
        <f>VLOOKUP(A:A,[1]TDSheet!$A:$AG,33,0)</f>
        <v>126.1926</v>
      </c>
      <c r="AH36" s="13">
        <f>VLOOKUP(A:A,[3]TDSheet!$A:$D,4,0)</f>
        <v>88.284999999999997</v>
      </c>
      <c r="AI36" s="13">
        <f>VLOOKUP(A:A,[1]TDSheet!$A:$AI,35,0)</f>
        <v>0</v>
      </c>
      <c r="AJ36" s="13">
        <f t="shared" si="6"/>
        <v>100</v>
      </c>
      <c r="AK36" s="13">
        <f t="shared" si="7"/>
        <v>60</v>
      </c>
      <c r="AL36" s="13">
        <f t="shared" si="8"/>
        <v>150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3694.721</v>
      </c>
      <c r="D37" s="8">
        <v>3070.7689999999998</v>
      </c>
      <c r="E37" s="8">
        <v>3523.18</v>
      </c>
      <c r="F37" s="8">
        <v>3158.63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3502.431</v>
      </c>
      <c r="K37" s="13">
        <f t="shared" si="2"/>
        <v>20.748999999999796</v>
      </c>
      <c r="L37" s="13">
        <f>VLOOKUP(A:A,[1]TDSheet!$A:$M,13,0)</f>
        <v>1100</v>
      </c>
      <c r="M37" s="13">
        <f>VLOOKUP(A:A,[1]TDSheet!$A:$N,14,0)</f>
        <v>0</v>
      </c>
      <c r="N37" s="13">
        <f>VLOOKUP(A:A,[1]TDSheet!$A:$X,24,0)</f>
        <v>800</v>
      </c>
      <c r="O37" s="13"/>
      <c r="P37" s="13"/>
      <c r="Q37" s="13"/>
      <c r="R37" s="13"/>
      <c r="S37" s="13"/>
      <c r="T37" s="13"/>
      <c r="U37" s="17">
        <v>500</v>
      </c>
      <c r="V37" s="17">
        <v>80</v>
      </c>
      <c r="W37" s="13">
        <f t="shared" si="3"/>
        <v>704.63599999999997</v>
      </c>
      <c r="X37" s="17">
        <v>1000</v>
      </c>
      <c r="Y37" s="18">
        <f t="shared" si="4"/>
        <v>9.4213608160809272</v>
      </c>
      <c r="Z37" s="13">
        <f t="shared" si="5"/>
        <v>4.482640682565183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1086.076</v>
      </c>
      <c r="AF37" s="13">
        <f>VLOOKUP(A:A,[1]TDSheet!$A:$AF,32,0)</f>
        <v>1134.7813999999998</v>
      </c>
      <c r="AG37" s="13">
        <f>VLOOKUP(A:A,[1]TDSheet!$A:$AG,33,0)</f>
        <v>1053.3120000000001</v>
      </c>
      <c r="AH37" s="13">
        <f>VLOOKUP(A:A,[3]TDSheet!$A:$D,4,0)</f>
        <v>707.96</v>
      </c>
      <c r="AI37" s="13" t="str">
        <f>VLOOKUP(A:A,[1]TDSheet!$A:$AI,35,0)</f>
        <v>оконч</v>
      </c>
      <c r="AJ37" s="13">
        <f t="shared" si="6"/>
        <v>500</v>
      </c>
      <c r="AK37" s="13">
        <f t="shared" si="7"/>
        <v>80</v>
      </c>
      <c r="AL37" s="13">
        <f t="shared" si="8"/>
        <v>1000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2061.1309999999999</v>
      </c>
      <c r="D38" s="8">
        <v>4337.7150000000001</v>
      </c>
      <c r="E38" s="8">
        <v>3403.64</v>
      </c>
      <c r="F38" s="8">
        <v>2919.2109999999998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3377.578</v>
      </c>
      <c r="K38" s="13">
        <f t="shared" si="2"/>
        <v>26.061999999999898</v>
      </c>
      <c r="L38" s="13">
        <f>VLOOKUP(A:A,[1]TDSheet!$A:$M,13,0)</f>
        <v>1000</v>
      </c>
      <c r="M38" s="13">
        <f>VLOOKUP(A:A,[1]TDSheet!$A:$N,14,0)</f>
        <v>0</v>
      </c>
      <c r="N38" s="13">
        <f>VLOOKUP(A:A,[1]TDSheet!$A:$X,24,0)</f>
        <v>800</v>
      </c>
      <c r="O38" s="13"/>
      <c r="P38" s="13"/>
      <c r="Q38" s="13"/>
      <c r="R38" s="13"/>
      <c r="S38" s="13"/>
      <c r="T38" s="13"/>
      <c r="U38" s="17">
        <v>700</v>
      </c>
      <c r="V38" s="17"/>
      <c r="W38" s="13">
        <f t="shared" si="3"/>
        <v>680.72799999999995</v>
      </c>
      <c r="X38" s="17">
        <v>1000</v>
      </c>
      <c r="Y38" s="18">
        <f t="shared" si="4"/>
        <v>9.4299206144010519</v>
      </c>
      <c r="Z38" s="13">
        <f t="shared" si="5"/>
        <v>4.2883662784548306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923.07320000000004</v>
      </c>
      <c r="AF38" s="13">
        <f>VLOOKUP(A:A,[1]TDSheet!$A:$AF,32,0)</f>
        <v>950.07299999999998</v>
      </c>
      <c r="AG38" s="13">
        <f>VLOOKUP(A:A,[1]TDSheet!$A:$AG,33,0)</f>
        <v>962.65179999999998</v>
      </c>
      <c r="AH38" s="13">
        <f>VLOOKUP(A:A,[3]TDSheet!$A:$D,4,0)</f>
        <v>616.86</v>
      </c>
      <c r="AI38" s="13" t="str">
        <f>VLOOKUP(A:A,[1]TDSheet!$A:$AI,35,0)</f>
        <v>оконч</v>
      </c>
      <c r="AJ38" s="13">
        <f t="shared" si="6"/>
        <v>700</v>
      </c>
      <c r="AK38" s="13">
        <f t="shared" si="7"/>
        <v>0</v>
      </c>
      <c r="AL38" s="13">
        <f t="shared" si="8"/>
        <v>1000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236.72499999999999</v>
      </c>
      <c r="D39" s="8">
        <v>213.71899999999999</v>
      </c>
      <c r="E39" s="8">
        <v>276.70800000000003</v>
      </c>
      <c r="F39" s="8">
        <v>169.33099999999999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267.59199999999998</v>
      </c>
      <c r="K39" s="13">
        <f t="shared" si="2"/>
        <v>9.1160000000000423</v>
      </c>
      <c r="L39" s="13">
        <f>VLOOKUP(A:A,[1]TDSheet!$A:$M,13,0)</f>
        <v>70</v>
      </c>
      <c r="M39" s="13">
        <f>VLOOKUP(A:A,[1]TDSheet!$A:$N,14,0)</f>
        <v>80</v>
      </c>
      <c r="N39" s="13">
        <f>VLOOKUP(A:A,[1]TDSheet!$A:$X,24,0)</f>
        <v>80</v>
      </c>
      <c r="O39" s="13"/>
      <c r="P39" s="13"/>
      <c r="Q39" s="13"/>
      <c r="R39" s="13"/>
      <c r="S39" s="13"/>
      <c r="T39" s="13"/>
      <c r="U39" s="17"/>
      <c r="V39" s="17">
        <v>50</v>
      </c>
      <c r="W39" s="13">
        <f t="shared" si="3"/>
        <v>55.341600000000007</v>
      </c>
      <c r="X39" s="17">
        <v>80</v>
      </c>
      <c r="Y39" s="18">
        <f t="shared" si="4"/>
        <v>9.5647939344001607</v>
      </c>
      <c r="Z39" s="13">
        <f t="shared" si="5"/>
        <v>3.059741677147028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60.227400000000003</v>
      </c>
      <c r="AF39" s="13">
        <f>VLOOKUP(A:A,[1]TDSheet!$A:$AF,32,0)</f>
        <v>65.194000000000003</v>
      </c>
      <c r="AG39" s="13">
        <f>VLOOKUP(A:A,[1]TDSheet!$A:$AG,33,0)</f>
        <v>62.717399999999998</v>
      </c>
      <c r="AH39" s="13">
        <f>VLOOKUP(A:A,[3]TDSheet!$A:$D,4,0)</f>
        <v>37.076000000000001</v>
      </c>
      <c r="AI39" s="13">
        <f>VLOOKUP(A:A,[1]TDSheet!$A:$AI,35,0)</f>
        <v>0</v>
      </c>
      <c r="AJ39" s="13">
        <f t="shared" si="6"/>
        <v>0</v>
      </c>
      <c r="AK39" s="13">
        <f t="shared" si="7"/>
        <v>50</v>
      </c>
      <c r="AL39" s="13">
        <f t="shared" si="8"/>
        <v>80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125.76300000000001</v>
      </c>
      <c r="D40" s="8">
        <v>318.40800000000002</v>
      </c>
      <c r="E40" s="8">
        <v>259.61</v>
      </c>
      <c r="F40" s="8">
        <v>184.56100000000001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247.43899999999999</v>
      </c>
      <c r="K40" s="13">
        <f t="shared" si="2"/>
        <v>12.171000000000021</v>
      </c>
      <c r="L40" s="13">
        <f>VLOOKUP(A:A,[1]TDSheet!$A:$M,13,0)</f>
        <v>70</v>
      </c>
      <c r="M40" s="13">
        <f>VLOOKUP(A:A,[1]TDSheet!$A:$N,14,0)</f>
        <v>50</v>
      </c>
      <c r="N40" s="13">
        <f>VLOOKUP(A:A,[1]TDSheet!$A:$X,24,0)</f>
        <v>60</v>
      </c>
      <c r="O40" s="13"/>
      <c r="P40" s="13"/>
      <c r="Q40" s="13"/>
      <c r="R40" s="13"/>
      <c r="S40" s="13"/>
      <c r="T40" s="13"/>
      <c r="U40" s="17"/>
      <c r="V40" s="17">
        <v>60</v>
      </c>
      <c r="W40" s="13">
        <f t="shared" si="3"/>
        <v>51.922000000000004</v>
      </c>
      <c r="X40" s="17">
        <v>70</v>
      </c>
      <c r="Y40" s="18">
        <f t="shared" si="4"/>
        <v>9.5250760756519401</v>
      </c>
      <c r="Z40" s="13">
        <f t="shared" si="5"/>
        <v>3.5545818728092136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58.259599999999999</v>
      </c>
      <c r="AF40" s="13">
        <f>VLOOKUP(A:A,[1]TDSheet!$A:$AF,32,0)</f>
        <v>54.0336</v>
      </c>
      <c r="AG40" s="13">
        <f>VLOOKUP(A:A,[1]TDSheet!$A:$AG,33,0)</f>
        <v>62.654399999999995</v>
      </c>
      <c r="AH40" s="13">
        <f>VLOOKUP(A:A,[3]TDSheet!$A:$D,4,0)</f>
        <v>45.76</v>
      </c>
      <c r="AI40" s="13">
        <f>VLOOKUP(A:A,[1]TDSheet!$A:$AI,35,0)</f>
        <v>0</v>
      </c>
      <c r="AJ40" s="13">
        <f t="shared" si="6"/>
        <v>0</v>
      </c>
      <c r="AK40" s="13">
        <f t="shared" si="7"/>
        <v>60</v>
      </c>
      <c r="AL40" s="13">
        <f t="shared" si="8"/>
        <v>70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15.677</v>
      </c>
      <c r="D41" s="8">
        <v>55.158000000000001</v>
      </c>
      <c r="E41" s="8">
        <v>31.125</v>
      </c>
      <c r="F41" s="8">
        <v>38.96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35.387</v>
      </c>
      <c r="K41" s="13">
        <f t="shared" si="2"/>
        <v>-4.2620000000000005</v>
      </c>
      <c r="L41" s="13">
        <f>VLOOKUP(A:A,[1]TDSheet!$A:$M,13,0)</f>
        <v>30</v>
      </c>
      <c r="M41" s="13">
        <f>VLOOKUP(A:A,[1]TDSheet!$A:$N,14,0)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7"/>
      <c r="V41" s="17"/>
      <c r="W41" s="13">
        <f t="shared" si="3"/>
        <v>6.2249999999999996</v>
      </c>
      <c r="X41" s="17">
        <v>30</v>
      </c>
      <c r="Y41" s="18">
        <f t="shared" si="4"/>
        <v>15.897188755020082</v>
      </c>
      <c r="Z41" s="13">
        <f t="shared" si="5"/>
        <v>6.2586345381526112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5.4012000000000002</v>
      </c>
      <c r="AF41" s="13">
        <f>VLOOKUP(A:A,[1]TDSheet!$A:$AF,32,0)</f>
        <v>4.7249999999999996</v>
      </c>
      <c r="AG41" s="13">
        <f>VLOOKUP(A:A,[1]TDSheet!$A:$AG,33,0)</f>
        <v>8.6989999999999998</v>
      </c>
      <c r="AH41" s="13">
        <f>VLOOKUP(A:A,[3]TDSheet!$A:$D,4,0)</f>
        <v>3</v>
      </c>
      <c r="AI41" s="13" t="e">
        <f>VLOOKUP(A:A,[1]TDSheet!$A:$AI,35,0)</f>
        <v>#N/A</v>
      </c>
      <c r="AJ41" s="13">
        <f t="shared" si="6"/>
        <v>0</v>
      </c>
      <c r="AK41" s="13">
        <f t="shared" si="7"/>
        <v>0</v>
      </c>
      <c r="AL41" s="13">
        <f t="shared" si="8"/>
        <v>30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231.761</v>
      </c>
      <c r="D42" s="8">
        <v>664.32299999999998</v>
      </c>
      <c r="E42" s="8">
        <v>627.93700000000001</v>
      </c>
      <c r="F42" s="8">
        <v>254.02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604.78</v>
      </c>
      <c r="K42" s="13">
        <f t="shared" si="2"/>
        <v>23.157000000000039</v>
      </c>
      <c r="L42" s="13">
        <f>VLOOKUP(A:A,[1]TDSheet!$A:$M,13,0)</f>
        <v>150</v>
      </c>
      <c r="M42" s="13">
        <f>VLOOKUP(A:A,[1]TDSheet!$A:$N,14,0)</f>
        <v>250</v>
      </c>
      <c r="N42" s="13">
        <f>VLOOKUP(A:A,[1]TDSheet!$A:$X,24,0)</f>
        <v>250</v>
      </c>
      <c r="O42" s="13"/>
      <c r="P42" s="13"/>
      <c r="Q42" s="13"/>
      <c r="R42" s="13"/>
      <c r="S42" s="13"/>
      <c r="T42" s="13"/>
      <c r="U42" s="17"/>
      <c r="V42" s="17">
        <v>100</v>
      </c>
      <c r="W42" s="13">
        <f t="shared" si="3"/>
        <v>125.5874</v>
      </c>
      <c r="X42" s="17">
        <v>200</v>
      </c>
      <c r="Y42" s="18">
        <f t="shared" si="4"/>
        <v>9.587108260860564</v>
      </c>
      <c r="Z42" s="13">
        <f t="shared" si="5"/>
        <v>2.022655138970948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109.4838</v>
      </c>
      <c r="AF42" s="13">
        <f>VLOOKUP(A:A,[1]TDSheet!$A:$AF,32,0)</f>
        <v>107.5992</v>
      </c>
      <c r="AG42" s="13">
        <f>VLOOKUP(A:A,[1]TDSheet!$A:$AG,33,0)</f>
        <v>127.7012</v>
      </c>
      <c r="AH42" s="13">
        <f>VLOOKUP(A:A,[3]TDSheet!$A:$D,4,0)</f>
        <v>87.317999999999998</v>
      </c>
      <c r="AI42" s="13">
        <f>VLOOKUP(A:A,[1]TDSheet!$A:$AI,35,0)</f>
        <v>0</v>
      </c>
      <c r="AJ42" s="13">
        <f t="shared" si="6"/>
        <v>0</v>
      </c>
      <c r="AK42" s="13">
        <f t="shared" si="7"/>
        <v>100</v>
      </c>
      <c r="AL42" s="13">
        <f t="shared" si="8"/>
        <v>200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127.899</v>
      </c>
      <c r="D43" s="8">
        <v>60.835999999999999</v>
      </c>
      <c r="E43" s="8">
        <v>132.565</v>
      </c>
      <c r="F43" s="8">
        <v>52.3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139.43199999999999</v>
      </c>
      <c r="K43" s="13">
        <f t="shared" si="2"/>
        <v>-6.8669999999999902</v>
      </c>
      <c r="L43" s="13">
        <f>VLOOKUP(A:A,[1]TDSheet!$A:$M,13,0)</f>
        <v>30</v>
      </c>
      <c r="M43" s="13">
        <f>VLOOKUP(A:A,[1]TDSheet!$A:$N,14,0)</f>
        <v>30</v>
      </c>
      <c r="N43" s="13">
        <f>VLOOKUP(A:A,[1]TDSheet!$A:$X,24,0)</f>
        <v>50</v>
      </c>
      <c r="O43" s="13"/>
      <c r="P43" s="13"/>
      <c r="Q43" s="13"/>
      <c r="R43" s="13"/>
      <c r="S43" s="13"/>
      <c r="T43" s="13"/>
      <c r="U43" s="17"/>
      <c r="V43" s="17">
        <v>30</v>
      </c>
      <c r="W43" s="13">
        <f t="shared" si="3"/>
        <v>26.512999999999998</v>
      </c>
      <c r="X43" s="17">
        <v>30</v>
      </c>
      <c r="Y43" s="18">
        <f t="shared" si="4"/>
        <v>8.3845660619318831</v>
      </c>
      <c r="Z43" s="13">
        <f t="shared" si="5"/>
        <v>1.9726172066533398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22.194399999999998</v>
      </c>
      <c r="AF43" s="13">
        <f>VLOOKUP(A:A,[1]TDSheet!$A:$AF,32,0)</f>
        <v>30.445600000000002</v>
      </c>
      <c r="AG43" s="13">
        <f>VLOOKUP(A:A,[1]TDSheet!$A:$AG,33,0)</f>
        <v>26.316000000000003</v>
      </c>
      <c r="AH43" s="13">
        <f>VLOOKUP(A:A,[3]TDSheet!$A:$D,4,0)</f>
        <v>18.96</v>
      </c>
      <c r="AI43" s="13">
        <f>VLOOKUP(A:A,[1]TDSheet!$A:$AI,35,0)</f>
        <v>0</v>
      </c>
      <c r="AJ43" s="13">
        <f t="shared" si="6"/>
        <v>0</v>
      </c>
      <c r="AK43" s="13">
        <f t="shared" si="7"/>
        <v>30</v>
      </c>
      <c r="AL43" s="13">
        <f t="shared" si="8"/>
        <v>30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63.683999999999997</v>
      </c>
      <c r="D44" s="8">
        <v>208.81899999999999</v>
      </c>
      <c r="E44" s="8">
        <v>105.18</v>
      </c>
      <c r="F44" s="8">
        <v>162.28299999999999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116.505</v>
      </c>
      <c r="K44" s="13">
        <f t="shared" si="2"/>
        <v>-11.324999999999989</v>
      </c>
      <c r="L44" s="13">
        <f>VLOOKUP(A:A,[1]TDSheet!$A:$M,13,0)</f>
        <v>40</v>
      </c>
      <c r="M44" s="13">
        <f>VLOOKUP(A:A,[1]TDSheet!$A:$N,14,0)</f>
        <v>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7"/>
      <c r="V44" s="17"/>
      <c r="W44" s="13">
        <f t="shared" si="3"/>
        <v>21.036000000000001</v>
      </c>
      <c r="X44" s="17"/>
      <c r="Y44" s="18">
        <f t="shared" si="4"/>
        <v>9.6160391709450455</v>
      </c>
      <c r="Z44" s="13">
        <f t="shared" si="5"/>
        <v>7.7145369842175304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28.727999999999998</v>
      </c>
      <c r="AF44" s="13">
        <f>VLOOKUP(A:A,[1]TDSheet!$A:$AF,32,0)</f>
        <v>29.988</v>
      </c>
      <c r="AG44" s="13">
        <f>VLOOKUP(A:A,[1]TDSheet!$A:$AG,33,0)</f>
        <v>36.54</v>
      </c>
      <c r="AH44" s="13">
        <f>VLOOKUP(A:A,[3]TDSheet!$A:$D,4,0)</f>
        <v>10.68</v>
      </c>
      <c r="AI44" s="13">
        <f>VLOOKUP(A:A,[1]TDSheet!$A:$AI,35,0)</f>
        <v>0</v>
      </c>
      <c r="AJ44" s="13">
        <f t="shared" si="6"/>
        <v>0</v>
      </c>
      <c r="AK44" s="13">
        <f t="shared" si="7"/>
        <v>0</v>
      </c>
      <c r="AL44" s="13">
        <f t="shared" si="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612.77300000000002</v>
      </c>
      <c r="D45" s="8">
        <v>1207.3119999999999</v>
      </c>
      <c r="E45" s="8">
        <v>1089.1969999999999</v>
      </c>
      <c r="F45" s="8">
        <v>698.72799999999995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1105.221</v>
      </c>
      <c r="K45" s="13">
        <f t="shared" si="2"/>
        <v>-16.024000000000115</v>
      </c>
      <c r="L45" s="13">
        <f>VLOOKUP(A:A,[1]TDSheet!$A:$M,13,0)</f>
        <v>320</v>
      </c>
      <c r="M45" s="13">
        <f>VLOOKUP(A:A,[1]TDSheet!$A:$N,14,0)</f>
        <v>100</v>
      </c>
      <c r="N45" s="13">
        <f>VLOOKUP(A:A,[1]TDSheet!$A:$X,24,0)</f>
        <v>200</v>
      </c>
      <c r="O45" s="13"/>
      <c r="P45" s="13"/>
      <c r="Q45" s="13"/>
      <c r="R45" s="13"/>
      <c r="S45" s="13"/>
      <c r="T45" s="13"/>
      <c r="U45" s="17">
        <v>100</v>
      </c>
      <c r="V45" s="17">
        <v>200</v>
      </c>
      <c r="W45" s="13">
        <f t="shared" si="3"/>
        <v>217.83939999999998</v>
      </c>
      <c r="X45" s="17">
        <v>250</v>
      </c>
      <c r="Y45" s="18">
        <f t="shared" si="4"/>
        <v>8.578466521666881</v>
      </c>
      <c r="Z45" s="13">
        <f t="shared" si="5"/>
        <v>3.2075372958243551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263.47920000000005</v>
      </c>
      <c r="AF45" s="13">
        <f>VLOOKUP(A:A,[1]TDSheet!$A:$AF,32,0)</f>
        <v>258.23239999999998</v>
      </c>
      <c r="AG45" s="13">
        <f>VLOOKUP(A:A,[1]TDSheet!$A:$AG,33,0)</f>
        <v>270.64839999999998</v>
      </c>
      <c r="AH45" s="13">
        <f>VLOOKUP(A:A,[3]TDSheet!$A:$D,4,0)</f>
        <v>185.19900000000001</v>
      </c>
      <c r="AI45" s="13">
        <f>VLOOKUP(A:A,[1]TDSheet!$A:$AI,35,0)</f>
        <v>0</v>
      </c>
      <c r="AJ45" s="13">
        <f t="shared" si="6"/>
        <v>100</v>
      </c>
      <c r="AK45" s="13">
        <f t="shared" si="7"/>
        <v>200</v>
      </c>
      <c r="AL45" s="13">
        <f t="shared" si="8"/>
        <v>250</v>
      </c>
      <c r="AM45" s="13"/>
      <c r="AN45" s="13"/>
    </row>
    <row r="46" spans="1:40" s="1" customFormat="1" ht="21.95" customHeight="1" outlineLevel="1" x14ac:dyDescent="0.2">
      <c r="A46" s="7" t="s">
        <v>49</v>
      </c>
      <c r="B46" s="7" t="s">
        <v>8</v>
      </c>
      <c r="C46" s="8">
        <v>54.030999999999999</v>
      </c>
      <c r="D46" s="8">
        <v>117.932</v>
      </c>
      <c r="E46" s="8">
        <v>49.606000000000002</v>
      </c>
      <c r="F46" s="8">
        <v>121.017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50.302</v>
      </c>
      <c r="K46" s="13">
        <f t="shared" si="2"/>
        <v>-0.69599999999999795</v>
      </c>
      <c r="L46" s="13">
        <f>VLOOKUP(A:A,[1]TDSheet!$A:$M,13,0)</f>
        <v>20</v>
      </c>
      <c r="M46" s="13">
        <f>VLOOKUP(A:A,[1]TDSheet!$A:$N,14,0)</f>
        <v>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7"/>
      <c r="V46" s="17"/>
      <c r="W46" s="13">
        <f t="shared" si="3"/>
        <v>9.9212000000000007</v>
      </c>
      <c r="X46" s="17"/>
      <c r="Y46" s="18">
        <f t="shared" si="4"/>
        <v>14.213703987420875</v>
      </c>
      <c r="Z46" s="13">
        <f t="shared" si="5"/>
        <v>12.197818812240454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24.119999999999997</v>
      </c>
      <c r="AF46" s="13">
        <f>VLOOKUP(A:A,[1]TDSheet!$A:$AF,32,0)</f>
        <v>18.489799999999999</v>
      </c>
      <c r="AG46" s="13">
        <f>VLOOKUP(A:A,[1]TDSheet!$A:$AG,33,0)</f>
        <v>21.172000000000001</v>
      </c>
      <c r="AH46" s="13">
        <f>VLOOKUP(A:A,[3]TDSheet!$A:$D,4,0)</f>
        <v>5.3760000000000003</v>
      </c>
      <c r="AI46" s="22" t="s">
        <v>150</v>
      </c>
      <c r="AJ46" s="13">
        <f t="shared" si="6"/>
        <v>0</v>
      </c>
      <c r="AK46" s="13">
        <f t="shared" si="7"/>
        <v>0</v>
      </c>
      <c r="AL46" s="13">
        <f t="shared" si="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138.964</v>
      </c>
      <c r="D47" s="8">
        <v>66.275000000000006</v>
      </c>
      <c r="E47" s="8">
        <v>104.486</v>
      </c>
      <c r="F47" s="8">
        <v>84.313000000000002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115.623</v>
      </c>
      <c r="K47" s="13">
        <f t="shared" si="2"/>
        <v>-11.137</v>
      </c>
      <c r="L47" s="13">
        <f>VLOOKUP(A:A,[1]TDSheet!$A:$M,13,0)</f>
        <v>20</v>
      </c>
      <c r="M47" s="13">
        <f>VLOOKUP(A:A,[1]TDSheet!$A:$N,14,0)</f>
        <v>50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7"/>
      <c r="V47" s="17">
        <v>30</v>
      </c>
      <c r="W47" s="13">
        <f t="shared" si="3"/>
        <v>20.897200000000002</v>
      </c>
      <c r="X47" s="17">
        <v>20</v>
      </c>
      <c r="Y47" s="18">
        <f t="shared" si="4"/>
        <v>9.7770514710104699</v>
      </c>
      <c r="Z47" s="13">
        <f t="shared" si="5"/>
        <v>4.0346553605267692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28.763999999999999</v>
      </c>
      <c r="AF47" s="13">
        <f>VLOOKUP(A:A,[1]TDSheet!$A:$AF,32,0)</f>
        <v>30.962</v>
      </c>
      <c r="AG47" s="13">
        <f>VLOOKUP(A:A,[1]TDSheet!$A:$AG,33,0)</f>
        <v>24.622800000000002</v>
      </c>
      <c r="AH47" s="13">
        <f>VLOOKUP(A:A,[3]TDSheet!$A:$D,4,0)</f>
        <v>20.646000000000001</v>
      </c>
      <c r="AI47" s="13">
        <f>VLOOKUP(A:A,[1]TDSheet!$A:$AI,35,0)</f>
        <v>0</v>
      </c>
      <c r="AJ47" s="13">
        <f t="shared" si="6"/>
        <v>0</v>
      </c>
      <c r="AK47" s="13">
        <f t="shared" si="7"/>
        <v>30</v>
      </c>
      <c r="AL47" s="13">
        <f t="shared" si="8"/>
        <v>20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105.571</v>
      </c>
      <c r="D48" s="8">
        <v>165.99700000000001</v>
      </c>
      <c r="E48" s="8">
        <v>112.63500000000001</v>
      </c>
      <c r="F48" s="8">
        <v>154.97300000000001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109.617</v>
      </c>
      <c r="K48" s="13">
        <f t="shared" si="2"/>
        <v>3.0180000000000007</v>
      </c>
      <c r="L48" s="13">
        <f>VLOOKUP(A:A,[1]TDSheet!$A:$M,13,0)</f>
        <v>40</v>
      </c>
      <c r="M48" s="13">
        <f>VLOOKUP(A:A,[1]TDSheet!$A:$N,14,0)</f>
        <v>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7"/>
      <c r="V48" s="17"/>
      <c r="W48" s="13">
        <f t="shared" si="3"/>
        <v>22.527000000000001</v>
      </c>
      <c r="X48" s="17"/>
      <c r="Y48" s="18">
        <f t="shared" si="4"/>
        <v>8.6550805699826885</v>
      </c>
      <c r="Z48" s="13">
        <f t="shared" si="5"/>
        <v>6.8794335686065615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31.727999999999998</v>
      </c>
      <c r="AF48" s="13">
        <f>VLOOKUP(A:A,[1]TDSheet!$A:$AF,32,0)</f>
        <v>35.496400000000001</v>
      </c>
      <c r="AG48" s="13">
        <f>VLOOKUP(A:A,[1]TDSheet!$A:$AG,33,0)</f>
        <v>36.948399999999999</v>
      </c>
      <c r="AH48" s="13">
        <f>VLOOKUP(A:A,[3]TDSheet!$A:$D,4,0)</f>
        <v>22.934999999999999</v>
      </c>
      <c r="AI48" s="13">
        <f>VLOOKUP(A:A,[1]TDSheet!$A:$AI,35,0)</f>
        <v>0</v>
      </c>
      <c r="AJ48" s="13">
        <f t="shared" si="6"/>
        <v>0</v>
      </c>
      <c r="AK48" s="13">
        <f t="shared" si="7"/>
        <v>0</v>
      </c>
      <c r="AL48" s="13">
        <f t="shared" si="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145.369</v>
      </c>
      <c r="D49" s="8">
        <v>381.20100000000002</v>
      </c>
      <c r="E49" s="8">
        <v>263.12400000000002</v>
      </c>
      <c r="F49" s="8">
        <v>257.01100000000002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3">
        <f>VLOOKUP(A:A,[2]TDSheet!$A:$F,6,0)</f>
        <v>265.94799999999998</v>
      </c>
      <c r="K49" s="13">
        <f t="shared" si="2"/>
        <v>-2.8239999999999554</v>
      </c>
      <c r="L49" s="13">
        <f>VLOOKUP(A:A,[1]TDSheet!$A:$M,13,0)</f>
        <v>80</v>
      </c>
      <c r="M49" s="13">
        <f>VLOOKUP(A:A,[1]TDSheet!$A:$N,14,0)</f>
        <v>0</v>
      </c>
      <c r="N49" s="13">
        <f>VLOOKUP(A:A,[1]TDSheet!$A:$X,24,0)</f>
        <v>60</v>
      </c>
      <c r="O49" s="13"/>
      <c r="P49" s="13"/>
      <c r="Q49" s="13"/>
      <c r="R49" s="13"/>
      <c r="S49" s="13"/>
      <c r="T49" s="13"/>
      <c r="U49" s="17"/>
      <c r="V49" s="17">
        <v>50</v>
      </c>
      <c r="W49" s="13">
        <f t="shared" si="3"/>
        <v>52.624800000000008</v>
      </c>
      <c r="X49" s="17">
        <v>60</v>
      </c>
      <c r="Y49" s="18">
        <f t="shared" si="4"/>
        <v>9.6344499171493272</v>
      </c>
      <c r="Z49" s="13">
        <f t="shared" si="5"/>
        <v>4.8838380383393378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62.040200000000006</v>
      </c>
      <c r="AF49" s="13">
        <f>VLOOKUP(A:A,[1]TDSheet!$A:$AF,32,0)</f>
        <v>63.349000000000004</v>
      </c>
      <c r="AG49" s="13">
        <f>VLOOKUP(A:A,[1]TDSheet!$A:$AG,33,0)</f>
        <v>74.653999999999996</v>
      </c>
      <c r="AH49" s="13">
        <f>VLOOKUP(A:A,[3]TDSheet!$A:$D,4,0)</f>
        <v>50.768999999999998</v>
      </c>
      <c r="AI49" s="13">
        <f>VLOOKUP(A:A,[1]TDSheet!$A:$AI,35,0)</f>
        <v>0</v>
      </c>
      <c r="AJ49" s="13">
        <f t="shared" si="6"/>
        <v>0</v>
      </c>
      <c r="AK49" s="13">
        <f t="shared" si="7"/>
        <v>50</v>
      </c>
      <c r="AL49" s="13">
        <f t="shared" si="8"/>
        <v>60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90.864000000000004</v>
      </c>
      <c r="D50" s="8">
        <v>446.65499999999997</v>
      </c>
      <c r="E50" s="8">
        <v>250.43100000000001</v>
      </c>
      <c r="F50" s="8">
        <v>272.02600000000001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275.52</v>
      </c>
      <c r="K50" s="13">
        <f t="shared" si="2"/>
        <v>-25.08899999999997</v>
      </c>
      <c r="L50" s="13">
        <f>VLOOKUP(A:A,[1]TDSheet!$A:$M,13,0)</f>
        <v>70</v>
      </c>
      <c r="M50" s="13">
        <f>VLOOKUP(A:A,[1]TDSheet!$A:$N,14,0)</f>
        <v>0</v>
      </c>
      <c r="N50" s="13">
        <f>VLOOKUP(A:A,[1]TDSheet!$A:$X,24,0)</f>
        <v>50</v>
      </c>
      <c r="O50" s="13"/>
      <c r="P50" s="13"/>
      <c r="Q50" s="13"/>
      <c r="R50" s="13"/>
      <c r="S50" s="13"/>
      <c r="T50" s="13"/>
      <c r="U50" s="17"/>
      <c r="V50" s="17">
        <v>50</v>
      </c>
      <c r="W50" s="13">
        <f t="shared" si="3"/>
        <v>50.086200000000005</v>
      </c>
      <c r="X50" s="17">
        <v>50</v>
      </c>
      <c r="Y50" s="18">
        <f t="shared" si="4"/>
        <v>9.8235841409410174</v>
      </c>
      <c r="Z50" s="13">
        <f t="shared" si="5"/>
        <v>5.431156685873554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53.571999999999989</v>
      </c>
      <c r="AF50" s="13">
        <f>VLOOKUP(A:A,[1]TDSheet!$A:$AF,32,0)</f>
        <v>55.052000000000007</v>
      </c>
      <c r="AG50" s="13">
        <f>VLOOKUP(A:A,[1]TDSheet!$A:$AG,33,0)</f>
        <v>73.409000000000006</v>
      </c>
      <c r="AH50" s="13">
        <f>VLOOKUP(A:A,[3]TDSheet!$A:$D,4,0)</f>
        <v>48.023000000000003</v>
      </c>
      <c r="AI50" s="13">
        <f>VLOOKUP(A:A,[1]TDSheet!$A:$AI,35,0)</f>
        <v>0</v>
      </c>
      <c r="AJ50" s="13">
        <f t="shared" si="6"/>
        <v>0</v>
      </c>
      <c r="AK50" s="13">
        <f t="shared" si="7"/>
        <v>50</v>
      </c>
      <c r="AL50" s="13">
        <f t="shared" si="8"/>
        <v>50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89.019000000000005</v>
      </c>
      <c r="D51" s="8">
        <v>372.23899999999998</v>
      </c>
      <c r="E51" s="8">
        <v>280.75400000000002</v>
      </c>
      <c r="F51" s="8">
        <v>171.98400000000001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291.661</v>
      </c>
      <c r="K51" s="13">
        <f t="shared" si="2"/>
        <v>-10.906999999999982</v>
      </c>
      <c r="L51" s="13">
        <f>VLOOKUP(A:A,[1]TDSheet!$A:$M,13,0)</f>
        <v>70</v>
      </c>
      <c r="M51" s="13">
        <f>VLOOKUP(A:A,[1]TDSheet!$A:$N,14,0)</f>
        <v>50</v>
      </c>
      <c r="N51" s="13">
        <f>VLOOKUP(A:A,[1]TDSheet!$A:$X,24,0)</f>
        <v>120</v>
      </c>
      <c r="O51" s="13"/>
      <c r="P51" s="13"/>
      <c r="Q51" s="13"/>
      <c r="R51" s="13"/>
      <c r="S51" s="13"/>
      <c r="T51" s="13"/>
      <c r="U51" s="17"/>
      <c r="V51" s="17">
        <v>60</v>
      </c>
      <c r="W51" s="13">
        <f t="shared" si="3"/>
        <v>56.150800000000004</v>
      </c>
      <c r="X51" s="17">
        <v>70</v>
      </c>
      <c r="Y51" s="18">
        <f t="shared" si="4"/>
        <v>9.6522934668784774</v>
      </c>
      <c r="Z51" s="13">
        <f t="shared" si="5"/>
        <v>3.0628949186832601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47.003999999999998</v>
      </c>
      <c r="AF51" s="13">
        <f>VLOOKUP(A:A,[1]TDSheet!$A:$AF,32,0)</f>
        <v>50.974000000000004</v>
      </c>
      <c r="AG51" s="13">
        <f>VLOOKUP(A:A,[1]TDSheet!$A:$AG,33,0)</f>
        <v>67.186000000000007</v>
      </c>
      <c r="AH51" s="13">
        <f>VLOOKUP(A:A,[3]TDSheet!$A:$D,4,0)</f>
        <v>45.033999999999999</v>
      </c>
      <c r="AI51" s="13">
        <f>VLOOKUP(A:A,[1]TDSheet!$A:$AI,35,0)</f>
        <v>0</v>
      </c>
      <c r="AJ51" s="13">
        <f t="shared" si="6"/>
        <v>0</v>
      </c>
      <c r="AK51" s="13">
        <f t="shared" si="7"/>
        <v>60</v>
      </c>
      <c r="AL51" s="13">
        <f t="shared" si="8"/>
        <v>70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14</v>
      </c>
      <c r="C52" s="8">
        <v>1542</v>
      </c>
      <c r="D52" s="8">
        <v>3047</v>
      </c>
      <c r="E52" s="14">
        <v>2329</v>
      </c>
      <c r="F52" s="20">
        <v>811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1726</v>
      </c>
      <c r="K52" s="13">
        <f t="shared" si="2"/>
        <v>603</v>
      </c>
      <c r="L52" s="13">
        <f>VLOOKUP(A:A,[1]TDSheet!$A:$M,13,0)</f>
        <v>500</v>
      </c>
      <c r="M52" s="13">
        <f>VLOOKUP(A:A,[1]TDSheet!$A:$N,14,0)</f>
        <v>800</v>
      </c>
      <c r="N52" s="13">
        <f>VLOOKUP(A:A,[1]TDSheet!$A:$X,24,0)</f>
        <v>900</v>
      </c>
      <c r="O52" s="13"/>
      <c r="P52" s="13"/>
      <c r="Q52" s="13"/>
      <c r="R52" s="13"/>
      <c r="S52" s="13"/>
      <c r="T52" s="13"/>
      <c r="U52" s="17">
        <v>500</v>
      </c>
      <c r="V52" s="17">
        <v>200</v>
      </c>
      <c r="W52" s="13">
        <f t="shared" si="3"/>
        <v>465.8</v>
      </c>
      <c r="X52" s="17">
        <v>700</v>
      </c>
      <c r="Y52" s="18">
        <f t="shared" si="4"/>
        <v>9.4697294976384718</v>
      </c>
      <c r="Z52" s="13">
        <f t="shared" si="5"/>
        <v>1.7410905968226706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385.8</v>
      </c>
      <c r="AF52" s="13">
        <f>VLOOKUP(A:A,[1]TDSheet!$A:$AF,32,0)</f>
        <v>397.4</v>
      </c>
      <c r="AG52" s="13">
        <f>VLOOKUP(A:A,[1]TDSheet!$A:$AG,33,0)</f>
        <v>468.2</v>
      </c>
      <c r="AH52" s="13">
        <f>VLOOKUP(A:A,[3]TDSheet!$A:$D,4,0)</f>
        <v>292</v>
      </c>
      <c r="AI52" s="13">
        <f>VLOOKUP(A:A,[1]TDSheet!$A:$AI,35,0)</f>
        <v>0</v>
      </c>
      <c r="AJ52" s="13">
        <f t="shared" si="6"/>
        <v>175</v>
      </c>
      <c r="AK52" s="13">
        <f t="shared" si="7"/>
        <v>70</v>
      </c>
      <c r="AL52" s="13">
        <f t="shared" si="8"/>
        <v>244.99999999999997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2400</v>
      </c>
      <c r="D53" s="8">
        <v>6372</v>
      </c>
      <c r="E53" s="14">
        <v>5938</v>
      </c>
      <c r="F53" s="20">
        <v>2526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4635</v>
      </c>
      <c r="K53" s="13">
        <f t="shared" si="2"/>
        <v>1303</v>
      </c>
      <c r="L53" s="13">
        <f>VLOOKUP(A:A,[1]TDSheet!$A:$M,13,0)</f>
        <v>1200</v>
      </c>
      <c r="M53" s="13">
        <f>VLOOKUP(A:A,[1]TDSheet!$A:$N,14,0)</f>
        <v>700</v>
      </c>
      <c r="N53" s="13">
        <f>VLOOKUP(A:A,[1]TDSheet!$A:$X,24,0)</f>
        <v>1500</v>
      </c>
      <c r="O53" s="13"/>
      <c r="P53" s="13"/>
      <c r="Q53" s="13"/>
      <c r="R53" s="13"/>
      <c r="S53" s="13"/>
      <c r="T53" s="13"/>
      <c r="U53" s="17">
        <v>800</v>
      </c>
      <c r="V53" s="17">
        <v>700</v>
      </c>
      <c r="W53" s="13">
        <f t="shared" si="3"/>
        <v>935.6</v>
      </c>
      <c r="X53" s="17">
        <v>1400</v>
      </c>
      <c r="Y53" s="18">
        <f t="shared" si="4"/>
        <v>9.4335185976913216</v>
      </c>
      <c r="Z53" s="13">
        <f t="shared" si="5"/>
        <v>2.6998717400598546</v>
      </c>
      <c r="AA53" s="13"/>
      <c r="AB53" s="13"/>
      <c r="AC53" s="13"/>
      <c r="AD53" s="13">
        <f>VLOOKUP(A:A,[1]TDSheet!$A:$AD,30,0)</f>
        <v>1260</v>
      </c>
      <c r="AE53" s="13">
        <f>VLOOKUP(A:A,[1]TDSheet!$A:$AE,31,0)</f>
        <v>1024.2</v>
      </c>
      <c r="AF53" s="13">
        <f>VLOOKUP(A:A,[1]TDSheet!$A:$AF,32,0)</f>
        <v>1006.2</v>
      </c>
      <c r="AG53" s="13">
        <f>VLOOKUP(A:A,[1]TDSheet!$A:$AG,33,0)</f>
        <v>1075.8</v>
      </c>
      <c r="AH53" s="13">
        <f>VLOOKUP(A:A,[3]TDSheet!$A:$D,4,0)</f>
        <v>651</v>
      </c>
      <c r="AI53" s="13">
        <f>VLOOKUP(A:A,[1]TDSheet!$A:$AI,35,0)</f>
        <v>0</v>
      </c>
      <c r="AJ53" s="13">
        <f t="shared" si="6"/>
        <v>320</v>
      </c>
      <c r="AK53" s="13">
        <f t="shared" si="7"/>
        <v>280</v>
      </c>
      <c r="AL53" s="13">
        <f t="shared" si="8"/>
        <v>560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1518</v>
      </c>
      <c r="D54" s="8">
        <v>14770</v>
      </c>
      <c r="E54" s="8">
        <v>4705</v>
      </c>
      <c r="F54" s="8">
        <v>1460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3">
        <f>VLOOKUP(A:A,[2]TDSheet!$A:$F,6,0)</f>
        <v>4713</v>
      </c>
      <c r="K54" s="13">
        <f t="shared" si="2"/>
        <v>-8</v>
      </c>
      <c r="L54" s="13">
        <f>VLOOKUP(A:A,[1]TDSheet!$A:$M,13,0)</f>
        <v>800</v>
      </c>
      <c r="M54" s="13">
        <f>VLOOKUP(A:A,[1]TDSheet!$A:$N,14,0)</f>
        <v>1200</v>
      </c>
      <c r="N54" s="13">
        <f>VLOOKUP(A:A,[1]TDSheet!$A:$X,24,0)</f>
        <v>1000</v>
      </c>
      <c r="O54" s="13"/>
      <c r="P54" s="13"/>
      <c r="Q54" s="13"/>
      <c r="R54" s="13"/>
      <c r="S54" s="13"/>
      <c r="T54" s="13"/>
      <c r="U54" s="17">
        <v>500</v>
      </c>
      <c r="V54" s="17">
        <v>500</v>
      </c>
      <c r="W54" s="13">
        <f t="shared" si="3"/>
        <v>691</v>
      </c>
      <c r="X54" s="17">
        <v>1000</v>
      </c>
      <c r="Y54" s="18">
        <f t="shared" si="4"/>
        <v>9.3487698986975403</v>
      </c>
      <c r="Z54" s="13">
        <f t="shared" si="5"/>
        <v>2.1128798842257597</v>
      </c>
      <c r="AA54" s="13"/>
      <c r="AB54" s="13"/>
      <c r="AC54" s="13"/>
      <c r="AD54" s="13">
        <f>VLOOKUP(A:A,[1]TDSheet!$A:$AD,30,0)</f>
        <v>1250</v>
      </c>
      <c r="AE54" s="13">
        <f>VLOOKUP(A:A,[1]TDSheet!$A:$AE,31,0)</f>
        <v>751.8</v>
      </c>
      <c r="AF54" s="13">
        <f>VLOOKUP(A:A,[1]TDSheet!$A:$AF,32,0)</f>
        <v>670.8</v>
      </c>
      <c r="AG54" s="13">
        <f>VLOOKUP(A:A,[1]TDSheet!$A:$AG,33,0)</f>
        <v>736.2</v>
      </c>
      <c r="AH54" s="13">
        <f>VLOOKUP(A:A,[3]TDSheet!$A:$D,4,0)</f>
        <v>696</v>
      </c>
      <c r="AI54" s="13" t="str">
        <f>VLOOKUP(A:A,[1]TDSheet!$A:$AI,35,0)</f>
        <v>продмай</v>
      </c>
      <c r="AJ54" s="13">
        <f t="shared" si="6"/>
        <v>225</v>
      </c>
      <c r="AK54" s="13">
        <f t="shared" si="7"/>
        <v>225</v>
      </c>
      <c r="AL54" s="13">
        <f t="shared" si="8"/>
        <v>450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409.863</v>
      </c>
      <c r="D55" s="8">
        <v>533.82799999999997</v>
      </c>
      <c r="E55" s="8">
        <v>582.84799999999996</v>
      </c>
      <c r="F55" s="8">
        <v>353.38400000000001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549.178</v>
      </c>
      <c r="K55" s="13">
        <f t="shared" si="2"/>
        <v>33.669999999999959</v>
      </c>
      <c r="L55" s="13">
        <f>VLOOKUP(A:A,[1]TDSheet!$A:$M,13,0)</f>
        <v>150</v>
      </c>
      <c r="M55" s="13">
        <f>VLOOKUP(A:A,[1]TDSheet!$A:$N,14,0)</f>
        <v>50</v>
      </c>
      <c r="N55" s="13">
        <f>VLOOKUP(A:A,[1]TDSheet!$A:$X,24,0)</f>
        <v>160</v>
      </c>
      <c r="O55" s="13"/>
      <c r="P55" s="13"/>
      <c r="Q55" s="13"/>
      <c r="R55" s="13"/>
      <c r="S55" s="13"/>
      <c r="T55" s="13"/>
      <c r="U55" s="17">
        <v>150</v>
      </c>
      <c r="V55" s="17">
        <v>100</v>
      </c>
      <c r="W55" s="13">
        <f t="shared" si="3"/>
        <v>116.56959999999999</v>
      </c>
      <c r="X55" s="17">
        <v>150</v>
      </c>
      <c r="Y55" s="18">
        <f t="shared" si="4"/>
        <v>9.5512380586362138</v>
      </c>
      <c r="Z55" s="13">
        <f t="shared" si="5"/>
        <v>3.0315279455364008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126.78120000000001</v>
      </c>
      <c r="AF55" s="13">
        <f>VLOOKUP(A:A,[1]TDSheet!$A:$AF,32,0)</f>
        <v>133.11539999999999</v>
      </c>
      <c r="AG55" s="13">
        <f>VLOOKUP(A:A,[1]TDSheet!$A:$AG,33,0)</f>
        <v>137.00020000000001</v>
      </c>
      <c r="AH55" s="13">
        <f>VLOOKUP(A:A,[3]TDSheet!$A:$D,4,0)</f>
        <v>99.123000000000005</v>
      </c>
      <c r="AI55" s="13">
        <f>VLOOKUP(A:A,[1]TDSheet!$A:$AI,35,0)</f>
        <v>0</v>
      </c>
      <c r="AJ55" s="13">
        <f t="shared" si="6"/>
        <v>150</v>
      </c>
      <c r="AK55" s="13">
        <f t="shared" si="7"/>
        <v>100</v>
      </c>
      <c r="AL55" s="13">
        <f t="shared" si="8"/>
        <v>150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287</v>
      </c>
      <c r="D56" s="8">
        <v>1043</v>
      </c>
      <c r="E56" s="8">
        <v>427</v>
      </c>
      <c r="F56" s="8">
        <v>887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3">
        <f>VLOOKUP(A:A,[2]TDSheet!$A:$F,6,0)</f>
        <v>476</v>
      </c>
      <c r="K56" s="13">
        <f t="shared" si="2"/>
        <v>-49</v>
      </c>
      <c r="L56" s="13">
        <f>VLOOKUP(A:A,[1]TDSheet!$A:$M,13,0)</f>
        <v>500</v>
      </c>
      <c r="M56" s="13">
        <f>VLOOKUP(A:A,[1]TDSheet!$A:$N,14,0)</f>
        <v>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7"/>
      <c r="V56" s="17"/>
      <c r="W56" s="13">
        <f t="shared" si="3"/>
        <v>85.4</v>
      </c>
      <c r="X56" s="17"/>
      <c r="Y56" s="18">
        <f t="shared" si="4"/>
        <v>16.241217798594846</v>
      </c>
      <c r="Z56" s="13">
        <f t="shared" si="5"/>
        <v>10.386416861826698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97.6</v>
      </c>
      <c r="AF56" s="13">
        <f>VLOOKUP(A:A,[1]TDSheet!$A:$AF,32,0)</f>
        <v>85.6</v>
      </c>
      <c r="AG56" s="13">
        <f>VLOOKUP(A:A,[1]TDSheet!$A:$AG,33,0)</f>
        <v>128.6</v>
      </c>
      <c r="AH56" s="13">
        <f>VLOOKUP(A:A,[3]TDSheet!$A:$D,4,0)</f>
        <v>69</v>
      </c>
      <c r="AI56" s="13">
        <f>VLOOKUP(A:A,[1]TDSheet!$A:$AI,35,0)</f>
        <v>0</v>
      </c>
      <c r="AJ56" s="13">
        <f t="shared" si="6"/>
        <v>0</v>
      </c>
      <c r="AK56" s="13">
        <f t="shared" si="7"/>
        <v>0</v>
      </c>
      <c r="AL56" s="13">
        <f t="shared" si="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36</v>
      </c>
      <c r="D57" s="8">
        <v>23</v>
      </c>
      <c r="E57" s="8">
        <v>16</v>
      </c>
      <c r="F57" s="8">
        <v>37</v>
      </c>
      <c r="G57" s="21" t="str">
        <f>VLOOKUP(A:A,[1]TDSheet!$A:$G,7,0)</f>
        <v>выв09</v>
      </c>
      <c r="H57" s="1">
        <f>VLOOKUP(A:A,[1]TDSheet!$A:$H,8,0)</f>
        <v>0</v>
      </c>
      <c r="I57" s="1" t="e">
        <f>VLOOKUP(A:A,[1]TDSheet!$A:$I,9,0)</f>
        <v>#N/A</v>
      </c>
      <c r="J57" s="13">
        <f>VLOOKUP(A:A,[2]TDSheet!$A:$F,6,0)</f>
        <v>23</v>
      </c>
      <c r="K57" s="13">
        <f t="shared" si="2"/>
        <v>-7</v>
      </c>
      <c r="L57" s="13">
        <f>VLOOKUP(A:A,[1]TDSheet!$A:$M,13,0)</f>
        <v>10</v>
      </c>
      <c r="M57" s="13">
        <f>VLOOKUP(A:A,[1]TDSheet!$A:$N,14,0)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7"/>
      <c r="V57" s="17"/>
      <c r="W57" s="13">
        <f t="shared" si="3"/>
        <v>3.2</v>
      </c>
      <c r="X57" s="17"/>
      <c r="Y57" s="18">
        <f t="shared" si="4"/>
        <v>14.6875</v>
      </c>
      <c r="Z57" s="13">
        <f t="shared" si="5"/>
        <v>11.5625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5.8</v>
      </c>
      <c r="AF57" s="13">
        <f>VLOOKUP(A:A,[1]TDSheet!$A:$AF,32,0)</f>
        <v>3</v>
      </c>
      <c r="AG57" s="13">
        <f>VLOOKUP(A:A,[1]TDSheet!$A:$AG,33,0)</f>
        <v>7.2</v>
      </c>
      <c r="AH57" s="13">
        <f>VLOOKUP(A:A,[3]TDSheet!$A:$D,4,0)</f>
        <v>5</v>
      </c>
      <c r="AI57" s="22" t="str">
        <f>VLOOKUP(A:A,[1]TDSheet!$A:$AI,35,0)</f>
        <v>вывод</v>
      </c>
      <c r="AJ57" s="13">
        <f t="shared" si="6"/>
        <v>0</v>
      </c>
      <c r="AK57" s="13">
        <f t="shared" si="7"/>
        <v>0</v>
      </c>
      <c r="AL57" s="13">
        <f t="shared" si="8"/>
        <v>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14</v>
      </c>
      <c r="C58" s="8">
        <v>425</v>
      </c>
      <c r="D58" s="8">
        <v>1386</v>
      </c>
      <c r="E58" s="8">
        <v>1319</v>
      </c>
      <c r="F58" s="8">
        <v>447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1365</v>
      </c>
      <c r="K58" s="13">
        <f t="shared" si="2"/>
        <v>-46</v>
      </c>
      <c r="L58" s="13">
        <f>VLOOKUP(A:A,[1]TDSheet!$A:$M,13,0)</f>
        <v>300</v>
      </c>
      <c r="M58" s="13">
        <f>VLOOKUP(A:A,[1]TDSheet!$A:$N,14,0)</f>
        <v>450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7">
        <v>300</v>
      </c>
      <c r="V58" s="17">
        <v>200</v>
      </c>
      <c r="W58" s="13">
        <f t="shared" si="3"/>
        <v>263.8</v>
      </c>
      <c r="X58" s="17">
        <v>300</v>
      </c>
      <c r="Y58" s="18">
        <f t="shared" si="4"/>
        <v>9.4655041698256248</v>
      </c>
      <c r="Z58" s="13">
        <f t="shared" si="5"/>
        <v>1.6944655041698256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226.2</v>
      </c>
      <c r="AF58" s="13">
        <f>VLOOKUP(A:A,[1]TDSheet!$A:$AF,32,0)</f>
        <v>225.6</v>
      </c>
      <c r="AG58" s="13">
        <f>VLOOKUP(A:A,[1]TDSheet!$A:$AG,33,0)</f>
        <v>262.39999999999998</v>
      </c>
      <c r="AH58" s="13">
        <f>VLOOKUP(A:A,[3]TDSheet!$A:$D,4,0)</f>
        <v>192</v>
      </c>
      <c r="AI58" s="13">
        <f>VLOOKUP(A:A,[1]TDSheet!$A:$AI,35,0)</f>
        <v>0</v>
      </c>
      <c r="AJ58" s="13">
        <f t="shared" si="6"/>
        <v>105</v>
      </c>
      <c r="AK58" s="13">
        <f t="shared" si="7"/>
        <v>70</v>
      </c>
      <c r="AL58" s="13">
        <f t="shared" si="8"/>
        <v>105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51.398000000000003</v>
      </c>
      <c r="D59" s="8">
        <v>328.84399999999999</v>
      </c>
      <c r="E59" s="8">
        <v>251.52699999999999</v>
      </c>
      <c r="F59" s="8">
        <v>116.617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282.22500000000002</v>
      </c>
      <c r="K59" s="13">
        <f t="shared" si="2"/>
        <v>-30.698000000000036</v>
      </c>
      <c r="L59" s="13">
        <f>VLOOKUP(A:A,[1]TDSheet!$A:$M,13,0)</f>
        <v>70</v>
      </c>
      <c r="M59" s="13">
        <f>VLOOKUP(A:A,[1]TDSheet!$A:$N,14,0)</f>
        <v>70</v>
      </c>
      <c r="N59" s="13">
        <f>VLOOKUP(A:A,[1]TDSheet!$A:$X,24,0)</f>
        <v>50</v>
      </c>
      <c r="O59" s="13"/>
      <c r="P59" s="13"/>
      <c r="Q59" s="13"/>
      <c r="R59" s="13"/>
      <c r="S59" s="13"/>
      <c r="T59" s="13"/>
      <c r="U59" s="17">
        <v>80</v>
      </c>
      <c r="V59" s="17">
        <v>50</v>
      </c>
      <c r="W59" s="13">
        <f t="shared" si="3"/>
        <v>50.305399999999999</v>
      </c>
      <c r="X59" s="17">
        <v>50</v>
      </c>
      <c r="Y59" s="18">
        <f t="shared" si="4"/>
        <v>9.673255753855452</v>
      </c>
      <c r="Z59" s="13">
        <f t="shared" si="5"/>
        <v>2.3181805531811697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39.319000000000003</v>
      </c>
      <c r="AF59" s="13">
        <f>VLOOKUP(A:A,[1]TDSheet!$A:$AF,32,0)</f>
        <v>38.466000000000001</v>
      </c>
      <c r="AG59" s="13">
        <f>VLOOKUP(A:A,[1]TDSheet!$A:$AG,33,0)</f>
        <v>52.910000000000004</v>
      </c>
      <c r="AH59" s="13">
        <f>VLOOKUP(A:A,[3]TDSheet!$A:$D,4,0)</f>
        <v>56.034999999999997</v>
      </c>
      <c r="AI59" s="13">
        <f>VLOOKUP(A:A,[1]TDSheet!$A:$AI,35,0)</f>
        <v>0</v>
      </c>
      <c r="AJ59" s="13">
        <f t="shared" si="6"/>
        <v>80</v>
      </c>
      <c r="AK59" s="13">
        <f t="shared" si="7"/>
        <v>50</v>
      </c>
      <c r="AL59" s="13">
        <f t="shared" si="8"/>
        <v>50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14</v>
      </c>
      <c r="C60" s="8">
        <v>1720</v>
      </c>
      <c r="D60" s="8">
        <v>2104</v>
      </c>
      <c r="E60" s="8">
        <v>2398</v>
      </c>
      <c r="F60" s="8">
        <v>1360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2435</v>
      </c>
      <c r="K60" s="13">
        <f t="shared" si="2"/>
        <v>-37</v>
      </c>
      <c r="L60" s="13">
        <f>VLOOKUP(A:A,[1]TDSheet!$A:$M,13,0)</f>
        <v>700</v>
      </c>
      <c r="M60" s="13">
        <f>VLOOKUP(A:A,[1]TDSheet!$A:$N,14,0)</f>
        <v>300</v>
      </c>
      <c r="N60" s="13">
        <f>VLOOKUP(A:A,[1]TDSheet!$A:$X,24,0)</f>
        <v>800</v>
      </c>
      <c r="O60" s="13"/>
      <c r="P60" s="13"/>
      <c r="Q60" s="13"/>
      <c r="R60" s="13"/>
      <c r="S60" s="13"/>
      <c r="T60" s="13"/>
      <c r="U60" s="17"/>
      <c r="V60" s="17">
        <v>600</v>
      </c>
      <c r="W60" s="13">
        <f t="shared" si="3"/>
        <v>479.6</v>
      </c>
      <c r="X60" s="17">
        <v>700</v>
      </c>
      <c r="Y60" s="18">
        <f t="shared" si="4"/>
        <v>9.2994161801501249</v>
      </c>
      <c r="Z60" s="13">
        <f t="shared" si="5"/>
        <v>2.8356964136780651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618.6</v>
      </c>
      <c r="AF60" s="13">
        <f>VLOOKUP(A:A,[1]TDSheet!$A:$AF,32,0)</f>
        <v>582.20000000000005</v>
      </c>
      <c r="AG60" s="13">
        <f>VLOOKUP(A:A,[1]TDSheet!$A:$AG,33,0)</f>
        <v>566.4</v>
      </c>
      <c r="AH60" s="13">
        <f>VLOOKUP(A:A,[3]TDSheet!$A:$D,4,0)</f>
        <v>435</v>
      </c>
      <c r="AI60" s="13" t="e">
        <f>VLOOKUP(A:A,[1]TDSheet!$A:$AI,35,0)</f>
        <v>#N/A</v>
      </c>
      <c r="AJ60" s="13">
        <f t="shared" si="6"/>
        <v>0</v>
      </c>
      <c r="AK60" s="13">
        <f t="shared" si="7"/>
        <v>240</v>
      </c>
      <c r="AL60" s="13">
        <f t="shared" si="8"/>
        <v>280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1175</v>
      </c>
      <c r="D61" s="8">
        <v>3031</v>
      </c>
      <c r="E61" s="8">
        <v>2878</v>
      </c>
      <c r="F61" s="8">
        <v>1255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2930</v>
      </c>
      <c r="K61" s="13">
        <f t="shared" si="2"/>
        <v>-52</v>
      </c>
      <c r="L61" s="13">
        <f>VLOOKUP(A:A,[1]TDSheet!$A:$M,13,0)</f>
        <v>700</v>
      </c>
      <c r="M61" s="13">
        <f>VLOOKUP(A:A,[1]TDSheet!$A:$N,14,0)</f>
        <v>600</v>
      </c>
      <c r="N61" s="13">
        <f>VLOOKUP(A:A,[1]TDSheet!$A:$X,24,0)</f>
        <v>900</v>
      </c>
      <c r="O61" s="13"/>
      <c r="P61" s="13"/>
      <c r="Q61" s="13"/>
      <c r="R61" s="13"/>
      <c r="S61" s="13"/>
      <c r="T61" s="13"/>
      <c r="U61" s="17">
        <v>900</v>
      </c>
      <c r="V61" s="17">
        <v>300</v>
      </c>
      <c r="W61" s="13">
        <f t="shared" si="3"/>
        <v>575.6</v>
      </c>
      <c r="X61" s="17">
        <v>700</v>
      </c>
      <c r="Y61" s="18">
        <f t="shared" si="4"/>
        <v>9.3033356497567752</v>
      </c>
      <c r="Z61" s="13">
        <f t="shared" si="5"/>
        <v>2.1803335649756774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658</v>
      </c>
      <c r="AF61" s="13">
        <f>VLOOKUP(A:A,[1]TDSheet!$A:$AF,32,0)</f>
        <v>597.79999999999995</v>
      </c>
      <c r="AG61" s="13">
        <f>VLOOKUP(A:A,[1]TDSheet!$A:$AG,33,0)</f>
        <v>626.4</v>
      </c>
      <c r="AH61" s="13">
        <f>VLOOKUP(A:A,[3]TDSheet!$A:$D,4,0)</f>
        <v>514</v>
      </c>
      <c r="AI61" s="13" t="e">
        <f>VLOOKUP(A:A,[1]TDSheet!$A:$AI,35,0)</f>
        <v>#N/A</v>
      </c>
      <c r="AJ61" s="13">
        <f t="shared" si="6"/>
        <v>360</v>
      </c>
      <c r="AK61" s="13">
        <f t="shared" si="7"/>
        <v>120</v>
      </c>
      <c r="AL61" s="13">
        <f t="shared" si="8"/>
        <v>280</v>
      </c>
      <c r="AM61" s="13"/>
      <c r="AN61" s="13"/>
    </row>
    <row r="62" spans="1:40" s="1" customFormat="1" ht="21.95" customHeight="1" outlineLevel="1" x14ac:dyDescent="0.2">
      <c r="A62" s="7" t="s">
        <v>65</v>
      </c>
      <c r="B62" s="7" t="s">
        <v>8</v>
      </c>
      <c r="C62" s="8">
        <v>47.531999999999996</v>
      </c>
      <c r="D62" s="8">
        <v>102.19499999999999</v>
      </c>
      <c r="E62" s="8">
        <v>108.066</v>
      </c>
      <c r="F62" s="8">
        <v>40.945999999999998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112.53100000000001</v>
      </c>
      <c r="K62" s="13">
        <f t="shared" si="2"/>
        <v>-4.4650000000000034</v>
      </c>
      <c r="L62" s="13">
        <f>VLOOKUP(A:A,[1]TDSheet!$A:$M,13,0)</f>
        <v>20</v>
      </c>
      <c r="M62" s="13">
        <f>VLOOKUP(A:A,[1]TDSheet!$A:$N,14,0)</f>
        <v>30</v>
      </c>
      <c r="N62" s="13">
        <f>VLOOKUP(A:A,[1]TDSheet!$A:$X,24,0)</f>
        <v>40</v>
      </c>
      <c r="O62" s="13"/>
      <c r="P62" s="13"/>
      <c r="Q62" s="13"/>
      <c r="R62" s="13"/>
      <c r="S62" s="13"/>
      <c r="T62" s="13"/>
      <c r="U62" s="17">
        <v>30</v>
      </c>
      <c r="V62" s="17">
        <v>20</v>
      </c>
      <c r="W62" s="13">
        <f t="shared" si="3"/>
        <v>21.613199999999999</v>
      </c>
      <c r="X62" s="17">
        <v>30</v>
      </c>
      <c r="Y62" s="18">
        <f t="shared" si="4"/>
        <v>9.7600540410489884</v>
      </c>
      <c r="Z62" s="13">
        <f t="shared" si="5"/>
        <v>1.8944904040123629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14.443000000000001</v>
      </c>
      <c r="AF62" s="13">
        <f>VLOOKUP(A:A,[1]TDSheet!$A:$AF,32,0)</f>
        <v>15.300999999999998</v>
      </c>
      <c r="AG62" s="13">
        <f>VLOOKUP(A:A,[1]TDSheet!$A:$AG,33,0)</f>
        <v>19.591000000000001</v>
      </c>
      <c r="AH62" s="13">
        <f>VLOOKUP(A:A,[3]TDSheet!$A:$D,4,0)</f>
        <v>20.120999999999999</v>
      </c>
      <c r="AI62" s="13">
        <f>VLOOKUP(A:A,[1]TDSheet!$A:$AI,35,0)</f>
        <v>0</v>
      </c>
      <c r="AJ62" s="13">
        <f t="shared" si="6"/>
        <v>30</v>
      </c>
      <c r="AK62" s="13">
        <f t="shared" si="7"/>
        <v>20</v>
      </c>
      <c r="AL62" s="13">
        <f t="shared" si="8"/>
        <v>30</v>
      </c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350.50400000000002</v>
      </c>
      <c r="D63" s="8">
        <v>547.82000000000005</v>
      </c>
      <c r="E63" s="14">
        <v>503</v>
      </c>
      <c r="F63" s="20">
        <v>245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150.58600000000001</v>
      </c>
      <c r="K63" s="13">
        <f t="shared" si="2"/>
        <v>352.41399999999999</v>
      </c>
      <c r="L63" s="13">
        <f>VLOOKUP(A:A,[1]TDSheet!$A:$M,13,0)</f>
        <v>90</v>
      </c>
      <c r="M63" s="13">
        <f>VLOOKUP(A:A,[1]TDSheet!$A:$N,14,0)</f>
        <v>150</v>
      </c>
      <c r="N63" s="13">
        <f>VLOOKUP(A:A,[1]TDSheet!$A:$X,24,0)</f>
        <v>150</v>
      </c>
      <c r="O63" s="13"/>
      <c r="P63" s="13"/>
      <c r="Q63" s="13"/>
      <c r="R63" s="13"/>
      <c r="S63" s="13"/>
      <c r="T63" s="13"/>
      <c r="U63" s="17">
        <v>100</v>
      </c>
      <c r="V63" s="17">
        <v>100</v>
      </c>
      <c r="W63" s="13">
        <f t="shared" si="3"/>
        <v>100.6</v>
      </c>
      <c r="X63" s="17">
        <v>150</v>
      </c>
      <c r="Y63" s="18">
        <f t="shared" si="4"/>
        <v>9.7912524850894638</v>
      </c>
      <c r="Z63" s="13">
        <f t="shared" si="5"/>
        <v>2.4353876739562628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89.6</v>
      </c>
      <c r="AF63" s="13">
        <f>VLOOKUP(A:A,[1]TDSheet!$A:$AF,32,0)</f>
        <v>91.4</v>
      </c>
      <c r="AG63" s="13">
        <f>VLOOKUP(A:A,[1]TDSheet!$A:$AG,33,0)</f>
        <v>107.2</v>
      </c>
      <c r="AH63" s="13">
        <f>VLOOKUP(A:A,[3]TDSheet!$A:$D,4,0)</f>
        <v>26.07</v>
      </c>
      <c r="AI63" s="13">
        <f>VLOOKUP(A:A,[1]TDSheet!$A:$AI,35,0)</f>
        <v>0</v>
      </c>
      <c r="AJ63" s="13">
        <f t="shared" si="6"/>
        <v>100</v>
      </c>
      <c r="AK63" s="13">
        <f t="shared" si="7"/>
        <v>100</v>
      </c>
      <c r="AL63" s="13">
        <f t="shared" si="8"/>
        <v>150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14</v>
      </c>
      <c r="C64" s="8">
        <v>569</v>
      </c>
      <c r="D64" s="8">
        <v>1457</v>
      </c>
      <c r="E64" s="8">
        <v>1433</v>
      </c>
      <c r="F64" s="8">
        <v>551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3">
        <f>VLOOKUP(A:A,[2]TDSheet!$A:$F,6,0)</f>
        <v>1474</v>
      </c>
      <c r="K64" s="13">
        <f t="shared" si="2"/>
        <v>-41</v>
      </c>
      <c r="L64" s="13">
        <f>VLOOKUP(A:A,[1]TDSheet!$A:$M,13,0)</f>
        <v>300</v>
      </c>
      <c r="M64" s="13">
        <f>VLOOKUP(A:A,[1]TDSheet!$A:$N,14,0)</f>
        <v>500</v>
      </c>
      <c r="N64" s="13">
        <f>VLOOKUP(A:A,[1]TDSheet!$A:$X,24,0)</f>
        <v>500</v>
      </c>
      <c r="O64" s="13"/>
      <c r="P64" s="13"/>
      <c r="Q64" s="13"/>
      <c r="R64" s="13"/>
      <c r="S64" s="13"/>
      <c r="T64" s="13"/>
      <c r="U64" s="17">
        <v>250</v>
      </c>
      <c r="V64" s="17">
        <v>200</v>
      </c>
      <c r="W64" s="13">
        <f t="shared" si="3"/>
        <v>286.60000000000002</v>
      </c>
      <c r="X64" s="17">
        <v>400</v>
      </c>
      <c r="Y64" s="18">
        <f t="shared" si="4"/>
        <v>9.4242847173761337</v>
      </c>
      <c r="Z64" s="13">
        <f t="shared" si="5"/>
        <v>1.9225401256106069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241.8</v>
      </c>
      <c r="AF64" s="13">
        <f>VLOOKUP(A:A,[1]TDSheet!$A:$AF,32,0)</f>
        <v>266</v>
      </c>
      <c r="AG64" s="13">
        <f>VLOOKUP(A:A,[1]TDSheet!$A:$AG,33,0)</f>
        <v>297.60000000000002</v>
      </c>
      <c r="AH64" s="13">
        <f>VLOOKUP(A:A,[3]TDSheet!$A:$D,4,0)</f>
        <v>232</v>
      </c>
      <c r="AI64" s="13">
        <f>VLOOKUP(A:A,[1]TDSheet!$A:$AI,35,0)</f>
        <v>0</v>
      </c>
      <c r="AJ64" s="13">
        <f t="shared" si="6"/>
        <v>87.5</v>
      </c>
      <c r="AK64" s="13">
        <f t="shared" si="7"/>
        <v>70</v>
      </c>
      <c r="AL64" s="13">
        <f t="shared" si="8"/>
        <v>140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691</v>
      </c>
      <c r="D65" s="8">
        <v>2148</v>
      </c>
      <c r="E65" s="8">
        <v>1997</v>
      </c>
      <c r="F65" s="8">
        <v>807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2022</v>
      </c>
      <c r="K65" s="13">
        <f t="shared" si="2"/>
        <v>-25</v>
      </c>
      <c r="L65" s="13">
        <f>VLOOKUP(A:A,[1]TDSheet!$A:$M,13,0)</f>
        <v>450</v>
      </c>
      <c r="M65" s="13">
        <f>VLOOKUP(A:A,[1]TDSheet!$A:$N,14,0)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7">
        <v>400</v>
      </c>
      <c r="V65" s="17">
        <v>200</v>
      </c>
      <c r="W65" s="13">
        <f t="shared" si="3"/>
        <v>399.4</v>
      </c>
      <c r="X65" s="17">
        <v>500</v>
      </c>
      <c r="Y65" s="18">
        <f t="shared" si="4"/>
        <v>9.406609914872309</v>
      </c>
      <c r="Z65" s="13">
        <f t="shared" si="5"/>
        <v>2.0205307961942918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354.4</v>
      </c>
      <c r="AF65" s="13">
        <f>VLOOKUP(A:A,[1]TDSheet!$A:$AF,32,0)</f>
        <v>360.8</v>
      </c>
      <c r="AG65" s="13">
        <f>VLOOKUP(A:A,[1]TDSheet!$A:$AG,33,0)</f>
        <v>423</v>
      </c>
      <c r="AH65" s="13">
        <f>VLOOKUP(A:A,[3]TDSheet!$A:$D,4,0)</f>
        <v>290</v>
      </c>
      <c r="AI65" s="13">
        <f>VLOOKUP(A:A,[1]TDSheet!$A:$AI,35,0)</f>
        <v>0</v>
      </c>
      <c r="AJ65" s="13">
        <f t="shared" si="6"/>
        <v>140</v>
      </c>
      <c r="AK65" s="13">
        <f t="shared" si="7"/>
        <v>70</v>
      </c>
      <c r="AL65" s="13">
        <f t="shared" si="8"/>
        <v>175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14</v>
      </c>
      <c r="C66" s="8">
        <v>449</v>
      </c>
      <c r="D66" s="8">
        <v>1141</v>
      </c>
      <c r="E66" s="8">
        <v>924</v>
      </c>
      <c r="F66" s="8">
        <v>628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3">
        <f>VLOOKUP(A:A,[2]TDSheet!$A:$F,6,0)</f>
        <v>953</v>
      </c>
      <c r="K66" s="13">
        <f t="shared" si="2"/>
        <v>-29</v>
      </c>
      <c r="L66" s="13">
        <f>VLOOKUP(A:A,[1]TDSheet!$A:$M,13,0)</f>
        <v>250</v>
      </c>
      <c r="M66" s="13">
        <f>VLOOKUP(A:A,[1]TDSheet!$A:$N,14,0)</f>
        <v>90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7">
        <v>150</v>
      </c>
      <c r="V66" s="17">
        <v>200</v>
      </c>
      <c r="W66" s="13">
        <f t="shared" si="3"/>
        <v>184.8</v>
      </c>
      <c r="X66" s="17">
        <v>220</v>
      </c>
      <c r="Y66" s="18">
        <f t="shared" si="4"/>
        <v>9.4047619047619033</v>
      </c>
      <c r="Z66" s="13">
        <f t="shared" si="5"/>
        <v>3.3982683982683981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219.4</v>
      </c>
      <c r="AF66" s="13">
        <f>VLOOKUP(A:A,[1]TDSheet!$A:$AF,32,0)</f>
        <v>199</v>
      </c>
      <c r="AG66" s="13">
        <f>VLOOKUP(A:A,[1]TDSheet!$A:$AG,33,0)</f>
        <v>228.2</v>
      </c>
      <c r="AH66" s="13">
        <f>VLOOKUP(A:A,[3]TDSheet!$A:$D,4,0)</f>
        <v>154</v>
      </c>
      <c r="AI66" s="13">
        <f>VLOOKUP(A:A,[1]TDSheet!$A:$AI,35,0)</f>
        <v>0</v>
      </c>
      <c r="AJ66" s="13">
        <f t="shared" si="6"/>
        <v>60</v>
      </c>
      <c r="AK66" s="13">
        <f t="shared" si="7"/>
        <v>80</v>
      </c>
      <c r="AL66" s="13">
        <f t="shared" si="8"/>
        <v>88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81.802999999999997</v>
      </c>
      <c r="D67" s="8">
        <v>551.58500000000004</v>
      </c>
      <c r="E67" s="8">
        <v>190.946</v>
      </c>
      <c r="F67" s="8">
        <v>159.09299999999999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199.40899999999999</v>
      </c>
      <c r="K67" s="13">
        <f t="shared" si="2"/>
        <v>-8.4629999999999939</v>
      </c>
      <c r="L67" s="13">
        <f>VLOOKUP(A:A,[1]TDSheet!$A:$M,13,0)</f>
        <v>50</v>
      </c>
      <c r="M67" s="13">
        <f>VLOOKUP(A:A,[1]TDSheet!$A:$N,14,0)</f>
        <v>30</v>
      </c>
      <c r="N67" s="13">
        <f>VLOOKUP(A:A,[1]TDSheet!$A:$X,24,0)</f>
        <v>20</v>
      </c>
      <c r="O67" s="13"/>
      <c r="P67" s="13"/>
      <c r="Q67" s="13"/>
      <c r="R67" s="13"/>
      <c r="S67" s="13"/>
      <c r="T67" s="13"/>
      <c r="U67" s="17"/>
      <c r="V67" s="17">
        <v>50</v>
      </c>
      <c r="W67" s="13">
        <f t="shared" si="3"/>
        <v>38.1892</v>
      </c>
      <c r="X67" s="17">
        <v>60</v>
      </c>
      <c r="Y67" s="18">
        <f t="shared" si="4"/>
        <v>9.6648528903459603</v>
      </c>
      <c r="Z67" s="13">
        <f t="shared" si="5"/>
        <v>4.165916018141254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41.923800000000007</v>
      </c>
      <c r="AF67" s="13">
        <f>VLOOKUP(A:A,[1]TDSheet!$A:$AF,32,0)</f>
        <v>39.752799999999993</v>
      </c>
      <c r="AG67" s="13">
        <f>VLOOKUP(A:A,[1]TDSheet!$A:$AG,33,0)</f>
        <v>48.0976</v>
      </c>
      <c r="AH67" s="13">
        <f>VLOOKUP(A:A,[3]TDSheet!$A:$D,4,0)</f>
        <v>36.500999999999998</v>
      </c>
      <c r="AI67" s="13">
        <f>VLOOKUP(A:A,[1]TDSheet!$A:$AI,35,0)</f>
        <v>0</v>
      </c>
      <c r="AJ67" s="13">
        <f t="shared" si="6"/>
        <v>0</v>
      </c>
      <c r="AK67" s="13">
        <f t="shared" si="7"/>
        <v>50</v>
      </c>
      <c r="AL67" s="13">
        <f t="shared" si="8"/>
        <v>60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621.72699999999998</v>
      </c>
      <c r="D68" s="8">
        <v>2009.617</v>
      </c>
      <c r="E68" s="8">
        <v>930.64499999999998</v>
      </c>
      <c r="F68" s="8">
        <v>559.80799999999999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926.904</v>
      </c>
      <c r="K68" s="13">
        <f t="shared" si="2"/>
        <v>3.7409999999999854</v>
      </c>
      <c r="L68" s="13">
        <f>VLOOKUP(A:A,[1]TDSheet!$A:$M,13,0)</f>
        <v>200</v>
      </c>
      <c r="M68" s="13">
        <f>VLOOKUP(A:A,[1]TDSheet!$A:$N,14,0)</f>
        <v>400</v>
      </c>
      <c r="N68" s="13">
        <f>VLOOKUP(A:A,[1]TDSheet!$A:$X,24,0)</f>
        <v>200</v>
      </c>
      <c r="O68" s="13"/>
      <c r="P68" s="13"/>
      <c r="Q68" s="13"/>
      <c r="R68" s="13"/>
      <c r="S68" s="13"/>
      <c r="T68" s="13"/>
      <c r="U68" s="17">
        <v>200</v>
      </c>
      <c r="V68" s="17">
        <v>100</v>
      </c>
      <c r="W68" s="13">
        <f t="shared" si="3"/>
        <v>186.12899999999999</v>
      </c>
      <c r="X68" s="17">
        <v>200</v>
      </c>
      <c r="Y68" s="18">
        <f t="shared" si="4"/>
        <v>9.9920377802491824</v>
      </c>
      <c r="Z68" s="13">
        <f t="shared" si="5"/>
        <v>3.0076344900579706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128.72499999999999</v>
      </c>
      <c r="AF68" s="13">
        <f>VLOOKUP(A:A,[1]TDSheet!$A:$AF,32,0)</f>
        <v>123.03399999999999</v>
      </c>
      <c r="AG68" s="13">
        <f>VLOOKUP(A:A,[1]TDSheet!$A:$AG,33,0)</f>
        <v>165.566</v>
      </c>
      <c r="AH68" s="13">
        <f>VLOOKUP(A:A,[3]TDSheet!$A:$D,4,0)</f>
        <v>165.405</v>
      </c>
      <c r="AI68" s="13" t="str">
        <f>VLOOKUP(A:A,[1]TDSheet!$A:$AI,35,0)</f>
        <v>май яб</v>
      </c>
      <c r="AJ68" s="13">
        <f t="shared" si="6"/>
        <v>200</v>
      </c>
      <c r="AK68" s="13">
        <f t="shared" si="7"/>
        <v>100</v>
      </c>
      <c r="AL68" s="13">
        <f t="shared" si="8"/>
        <v>200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26.655000000000001</v>
      </c>
      <c r="D69" s="8">
        <v>141.26</v>
      </c>
      <c r="E69" s="8">
        <v>82.66</v>
      </c>
      <c r="F69" s="8">
        <v>79.254999999999995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89.105000000000004</v>
      </c>
      <c r="K69" s="13">
        <f t="shared" si="2"/>
        <v>-6.4450000000000074</v>
      </c>
      <c r="L69" s="13">
        <f>VLOOKUP(A:A,[1]TDSheet!$A:$M,13,0)</f>
        <v>20</v>
      </c>
      <c r="M69" s="13">
        <f>VLOOKUP(A:A,[1]TDSheet!$A:$N,14,0)</f>
        <v>0</v>
      </c>
      <c r="N69" s="13">
        <f>VLOOKUP(A:A,[1]TDSheet!$A:$X,24,0)</f>
        <v>30</v>
      </c>
      <c r="O69" s="13"/>
      <c r="P69" s="13"/>
      <c r="Q69" s="13"/>
      <c r="R69" s="13"/>
      <c r="S69" s="13"/>
      <c r="T69" s="13"/>
      <c r="U69" s="17"/>
      <c r="V69" s="17"/>
      <c r="W69" s="13">
        <f t="shared" si="3"/>
        <v>16.532</v>
      </c>
      <c r="X69" s="17">
        <v>30</v>
      </c>
      <c r="Y69" s="18">
        <f t="shared" si="4"/>
        <v>9.6331357367529638</v>
      </c>
      <c r="Z69" s="13">
        <f t="shared" si="5"/>
        <v>4.7940358093394622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16.2</v>
      </c>
      <c r="AF69" s="13">
        <f>VLOOKUP(A:A,[1]TDSheet!$A:$AF,32,0)</f>
        <v>14.1</v>
      </c>
      <c r="AG69" s="13">
        <f>VLOOKUP(A:A,[1]TDSheet!$A:$AG,33,0)</f>
        <v>18.3</v>
      </c>
      <c r="AH69" s="13">
        <f>VLOOKUP(A:A,[3]TDSheet!$A:$D,4,0)</f>
        <v>12.16</v>
      </c>
      <c r="AI69" s="13">
        <f>VLOOKUP(A:A,[1]TDSheet!$A:$AI,35,0)</f>
        <v>0</v>
      </c>
      <c r="AJ69" s="13">
        <f t="shared" si="6"/>
        <v>0</v>
      </c>
      <c r="AK69" s="13">
        <f t="shared" si="7"/>
        <v>0</v>
      </c>
      <c r="AL69" s="13">
        <f t="shared" si="8"/>
        <v>30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855.80799999999999</v>
      </c>
      <c r="D70" s="8">
        <v>3982.2109999999998</v>
      </c>
      <c r="E70" s="14">
        <v>2269</v>
      </c>
      <c r="F70" s="14">
        <v>679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5">
        <v>2246</v>
      </c>
      <c r="K70" s="13">
        <f t="shared" si="2"/>
        <v>23</v>
      </c>
      <c r="L70" s="13">
        <f>VLOOKUP(A:A,[1]TDSheet!$A:$M,13,0)</f>
        <v>400</v>
      </c>
      <c r="M70" s="13">
        <f>VLOOKUP(A:A,[1]TDSheet!$A:$N,14,0)</f>
        <v>1000</v>
      </c>
      <c r="N70" s="13">
        <f>VLOOKUP(A:A,[1]TDSheet!$A:$X,24,0)</f>
        <v>400</v>
      </c>
      <c r="O70" s="13"/>
      <c r="P70" s="13"/>
      <c r="Q70" s="13"/>
      <c r="R70" s="13"/>
      <c r="S70" s="13"/>
      <c r="T70" s="13"/>
      <c r="U70" s="17">
        <v>700</v>
      </c>
      <c r="V70" s="17">
        <v>400</v>
      </c>
      <c r="W70" s="13">
        <f t="shared" si="3"/>
        <v>453.8</v>
      </c>
      <c r="X70" s="17">
        <v>800</v>
      </c>
      <c r="Y70" s="18">
        <f t="shared" si="4"/>
        <v>9.6496253856324365</v>
      </c>
      <c r="Z70" s="13">
        <f t="shared" si="5"/>
        <v>1.4962538563243719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437.52439999999996</v>
      </c>
      <c r="AF70" s="13">
        <f>VLOOKUP(A:A,[1]TDSheet!$A:$AF,32,0)</f>
        <v>468.01499999999999</v>
      </c>
      <c r="AG70" s="13">
        <f>VLOOKUP(A:A,[1]TDSheet!$A:$AG,33,0)</f>
        <v>401.28000000000003</v>
      </c>
      <c r="AH70" s="13">
        <f>VLOOKUP(A:A,[3]TDSheet!$A:$D,4,0)</f>
        <v>587.15099999999995</v>
      </c>
      <c r="AI70" s="13" t="str">
        <f>VLOOKUP(A:A,[1]TDSheet!$A:$AI,35,0)</f>
        <v>продмай</v>
      </c>
      <c r="AJ70" s="13">
        <f t="shared" si="6"/>
        <v>700</v>
      </c>
      <c r="AK70" s="13">
        <f t="shared" si="7"/>
        <v>400</v>
      </c>
      <c r="AL70" s="13">
        <f t="shared" si="8"/>
        <v>800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14</v>
      </c>
      <c r="C71" s="8">
        <v>3449</v>
      </c>
      <c r="D71" s="8">
        <v>14786</v>
      </c>
      <c r="E71" s="8">
        <v>4449</v>
      </c>
      <c r="F71" s="8">
        <v>4000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3">
        <f>VLOOKUP(A:A,[2]TDSheet!$A:$F,6,0)</f>
        <v>4446</v>
      </c>
      <c r="K71" s="13">
        <f t="shared" si="2"/>
        <v>3</v>
      </c>
      <c r="L71" s="13">
        <f>VLOOKUP(A:A,[1]TDSheet!$A:$M,13,0)</f>
        <v>1000</v>
      </c>
      <c r="M71" s="13">
        <f>VLOOKUP(A:A,[1]TDSheet!$A:$N,14,0)</f>
        <v>500</v>
      </c>
      <c r="N71" s="13">
        <f>VLOOKUP(A:A,[1]TDSheet!$A:$X,24,0)</f>
        <v>700</v>
      </c>
      <c r="O71" s="13"/>
      <c r="P71" s="13"/>
      <c r="Q71" s="13"/>
      <c r="R71" s="13"/>
      <c r="S71" s="13"/>
      <c r="T71" s="13"/>
      <c r="U71" s="17"/>
      <c r="V71" s="17"/>
      <c r="W71" s="13">
        <f t="shared" si="3"/>
        <v>643.79999999999995</v>
      </c>
      <c r="X71" s="17"/>
      <c r="Y71" s="18">
        <f t="shared" si="4"/>
        <v>9.6303199751475628</v>
      </c>
      <c r="Z71" s="13">
        <f t="shared" si="5"/>
        <v>6.2131096613855235</v>
      </c>
      <c r="AA71" s="13"/>
      <c r="AB71" s="13"/>
      <c r="AC71" s="13"/>
      <c r="AD71" s="13">
        <f>VLOOKUP(A:A,[1]TDSheet!$A:$AD,30,0)</f>
        <v>1230</v>
      </c>
      <c r="AE71" s="13">
        <f>VLOOKUP(A:A,[1]TDSheet!$A:$AE,31,0)</f>
        <v>869</v>
      </c>
      <c r="AF71" s="13">
        <f>VLOOKUP(A:A,[1]TDSheet!$A:$AF,32,0)</f>
        <v>687.8</v>
      </c>
      <c r="AG71" s="13">
        <f>VLOOKUP(A:A,[1]TDSheet!$A:$AG,33,0)</f>
        <v>747.8</v>
      </c>
      <c r="AH71" s="13">
        <f>VLOOKUP(A:A,[3]TDSheet!$A:$D,4,0)</f>
        <v>579</v>
      </c>
      <c r="AI71" s="13" t="str">
        <f>VLOOKUP(A:A,[1]TDSheet!$A:$AI,35,0)</f>
        <v>май яб</v>
      </c>
      <c r="AJ71" s="13">
        <f t="shared" si="6"/>
        <v>0</v>
      </c>
      <c r="AK71" s="13">
        <f t="shared" si="7"/>
        <v>0</v>
      </c>
      <c r="AL71" s="13">
        <f t="shared" si="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1011</v>
      </c>
      <c r="D72" s="8">
        <v>15994</v>
      </c>
      <c r="E72" s="8">
        <v>5134</v>
      </c>
      <c r="F72" s="8">
        <v>1632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5169</v>
      </c>
      <c r="K72" s="13">
        <f t="shared" ref="K72:K118" si="9">E72-J72</f>
        <v>-35</v>
      </c>
      <c r="L72" s="13">
        <f>VLOOKUP(A:A,[1]TDSheet!$A:$M,13,0)</f>
        <v>1000</v>
      </c>
      <c r="M72" s="13">
        <f>VLOOKUP(A:A,[1]TDSheet!$A:$N,14,0)</f>
        <v>1500</v>
      </c>
      <c r="N72" s="13">
        <f>VLOOKUP(A:A,[1]TDSheet!$A:$X,24,0)</f>
        <v>1000</v>
      </c>
      <c r="O72" s="13"/>
      <c r="P72" s="13"/>
      <c r="Q72" s="13"/>
      <c r="R72" s="13"/>
      <c r="S72" s="13"/>
      <c r="T72" s="13"/>
      <c r="U72" s="17">
        <v>1000</v>
      </c>
      <c r="V72" s="17"/>
      <c r="W72" s="13">
        <f t="shared" ref="W72:W118" si="10">(E72-AD72)/5</f>
        <v>766.8</v>
      </c>
      <c r="X72" s="17">
        <v>1000</v>
      </c>
      <c r="Y72" s="18">
        <f t="shared" ref="Y72:Y118" si="11">(F72+L72+M72+N72+U72+V72+X72)/W72</f>
        <v>9.3009911319770477</v>
      </c>
      <c r="Z72" s="13">
        <f t="shared" ref="Z72:Z118" si="12">F72/W72</f>
        <v>2.1283255086071988</v>
      </c>
      <c r="AA72" s="13"/>
      <c r="AB72" s="13"/>
      <c r="AC72" s="13"/>
      <c r="AD72" s="13">
        <f>VLOOKUP(A:A,[1]TDSheet!$A:$AD,30,0)</f>
        <v>1300</v>
      </c>
      <c r="AE72" s="13">
        <f>VLOOKUP(A:A,[1]TDSheet!$A:$AE,31,0)</f>
        <v>855.8</v>
      </c>
      <c r="AF72" s="13">
        <f>VLOOKUP(A:A,[1]TDSheet!$A:$AF,32,0)</f>
        <v>894</v>
      </c>
      <c r="AG72" s="13">
        <f>VLOOKUP(A:A,[1]TDSheet!$A:$AG,33,0)</f>
        <v>937.8</v>
      </c>
      <c r="AH72" s="13">
        <f>VLOOKUP(A:A,[3]TDSheet!$A:$D,4,0)</f>
        <v>637</v>
      </c>
      <c r="AI72" s="13" t="str">
        <f>VLOOKUP(A:A,[1]TDSheet!$A:$AI,35,0)</f>
        <v>оконч</v>
      </c>
      <c r="AJ72" s="13">
        <f t="shared" ref="AJ72:AJ118" si="13">U72*H72</f>
        <v>450</v>
      </c>
      <c r="AK72" s="13">
        <f t="shared" ref="AK72:AK118" si="14">V72*H72</f>
        <v>0</v>
      </c>
      <c r="AL72" s="13">
        <f t="shared" ref="AL72:AL118" si="15">X72*H72</f>
        <v>450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515</v>
      </c>
      <c r="D73" s="8">
        <v>1020</v>
      </c>
      <c r="E73" s="8">
        <v>1017</v>
      </c>
      <c r="F73" s="8">
        <v>498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1029</v>
      </c>
      <c r="K73" s="13">
        <f t="shared" si="9"/>
        <v>-12</v>
      </c>
      <c r="L73" s="13">
        <f>VLOOKUP(A:A,[1]TDSheet!$A:$M,13,0)</f>
        <v>230</v>
      </c>
      <c r="M73" s="13">
        <f>VLOOKUP(A:A,[1]TDSheet!$A:$N,14,0)</f>
        <v>400</v>
      </c>
      <c r="N73" s="13">
        <f>VLOOKUP(A:A,[1]TDSheet!$A:$X,24,0)</f>
        <v>200</v>
      </c>
      <c r="O73" s="13"/>
      <c r="P73" s="13"/>
      <c r="Q73" s="13"/>
      <c r="R73" s="13"/>
      <c r="S73" s="13"/>
      <c r="T73" s="13"/>
      <c r="U73" s="17">
        <v>200</v>
      </c>
      <c r="V73" s="17">
        <v>100</v>
      </c>
      <c r="W73" s="13">
        <f t="shared" si="10"/>
        <v>203.4</v>
      </c>
      <c r="X73" s="17">
        <v>300</v>
      </c>
      <c r="Y73" s="18">
        <f t="shared" si="11"/>
        <v>9.4788593903638141</v>
      </c>
      <c r="Z73" s="13">
        <f t="shared" si="12"/>
        <v>2.4483775811209441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178.6</v>
      </c>
      <c r="AF73" s="13">
        <f>VLOOKUP(A:A,[1]TDSheet!$A:$AF,32,0)</f>
        <v>200.4</v>
      </c>
      <c r="AG73" s="13">
        <f>VLOOKUP(A:A,[1]TDSheet!$A:$AG,33,0)</f>
        <v>223.8</v>
      </c>
      <c r="AH73" s="13">
        <f>VLOOKUP(A:A,[3]TDSheet!$A:$D,4,0)</f>
        <v>193</v>
      </c>
      <c r="AI73" s="13">
        <f>VLOOKUP(A:A,[1]TDSheet!$A:$AI,35,0)</f>
        <v>0</v>
      </c>
      <c r="AJ73" s="13">
        <f t="shared" si="13"/>
        <v>90</v>
      </c>
      <c r="AK73" s="13">
        <f t="shared" si="14"/>
        <v>45</v>
      </c>
      <c r="AL73" s="13">
        <f t="shared" si="15"/>
        <v>135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349</v>
      </c>
      <c r="D74" s="8">
        <v>305</v>
      </c>
      <c r="E74" s="8">
        <v>403</v>
      </c>
      <c r="F74" s="8">
        <v>226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421</v>
      </c>
      <c r="K74" s="13">
        <f t="shared" si="9"/>
        <v>-18</v>
      </c>
      <c r="L74" s="13">
        <f>VLOOKUP(A:A,[1]TDSheet!$A:$M,13,0)</f>
        <v>120</v>
      </c>
      <c r="M74" s="13">
        <f>VLOOKUP(A:A,[1]TDSheet!$A:$N,14,0)</f>
        <v>90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7"/>
      <c r="V74" s="17">
        <v>100</v>
      </c>
      <c r="W74" s="13">
        <f t="shared" si="10"/>
        <v>80.599999999999994</v>
      </c>
      <c r="X74" s="17">
        <v>120</v>
      </c>
      <c r="Y74" s="18">
        <f t="shared" si="11"/>
        <v>9.3796526054590572</v>
      </c>
      <c r="Z74" s="13">
        <f t="shared" si="12"/>
        <v>2.8039702233250621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80</v>
      </c>
      <c r="AF74" s="13">
        <f>VLOOKUP(A:A,[1]TDSheet!$A:$AF,32,0)</f>
        <v>98.8</v>
      </c>
      <c r="AG74" s="13">
        <f>VLOOKUP(A:A,[1]TDSheet!$A:$AG,33,0)</f>
        <v>95.2</v>
      </c>
      <c r="AH74" s="13">
        <f>VLOOKUP(A:A,[3]TDSheet!$A:$D,4,0)</f>
        <v>71</v>
      </c>
      <c r="AI74" s="13" t="e">
        <f>VLOOKUP(A:A,[1]TDSheet!$A:$AI,35,0)</f>
        <v>#N/A</v>
      </c>
      <c r="AJ74" s="13">
        <f t="shared" si="13"/>
        <v>0</v>
      </c>
      <c r="AK74" s="13">
        <f t="shared" si="14"/>
        <v>40</v>
      </c>
      <c r="AL74" s="13">
        <f t="shared" si="15"/>
        <v>48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296</v>
      </c>
      <c r="D75" s="8">
        <v>312</v>
      </c>
      <c r="E75" s="8">
        <v>399</v>
      </c>
      <c r="F75" s="8">
        <v>185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418</v>
      </c>
      <c r="K75" s="13">
        <f t="shared" si="9"/>
        <v>-19</v>
      </c>
      <c r="L75" s="13">
        <f>VLOOKUP(A:A,[1]TDSheet!$A:$M,13,0)</f>
        <v>100</v>
      </c>
      <c r="M75" s="13">
        <f>VLOOKUP(A:A,[1]TDSheet!$A:$N,14,0)</f>
        <v>80</v>
      </c>
      <c r="N75" s="13">
        <f>VLOOKUP(A:A,[1]TDSheet!$A:$X,24,0)</f>
        <v>150</v>
      </c>
      <c r="O75" s="13"/>
      <c r="P75" s="13"/>
      <c r="Q75" s="13"/>
      <c r="R75" s="13"/>
      <c r="S75" s="13"/>
      <c r="T75" s="13"/>
      <c r="U75" s="17">
        <v>80</v>
      </c>
      <c r="V75" s="17">
        <v>80</v>
      </c>
      <c r="W75" s="13">
        <f t="shared" si="10"/>
        <v>79.8</v>
      </c>
      <c r="X75" s="17">
        <v>80</v>
      </c>
      <c r="Y75" s="18">
        <f t="shared" si="11"/>
        <v>9.4611528822055142</v>
      </c>
      <c r="Z75" s="13">
        <f t="shared" si="12"/>
        <v>2.318295739348371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95</v>
      </c>
      <c r="AF75" s="13">
        <f>VLOOKUP(A:A,[1]TDSheet!$A:$AF,32,0)</f>
        <v>91.4</v>
      </c>
      <c r="AG75" s="13">
        <f>VLOOKUP(A:A,[1]TDSheet!$A:$AG,33,0)</f>
        <v>86.8</v>
      </c>
      <c r="AH75" s="13">
        <f>VLOOKUP(A:A,[3]TDSheet!$A:$D,4,0)</f>
        <v>72</v>
      </c>
      <c r="AI75" s="13" t="e">
        <f>VLOOKUP(A:A,[1]TDSheet!$A:$AI,35,0)</f>
        <v>#N/A</v>
      </c>
      <c r="AJ75" s="13">
        <f t="shared" si="13"/>
        <v>32</v>
      </c>
      <c r="AK75" s="13">
        <f t="shared" si="14"/>
        <v>32</v>
      </c>
      <c r="AL75" s="13">
        <f t="shared" si="15"/>
        <v>32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8</v>
      </c>
      <c r="C76" s="8">
        <v>766.40099999999995</v>
      </c>
      <c r="D76" s="8">
        <v>2189.4189999999999</v>
      </c>
      <c r="E76" s="14">
        <v>1314</v>
      </c>
      <c r="F76" s="20">
        <v>902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3">
        <f>VLOOKUP(A:A,[2]TDSheet!$A:$F,6,0)</f>
        <v>788.51599999999996</v>
      </c>
      <c r="K76" s="13">
        <f t="shared" si="9"/>
        <v>525.48400000000004</v>
      </c>
      <c r="L76" s="13">
        <f>VLOOKUP(A:A,[1]TDSheet!$A:$M,13,0)</f>
        <v>360</v>
      </c>
      <c r="M76" s="13">
        <f>VLOOKUP(A:A,[1]TDSheet!$A:$N,14,0)</f>
        <v>200</v>
      </c>
      <c r="N76" s="13">
        <f>VLOOKUP(A:A,[1]TDSheet!$A:$X,24,0)</f>
        <v>400</v>
      </c>
      <c r="O76" s="13"/>
      <c r="P76" s="13"/>
      <c r="Q76" s="13"/>
      <c r="R76" s="13"/>
      <c r="S76" s="13"/>
      <c r="T76" s="13"/>
      <c r="U76" s="17">
        <v>200</v>
      </c>
      <c r="V76" s="17"/>
      <c r="W76" s="13">
        <f t="shared" si="10"/>
        <v>262.8</v>
      </c>
      <c r="X76" s="17">
        <v>400</v>
      </c>
      <c r="Y76" s="18">
        <f t="shared" si="11"/>
        <v>9.3683409436834086</v>
      </c>
      <c r="Z76" s="13">
        <f t="shared" si="12"/>
        <v>3.4322678843226786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296.29160000000002</v>
      </c>
      <c r="AF76" s="13">
        <f>VLOOKUP(A:A,[1]TDSheet!$A:$AF,32,0)</f>
        <v>277.89099999999996</v>
      </c>
      <c r="AG76" s="13">
        <f>VLOOKUP(A:A,[1]TDSheet!$A:$AG,33,0)</f>
        <v>331.4</v>
      </c>
      <c r="AH76" s="13">
        <f>VLOOKUP(A:A,[3]TDSheet!$A:$D,4,0)</f>
        <v>158.47999999999999</v>
      </c>
      <c r="AI76" s="13">
        <f>VLOOKUP(A:A,[1]TDSheet!$A:$AI,35,0)</f>
        <v>700</v>
      </c>
      <c r="AJ76" s="13">
        <f t="shared" si="13"/>
        <v>200</v>
      </c>
      <c r="AK76" s="13">
        <f t="shared" si="14"/>
        <v>0</v>
      </c>
      <c r="AL76" s="13">
        <f t="shared" si="15"/>
        <v>400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219</v>
      </c>
      <c r="D77" s="8">
        <v>3</v>
      </c>
      <c r="E77" s="8">
        <v>227</v>
      </c>
      <c r="F77" s="8">
        <v>-5</v>
      </c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3">
        <f>VLOOKUP(A:A,[2]TDSheet!$A:$F,6,0)</f>
        <v>358</v>
      </c>
      <c r="K77" s="13">
        <f t="shared" si="9"/>
        <v>-131</v>
      </c>
      <c r="L77" s="13">
        <f>VLOOKUP(A:A,[1]TDSheet!$A:$M,13,0)</f>
        <v>0</v>
      </c>
      <c r="M77" s="13">
        <f>VLOOKUP(A:A,[1]TDSheet!$A:$N,14,0)</f>
        <v>400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7"/>
      <c r="V77" s="17"/>
      <c r="W77" s="13">
        <f t="shared" si="10"/>
        <v>45.4</v>
      </c>
      <c r="X77" s="17">
        <v>500</v>
      </c>
      <c r="Y77" s="18">
        <f t="shared" si="11"/>
        <v>19.7136563876652</v>
      </c>
      <c r="Z77" s="13">
        <f t="shared" si="12"/>
        <v>-0.11013215859030838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81.400000000000006</v>
      </c>
      <c r="AF77" s="13">
        <f>VLOOKUP(A:A,[1]TDSheet!$A:$AF,32,0)</f>
        <v>82.4</v>
      </c>
      <c r="AG77" s="13">
        <f>VLOOKUP(A:A,[1]TDSheet!$A:$AG,33,0)</f>
        <v>91.8</v>
      </c>
      <c r="AH77" s="13">
        <f>VLOOKUP(A:A,[3]TDSheet!$A:$D,4,0)</f>
        <v>15</v>
      </c>
      <c r="AI77" s="13" t="str">
        <f>VLOOKUP(A:A,[1]TDSheet!$A:$AI,35,0)</f>
        <v>зав выв</v>
      </c>
      <c r="AJ77" s="13">
        <f t="shared" si="13"/>
        <v>0</v>
      </c>
      <c r="AK77" s="13">
        <f t="shared" si="14"/>
        <v>0</v>
      </c>
      <c r="AL77" s="13">
        <f t="shared" si="15"/>
        <v>50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92.02</v>
      </c>
      <c r="D78" s="8">
        <v>107.18600000000001</v>
      </c>
      <c r="E78" s="8">
        <v>138.72</v>
      </c>
      <c r="F78" s="8">
        <v>53.710999999999999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153.31299999999999</v>
      </c>
      <c r="K78" s="13">
        <f t="shared" si="9"/>
        <v>-14.592999999999989</v>
      </c>
      <c r="L78" s="13">
        <f>VLOOKUP(A:A,[1]TDSheet!$A:$M,13,0)</f>
        <v>30</v>
      </c>
      <c r="M78" s="13">
        <f>VLOOKUP(A:A,[1]TDSheet!$A:$N,14,0)</f>
        <v>30</v>
      </c>
      <c r="N78" s="13">
        <f>VLOOKUP(A:A,[1]TDSheet!$A:$X,24,0)</f>
        <v>40</v>
      </c>
      <c r="O78" s="13"/>
      <c r="P78" s="13"/>
      <c r="Q78" s="13"/>
      <c r="R78" s="13"/>
      <c r="S78" s="13"/>
      <c r="T78" s="13"/>
      <c r="U78" s="17">
        <v>40</v>
      </c>
      <c r="V78" s="17">
        <v>30</v>
      </c>
      <c r="W78" s="13">
        <f t="shared" si="10"/>
        <v>27.744</v>
      </c>
      <c r="X78" s="17">
        <v>40</v>
      </c>
      <c r="Y78" s="18">
        <f t="shared" si="11"/>
        <v>9.5051542675893899</v>
      </c>
      <c r="Z78" s="13">
        <f t="shared" si="12"/>
        <v>1.9359501153402536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23.035</v>
      </c>
      <c r="AF78" s="13">
        <f>VLOOKUP(A:A,[1]TDSheet!$A:$AF,32,0)</f>
        <v>25.743999999999993</v>
      </c>
      <c r="AG78" s="13">
        <f>VLOOKUP(A:A,[1]TDSheet!$A:$AG,33,0)</f>
        <v>26.005000000000003</v>
      </c>
      <c r="AH78" s="13">
        <f>VLOOKUP(A:A,[3]TDSheet!$A:$D,4,0)</f>
        <v>41.16</v>
      </c>
      <c r="AI78" s="13" t="e">
        <f>VLOOKUP(A:A,[1]TDSheet!$A:$AI,35,0)</f>
        <v>#N/A</v>
      </c>
      <c r="AJ78" s="13">
        <f t="shared" si="13"/>
        <v>40</v>
      </c>
      <c r="AK78" s="13">
        <f t="shared" si="14"/>
        <v>30</v>
      </c>
      <c r="AL78" s="13">
        <f t="shared" si="15"/>
        <v>40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1507</v>
      </c>
      <c r="D79" s="8">
        <v>4215</v>
      </c>
      <c r="E79" s="8">
        <v>3927</v>
      </c>
      <c r="F79" s="8">
        <v>1743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3939</v>
      </c>
      <c r="K79" s="13">
        <f t="shared" si="9"/>
        <v>-12</v>
      </c>
      <c r="L79" s="13">
        <f>VLOOKUP(A:A,[1]TDSheet!$A:$M,13,0)</f>
        <v>700</v>
      </c>
      <c r="M79" s="13">
        <f>VLOOKUP(A:A,[1]TDSheet!$A:$N,14,0)</f>
        <v>200</v>
      </c>
      <c r="N79" s="13">
        <f>VLOOKUP(A:A,[1]TDSheet!$A:$X,24,0)</f>
        <v>600</v>
      </c>
      <c r="O79" s="13"/>
      <c r="P79" s="13"/>
      <c r="Q79" s="13"/>
      <c r="R79" s="13"/>
      <c r="S79" s="13"/>
      <c r="T79" s="13"/>
      <c r="U79" s="17"/>
      <c r="V79" s="17">
        <v>700</v>
      </c>
      <c r="W79" s="13">
        <f t="shared" si="10"/>
        <v>499.8</v>
      </c>
      <c r="X79" s="17">
        <v>700</v>
      </c>
      <c r="Y79" s="18">
        <f t="shared" si="11"/>
        <v>9.289715886354541</v>
      </c>
      <c r="Z79" s="13">
        <f t="shared" si="12"/>
        <v>3.4873949579831933</v>
      </c>
      <c r="AA79" s="13"/>
      <c r="AB79" s="13"/>
      <c r="AC79" s="13"/>
      <c r="AD79" s="13">
        <f>VLOOKUP(A:A,[1]TDSheet!$A:$AD,30,0)</f>
        <v>1428</v>
      </c>
      <c r="AE79" s="13">
        <f>VLOOKUP(A:A,[1]TDSheet!$A:$AE,31,0)</f>
        <v>623.79999999999995</v>
      </c>
      <c r="AF79" s="13">
        <f>VLOOKUP(A:A,[1]TDSheet!$A:$AF,32,0)</f>
        <v>618.20000000000005</v>
      </c>
      <c r="AG79" s="13">
        <f>VLOOKUP(A:A,[1]TDSheet!$A:$AG,33,0)</f>
        <v>642.20000000000005</v>
      </c>
      <c r="AH79" s="13">
        <f>VLOOKUP(A:A,[3]TDSheet!$A:$D,4,0)</f>
        <v>441</v>
      </c>
      <c r="AI79" s="13">
        <f>VLOOKUP(A:A,[1]TDSheet!$A:$AI,35,0)</f>
        <v>0</v>
      </c>
      <c r="AJ79" s="13">
        <f t="shared" si="13"/>
        <v>0</v>
      </c>
      <c r="AK79" s="13">
        <f t="shared" si="14"/>
        <v>280</v>
      </c>
      <c r="AL79" s="13">
        <f t="shared" si="15"/>
        <v>280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1285</v>
      </c>
      <c r="D80" s="8">
        <v>1872</v>
      </c>
      <c r="E80" s="8">
        <v>1841</v>
      </c>
      <c r="F80" s="8">
        <v>1259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1877</v>
      </c>
      <c r="K80" s="13">
        <f t="shared" si="9"/>
        <v>-36</v>
      </c>
      <c r="L80" s="13">
        <f>VLOOKUP(A:A,[1]TDSheet!$A:$M,13,0)</f>
        <v>500</v>
      </c>
      <c r="M80" s="13">
        <f>VLOOKUP(A:A,[1]TDSheet!$A:$N,14,0)</f>
        <v>250</v>
      </c>
      <c r="N80" s="13">
        <f>VLOOKUP(A:A,[1]TDSheet!$A:$X,24,0)</f>
        <v>400</v>
      </c>
      <c r="O80" s="13"/>
      <c r="P80" s="13"/>
      <c r="Q80" s="13"/>
      <c r="R80" s="13"/>
      <c r="S80" s="13"/>
      <c r="T80" s="13"/>
      <c r="U80" s="17"/>
      <c r="V80" s="17">
        <v>500</v>
      </c>
      <c r="W80" s="13">
        <f t="shared" si="10"/>
        <v>368.2</v>
      </c>
      <c r="X80" s="17">
        <v>500</v>
      </c>
      <c r="Y80" s="18">
        <f t="shared" si="11"/>
        <v>9.2585551330798488</v>
      </c>
      <c r="Z80" s="13">
        <f t="shared" si="12"/>
        <v>3.4193373166757199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436.2</v>
      </c>
      <c r="AF80" s="13">
        <f>VLOOKUP(A:A,[1]TDSheet!$A:$AF,32,0)</f>
        <v>465.2</v>
      </c>
      <c r="AG80" s="13">
        <f>VLOOKUP(A:A,[1]TDSheet!$A:$AG,33,0)</f>
        <v>465.2</v>
      </c>
      <c r="AH80" s="13">
        <f>VLOOKUP(A:A,[3]TDSheet!$A:$D,4,0)</f>
        <v>330</v>
      </c>
      <c r="AI80" s="13">
        <f>VLOOKUP(A:A,[1]TDSheet!$A:$AI,35,0)</f>
        <v>0</v>
      </c>
      <c r="AJ80" s="13">
        <f t="shared" si="13"/>
        <v>0</v>
      </c>
      <c r="AK80" s="13">
        <f t="shared" si="14"/>
        <v>200</v>
      </c>
      <c r="AL80" s="13">
        <f t="shared" si="15"/>
        <v>200</v>
      </c>
      <c r="AM80" s="13"/>
      <c r="AN80" s="13"/>
    </row>
    <row r="81" spans="1:40" s="1" customFormat="1" ht="21.95" customHeight="1" outlineLevel="1" x14ac:dyDescent="0.2">
      <c r="A81" s="7" t="s">
        <v>84</v>
      </c>
      <c r="B81" s="7" t="s">
        <v>8</v>
      </c>
      <c r="C81" s="8">
        <v>162.071</v>
      </c>
      <c r="D81" s="8">
        <v>592.88800000000003</v>
      </c>
      <c r="E81" s="8">
        <v>467.76100000000002</v>
      </c>
      <c r="F81" s="8">
        <v>275.858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476.89800000000002</v>
      </c>
      <c r="K81" s="13">
        <f t="shared" si="9"/>
        <v>-9.1370000000000005</v>
      </c>
      <c r="L81" s="13">
        <f>VLOOKUP(A:A,[1]TDSheet!$A:$M,13,0)</f>
        <v>110</v>
      </c>
      <c r="M81" s="13">
        <f>VLOOKUP(A:A,[1]TDSheet!$A:$N,14,0)</f>
        <v>90</v>
      </c>
      <c r="N81" s="13">
        <f>VLOOKUP(A:A,[1]TDSheet!$A:$X,24,0)</f>
        <v>170</v>
      </c>
      <c r="O81" s="13"/>
      <c r="P81" s="13"/>
      <c r="Q81" s="13"/>
      <c r="R81" s="13"/>
      <c r="S81" s="13"/>
      <c r="T81" s="13"/>
      <c r="U81" s="17"/>
      <c r="V81" s="17">
        <v>100</v>
      </c>
      <c r="W81" s="13">
        <f t="shared" si="10"/>
        <v>93.552199999999999</v>
      </c>
      <c r="X81" s="17">
        <v>140</v>
      </c>
      <c r="Y81" s="18">
        <f t="shared" si="11"/>
        <v>9.4691306030216289</v>
      </c>
      <c r="Z81" s="13">
        <f t="shared" si="12"/>
        <v>2.9487067113333518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83.916000000000011</v>
      </c>
      <c r="AF81" s="13">
        <f>VLOOKUP(A:A,[1]TDSheet!$A:$AF,32,0)</f>
        <v>85.05</v>
      </c>
      <c r="AG81" s="13">
        <f>VLOOKUP(A:A,[1]TDSheet!$A:$AG,33,0)</f>
        <v>109.33</v>
      </c>
      <c r="AH81" s="13">
        <f>VLOOKUP(A:A,[3]TDSheet!$A:$D,4,0)</f>
        <v>74.739999999999995</v>
      </c>
      <c r="AI81" s="13" t="e">
        <f>VLOOKUP(A:A,[1]TDSheet!$A:$AI,35,0)</f>
        <v>#N/A</v>
      </c>
      <c r="AJ81" s="13">
        <f t="shared" si="13"/>
        <v>0</v>
      </c>
      <c r="AK81" s="13">
        <f t="shared" si="14"/>
        <v>100</v>
      </c>
      <c r="AL81" s="13">
        <f t="shared" si="15"/>
        <v>140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154.08699999999999</v>
      </c>
      <c r="D82" s="8">
        <v>409.262</v>
      </c>
      <c r="E82" s="8">
        <v>367.32799999999997</v>
      </c>
      <c r="F82" s="8">
        <v>191.161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370.74700000000001</v>
      </c>
      <c r="K82" s="13">
        <f t="shared" si="9"/>
        <v>-3.4190000000000396</v>
      </c>
      <c r="L82" s="13">
        <f>VLOOKUP(A:A,[1]TDSheet!$A:$M,13,0)</f>
        <v>80</v>
      </c>
      <c r="M82" s="13">
        <f>VLOOKUP(A:A,[1]TDSheet!$A:$N,14,0)</f>
        <v>50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7"/>
      <c r="V82" s="17">
        <v>120</v>
      </c>
      <c r="W82" s="13">
        <f t="shared" si="10"/>
        <v>73.465599999999995</v>
      </c>
      <c r="X82" s="17">
        <v>100</v>
      </c>
      <c r="Y82" s="18">
        <f t="shared" si="11"/>
        <v>9.4079541989720372</v>
      </c>
      <c r="Z82" s="13">
        <f t="shared" si="12"/>
        <v>2.6020477611290183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63.014400000000002</v>
      </c>
      <c r="AF82" s="13">
        <f>VLOOKUP(A:A,[1]TDSheet!$A:$AF,32,0)</f>
        <v>66.420800000000014</v>
      </c>
      <c r="AG82" s="13">
        <f>VLOOKUP(A:A,[1]TDSheet!$A:$AG,33,0)</f>
        <v>79.38</v>
      </c>
      <c r="AH82" s="13">
        <f>VLOOKUP(A:A,[3]TDSheet!$A:$D,4,0)</f>
        <v>64.388000000000005</v>
      </c>
      <c r="AI82" s="13" t="e">
        <f>VLOOKUP(A:A,[1]TDSheet!$A:$AI,35,0)</f>
        <v>#N/A</v>
      </c>
      <c r="AJ82" s="13">
        <f t="shared" si="13"/>
        <v>0</v>
      </c>
      <c r="AK82" s="13">
        <f t="shared" si="14"/>
        <v>120</v>
      </c>
      <c r="AL82" s="13">
        <f t="shared" si="15"/>
        <v>100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338.90199999999999</v>
      </c>
      <c r="D83" s="8">
        <v>753.49099999999999</v>
      </c>
      <c r="E83" s="8">
        <v>719.15099999999995</v>
      </c>
      <c r="F83" s="8">
        <v>356.262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734.36400000000003</v>
      </c>
      <c r="K83" s="13">
        <f t="shared" si="9"/>
        <v>-15.213000000000079</v>
      </c>
      <c r="L83" s="13">
        <f>VLOOKUP(A:A,[1]TDSheet!$A:$M,13,0)</f>
        <v>200</v>
      </c>
      <c r="M83" s="13">
        <f>VLOOKUP(A:A,[1]TDSheet!$A:$N,14,0)</f>
        <v>150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7">
        <v>200</v>
      </c>
      <c r="V83" s="17"/>
      <c r="W83" s="13">
        <f t="shared" si="10"/>
        <v>143.83019999999999</v>
      </c>
      <c r="X83" s="17">
        <v>250</v>
      </c>
      <c r="Y83" s="18">
        <f t="shared" si="11"/>
        <v>9.4296051872277165</v>
      </c>
      <c r="Z83" s="13">
        <f t="shared" si="12"/>
        <v>2.4769624181847765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125.71099999999998</v>
      </c>
      <c r="AF83" s="13">
        <f>VLOOKUP(A:A,[1]TDSheet!$A:$AF,32,0)</f>
        <v>141.75219999999999</v>
      </c>
      <c r="AG83" s="13">
        <f>VLOOKUP(A:A,[1]TDSheet!$A:$AG,33,0)</f>
        <v>160.072</v>
      </c>
      <c r="AH83" s="13">
        <f>VLOOKUP(A:A,[3]TDSheet!$A:$D,4,0)</f>
        <v>129.434</v>
      </c>
      <c r="AI83" s="13" t="e">
        <f>VLOOKUP(A:A,[1]TDSheet!$A:$AI,35,0)</f>
        <v>#N/A</v>
      </c>
      <c r="AJ83" s="13">
        <f t="shared" si="13"/>
        <v>200</v>
      </c>
      <c r="AK83" s="13">
        <f t="shared" si="14"/>
        <v>0</v>
      </c>
      <c r="AL83" s="13">
        <f t="shared" si="15"/>
        <v>250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228.63200000000001</v>
      </c>
      <c r="D84" s="8">
        <v>560.202</v>
      </c>
      <c r="E84" s="8">
        <v>499.74400000000003</v>
      </c>
      <c r="F84" s="8">
        <v>274.67399999999998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512.77499999999998</v>
      </c>
      <c r="K84" s="13">
        <f t="shared" si="9"/>
        <v>-13.030999999999949</v>
      </c>
      <c r="L84" s="13">
        <f>VLOOKUP(A:A,[1]TDSheet!$A:$M,13,0)</f>
        <v>120</v>
      </c>
      <c r="M84" s="13">
        <f>VLOOKUP(A:A,[1]TDSheet!$A:$N,14,0)</f>
        <v>60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7">
        <v>100</v>
      </c>
      <c r="V84" s="17">
        <v>50</v>
      </c>
      <c r="W84" s="13">
        <f t="shared" si="10"/>
        <v>99.948800000000006</v>
      </c>
      <c r="X84" s="17">
        <v>140</v>
      </c>
      <c r="Y84" s="18">
        <f t="shared" si="11"/>
        <v>9.4515792085547794</v>
      </c>
      <c r="Z84" s="13">
        <f t="shared" si="12"/>
        <v>2.7481470512902604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94.926000000000002</v>
      </c>
      <c r="AF84" s="13">
        <f>VLOOKUP(A:A,[1]TDSheet!$A:$AF,32,0)</f>
        <v>94.624400000000009</v>
      </c>
      <c r="AG84" s="13">
        <f>VLOOKUP(A:A,[1]TDSheet!$A:$AG,33,0)</f>
        <v>113.05199999999999</v>
      </c>
      <c r="AH84" s="13">
        <f>VLOOKUP(A:A,[3]TDSheet!$A:$D,4,0)</f>
        <v>91.51</v>
      </c>
      <c r="AI84" s="13" t="e">
        <f>VLOOKUP(A:A,[1]TDSheet!$A:$AI,35,0)</f>
        <v>#N/A</v>
      </c>
      <c r="AJ84" s="13">
        <f t="shared" si="13"/>
        <v>100</v>
      </c>
      <c r="AK84" s="13">
        <f t="shared" si="14"/>
        <v>50</v>
      </c>
      <c r="AL84" s="13">
        <f t="shared" si="15"/>
        <v>140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66</v>
      </c>
      <c r="D85" s="8">
        <v>56</v>
      </c>
      <c r="E85" s="8">
        <v>73</v>
      </c>
      <c r="F85" s="8">
        <v>49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79</v>
      </c>
      <c r="K85" s="13">
        <f t="shared" si="9"/>
        <v>-6</v>
      </c>
      <c r="L85" s="13">
        <f>VLOOKUP(A:A,[1]TDSheet!$A:$M,13,0)</f>
        <v>20</v>
      </c>
      <c r="M85" s="13">
        <f>VLOOKUP(A:A,[1]TDSheet!$A:$N,14,0)</f>
        <v>0</v>
      </c>
      <c r="N85" s="13">
        <f>VLOOKUP(A:A,[1]TDSheet!$A:$X,24,0)</f>
        <v>50</v>
      </c>
      <c r="O85" s="13"/>
      <c r="P85" s="13"/>
      <c r="Q85" s="13"/>
      <c r="R85" s="13"/>
      <c r="S85" s="13"/>
      <c r="T85" s="13"/>
      <c r="U85" s="17"/>
      <c r="V85" s="17"/>
      <c r="W85" s="13">
        <f t="shared" si="10"/>
        <v>14.6</v>
      </c>
      <c r="X85" s="17">
        <v>20</v>
      </c>
      <c r="Y85" s="18">
        <f t="shared" si="11"/>
        <v>9.5205479452054789</v>
      </c>
      <c r="Z85" s="13">
        <f t="shared" si="12"/>
        <v>3.3561643835616439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13.6</v>
      </c>
      <c r="AF85" s="13">
        <f>VLOOKUP(A:A,[1]TDSheet!$A:$AF,32,0)</f>
        <v>16.8</v>
      </c>
      <c r="AG85" s="13">
        <f>VLOOKUP(A:A,[1]TDSheet!$A:$AG,33,0)</f>
        <v>16.8</v>
      </c>
      <c r="AH85" s="13">
        <f>VLOOKUP(A:A,[3]TDSheet!$A:$D,4,0)</f>
        <v>9</v>
      </c>
      <c r="AI85" s="13" t="str">
        <f>VLOOKUP(A:A,[1]TDSheet!$A:$AI,35,0)</f>
        <v>ф</v>
      </c>
      <c r="AJ85" s="13">
        <f t="shared" si="13"/>
        <v>0</v>
      </c>
      <c r="AK85" s="13">
        <f t="shared" si="14"/>
        <v>0</v>
      </c>
      <c r="AL85" s="13">
        <f t="shared" si="15"/>
        <v>12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269</v>
      </c>
      <c r="D86" s="8">
        <v>177</v>
      </c>
      <c r="E86" s="8">
        <v>190</v>
      </c>
      <c r="F86" s="8">
        <v>255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190</v>
      </c>
      <c r="K86" s="13">
        <f t="shared" si="9"/>
        <v>0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80</v>
      </c>
      <c r="O86" s="13"/>
      <c r="P86" s="13"/>
      <c r="Q86" s="13"/>
      <c r="R86" s="13"/>
      <c r="S86" s="13"/>
      <c r="T86" s="13"/>
      <c r="U86" s="17"/>
      <c r="V86" s="17"/>
      <c r="W86" s="13">
        <f t="shared" si="10"/>
        <v>38</v>
      </c>
      <c r="X86" s="17">
        <v>30</v>
      </c>
      <c r="Y86" s="18">
        <f t="shared" si="11"/>
        <v>9.6052631578947363</v>
      </c>
      <c r="Z86" s="13">
        <f t="shared" si="12"/>
        <v>6.7105263157894735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22.6</v>
      </c>
      <c r="AF86" s="13">
        <f>VLOOKUP(A:A,[1]TDSheet!$A:$AF,32,0)</f>
        <v>26.6</v>
      </c>
      <c r="AG86" s="13">
        <f>VLOOKUP(A:A,[1]TDSheet!$A:$AG,33,0)</f>
        <v>45</v>
      </c>
      <c r="AH86" s="13">
        <f>VLOOKUP(A:A,[3]TDSheet!$A:$D,4,0)</f>
        <v>25</v>
      </c>
      <c r="AI86" s="13" t="str">
        <f>VLOOKUP(A:A,[1]TDSheet!$A:$AI,35,0)</f>
        <v>май яб</v>
      </c>
      <c r="AJ86" s="13">
        <f t="shared" si="13"/>
        <v>0</v>
      </c>
      <c r="AK86" s="13">
        <f t="shared" si="14"/>
        <v>0</v>
      </c>
      <c r="AL86" s="13">
        <f t="shared" si="15"/>
        <v>18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85</v>
      </c>
      <c r="D87" s="8">
        <v>265</v>
      </c>
      <c r="E87" s="8">
        <v>181</v>
      </c>
      <c r="F87" s="8">
        <v>163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216</v>
      </c>
      <c r="K87" s="13">
        <f t="shared" si="9"/>
        <v>-35</v>
      </c>
      <c r="L87" s="13">
        <f>VLOOKUP(A:A,[1]TDSheet!$A:$M,13,0)</f>
        <v>100</v>
      </c>
      <c r="M87" s="13">
        <f>VLOOKUP(A:A,[1]TDSheet!$A:$N,14,0)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7"/>
      <c r="V87" s="17">
        <v>30</v>
      </c>
      <c r="W87" s="13">
        <f t="shared" si="10"/>
        <v>36.200000000000003</v>
      </c>
      <c r="X87" s="17">
        <v>50</v>
      </c>
      <c r="Y87" s="18">
        <f t="shared" si="11"/>
        <v>9.4751381215469603</v>
      </c>
      <c r="Z87" s="13">
        <f t="shared" si="12"/>
        <v>4.5027624309392262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33</v>
      </c>
      <c r="AF87" s="13">
        <f>VLOOKUP(A:A,[1]TDSheet!$A:$AF,32,0)</f>
        <v>40</v>
      </c>
      <c r="AG87" s="13">
        <f>VLOOKUP(A:A,[1]TDSheet!$A:$AG,33,0)</f>
        <v>50.4</v>
      </c>
      <c r="AH87" s="13">
        <f>VLOOKUP(A:A,[3]TDSheet!$A:$D,4,0)</f>
        <v>50</v>
      </c>
      <c r="AI87" s="13" t="str">
        <f>VLOOKUP(A:A,[1]TDSheet!$A:$AI,35,0)</f>
        <v>ф</v>
      </c>
      <c r="AJ87" s="13">
        <f t="shared" si="13"/>
        <v>0</v>
      </c>
      <c r="AK87" s="13">
        <f t="shared" si="14"/>
        <v>18</v>
      </c>
      <c r="AL87" s="13">
        <f t="shared" si="15"/>
        <v>30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97.742999999999995</v>
      </c>
      <c r="D88" s="8">
        <v>251.363</v>
      </c>
      <c r="E88" s="8">
        <v>220.27199999999999</v>
      </c>
      <c r="F88" s="8">
        <v>126.66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3">
        <f>VLOOKUP(A:A,[2]TDSheet!$A:$F,6,0)</f>
        <v>227.578</v>
      </c>
      <c r="K88" s="13">
        <f t="shared" si="9"/>
        <v>-7.3060000000000116</v>
      </c>
      <c r="L88" s="13">
        <f>VLOOKUP(A:A,[1]TDSheet!$A:$M,13,0)</f>
        <v>40</v>
      </c>
      <c r="M88" s="13">
        <f>VLOOKUP(A:A,[1]TDSheet!$A:$N,14,0)</f>
        <v>50</v>
      </c>
      <c r="N88" s="13">
        <f>VLOOKUP(A:A,[1]TDSheet!$A:$X,24,0)</f>
        <v>30</v>
      </c>
      <c r="O88" s="13"/>
      <c r="P88" s="13"/>
      <c r="Q88" s="13"/>
      <c r="R88" s="13"/>
      <c r="S88" s="13"/>
      <c r="T88" s="13"/>
      <c r="U88" s="17"/>
      <c r="V88" s="17">
        <v>50</v>
      </c>
      <c r="W88" s="13">
        <f t="shared" si="10"/>
        <v>44.054400000000001</v>
      </c>
      <c r="X88" s="17">
        <v>80</v>
      </c>
      <c r="Y88" s="18">
        <f t="shared" si="11"/>
        <v>8.5498837800537508</v>
      </c>
      <c r="Z88" s="13">
        <f t="shared" si="12"/>
        <v>2.8750817171497056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44.217599999999997</v>
      </c>
      <c r="AF88" s="13">
        <f>VLOOKUP(A:A,[1]TDSheet!$A:$AF,32,0)</f>
        <v>43.1648</v>
      </c>
      <c r="AG88" s="13">
        <f>VLOOKUP(A:A,[1]TDSheet!$A:$AG,33,0)</f>
        <v>47.9024</v>
      </c>
      <c r="AH88" s="13">
        <f>VLOOKUP(A:A,[3]TDSheet!$A:$D,4,0)</f>
        <v>36.89</v>
      </c>
      <c r="AI88" s="13">
        <f>VLOOKUP(A:A,[1]TDSheet!$A:$AI,35,0)</f>
        <v>0</v>
      </c>
      <c r="AJ88" s="13">
        <f t="shared" si="13"/>
        <v>0</v>
      </c>
      <c r="AK88" s="13">
        <f t="shared" si="14"/>
        <v>50</v>
      </c>
      <c r="AL88" s="13">
        <f t="shared" si="15"/>
        <v>80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32.787999999999997</v>
      </c>
      <c r="D89" s="8">
        <v>2.7</v>
      </c>
      <c r="E89" s="8">
        <v>22.95</v>
      </c>
      <c r="F89" s="8">
        <v>9.8379999999999992</v>
      </c>
      <c r="G89" s="1" t="str">
        <f>VLOOKUP(A:A,[1]TDSheet!$A:$G,7,0)</f>
        <v>вывод18,</v>
      </c>
      <c r="H89" s="1">
        <f>VLOOKUP(A:A,[1]TDSheet!$A:$H,8,0)</f>
        <v>0</v>
      </c>
      <c r="I89" s="1">
        <f>VLOOKUP(A:A,[1]TDSheet!$A:$I,9,0)</f>
        <v>50</v>
      </c>
      <c r="J89" s="13">
        <f>VLOOKUP(A:A,[2]TDSheet!$A:$F,6,0)</f>
        <v>25.05</v>
      </c>
      <c r="K89" s="13">
        <f t="shared" si="9"/>
        <v>-2.1000000000000014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30</v>
      </c>
      <c r="O89" s="13"/>
      <c r="P89" s="13"/>
      <c r="Q89" s="13"/>
      <c r="R89" s="13"/>
      <c r="S89" s="13"/>
      <c r="T89" s="13"/>
      <c r="U89" s="17"/>
      <c r="V89" s="17"/>
      <c r="W89" s="13">
        <f t="shared" si="10"/>
        <v>4.59</v>
      </c>
      <c r="X89" s="17"/>
      <c r="Y89" s="18">
        <f t="shared" si="11"/>
        <v>8.6793028322440087</v>
      </c>
      <c r="Z89" s="13">
        <f t="shared" si="12"/>
        <v>2.1433551198257081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4.59</v>
      </c>
      <c r="AF89" s="13">
        <f>VLOOKUP(A:A,[1]TDSheet!$A:$AF,32,0)</f>
        <v>4.32</v>
      </c>
      <c r="AG89" s="13">
        <f>VLOOKUP(A:A,[1]TDSheet!$A:$AG,33,0)</f>
        <v>7.2889999999999997</v>
      </c>
      <c r="AH89" s="13">
        <f>VLOOKUP(A:A,[3]TDSheet!$A:$D,4,0)</f>
        <v>4.05</v>
      </c>
      <c r="AI89" s="13" t="str">
        <f>VLOOKUP(A:A,[1]TDSheet!$A:$AI,35,0)</f>
        <v>увел</v>
      </c>
      <c r="AJ89" s="13">
        <f t="shared" si="13"/>
        <v>0</v>
      </c>
      <c r="AK89" s="13">
        <f t="shared" si="14"/>
        <v>0</v>
      </c>
      <c r="AL89" s="13">
        <f t="shared" si="1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132</v>
      </c>
      <c r="D90" s="8">
        <v>497</v>
      </c>
      <c r="E90" s="8">
        <v>309</v>
      </c>
      <c r="F90" s="8">
        <v>309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338</v>
      </c>
      <c r="K90" s="13">
        <f t="shared" si="9"/>
        <v>-29</v>
      </c>
      <c r="L90" s="13">
        <f>VLOOKUP(A:A,[1]TDSheet!$A:$M,13,0)</f>
        <v>100</v>
      </c>
      <c r="M90" s="13">
        <f>VLOOKUP(A:A,[1]TDSheet!$A:$N,14,0)</f>
        <v>30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7"/>
      <c r="V90" s="17"/>
      <c r="W90" s="13">
        <f t="shared" si="10"/>
        <v>61.8</v>
      </c>
      <c r="X90" s="17">
        <v>40</v>
      </c>
      <c r="Y90" s="18">
        <f t="shared" si="11"/>
        <v>9.3689320388349522</v>
      </c>
      <c r="Z90" s="13">
        <f t="shared" si="12"/>
        <v>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59</v>
      </c>
      <c r="AF90" s="13">
        <f>VLOOKUP(A:A,[1]TDSheet!$A:$AF,32,0)</f>
        <v>72.2</v>
      </c>
      <c r="AG90" s="13">
        <f>VLOOKUP(A:A,[1]TDSheet!$A:$AG,33,0)</f>
        <v>90.8</v>
      </c>
      <c r="AH90" s="13">
        <f>VLOOKUP(A:A,[3]TDSheet!$A:$D,4,0)</f>
        <v>28</v>
      </c>
      <c r="AI90" s="13" t="str">
        <f>VLOOKUP(A:A,[1]TDSheet!$A:$AI,35,0)</f>
        <v>ф</v>
      </c>
      <c r="AJ90" s="13">
        <f t="shared" si="13"/>
        <v>0</v>
      </c>
      <c r="AK90" s="13">
        <f t="shared" si="14"/>
        <v>0</v>
      </c>
      <c r="AL90" s="13">
        <f t="shared" si="15"/>
        <v>24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429</v>
      </c>
      <c r="D91" s="8">
        <v>349</v>
      </c>
      <c r="E91" s="8">
        <v>525</v>
      </c>
      <c r="F91" s="8">
        <v>248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527</v>
      </c>
      <c r="K91" s="13">
        <f t="shared" si="9"/>
        <v>-2</v>
      </c>
      <c r="L91" s="13">
        <f>VLOOKUP(A:A,[1]TDSheet!$A:$M,13,0)</f>
        <v>120</v>
      </c>
      <c r="M91" s="13">
        <f>VLOOKUP(A:A,[1]TDSheet!$A:$N,14,0)</f>
        <v>200</v>
      </c>
      <c r="N91" s="13">
        <f>VLOOKUP(A:A,[1]TDSheet!$A:$X,24,0)</f>
        <v>180</v>
      </c>
      <c r="O91" s="13"/>
      <c r="P91" s="13"/>
      <c r="Q91" s="13"/>
      <c r="R91" s="13"/>
      <c r="S91" s="13"/>
      <c r="T91" s="13"/>
      <c r="U91" s="17"/>
      <c r="V91" s="17">
        <v>90</v>
      </c>
      <c r="W91" s="13">
        <f t="shared" si="10"/>
        <v>105</v>
      </c>
      <c r="X91" s="17">
        <v>150</v>
      </c>
      <c r="Y91" s="18">
        <f t="shared" si="11"/>
        <v>9.4095238095238098</v>
      </c>
      <c r="Z91" s="13">
        <f t="shared" si="12"/>
        <v>2.361904761904762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86.4</v>
      </c>
      <c r="AG91" s="13">
        <f>VLOOKUP(A:A,[1]TDSheet!$A:$AG,33,0)</f>
        <v>115.4</v>
      </c>
      <c r="AH91" s="13">
        <f>VLOOKUP(A:A,[3]TDSheet!$A:$D,4,0)</f>
        <v>69</v>
      </c>
      <c r="AI91" s="13" t="str">
        <f>VLOOKUP(A:A,[1]TDSheet!$A:$AI,35,0)</f>
        <v>май яб</v>
      </c>
      <c r="AJ91" s="13">
        <f t="shared" si="13"/>
        <v>0</v>
      </c>
      <c r="AK91" s="13">
        <f t="shared" si="14"/>
        <v>54</v>
      </c>
      <c r="AL91" s="13">
        <f t="shared" si="15"/>
        <v>90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192</v>
      </c>
      <c r="D92" s="8">
        <v>2803</v>
      </c>
      <c r="E92" s="8">
        <v>1873</v>
      </c>
      <c r="F92" s="8">
        <v>1052</v>
      </c>
      <c r="G92" s="1">
        <f>VLOOKUP(A:A,[1]TDSheet!$A:$G,7,0)</f>
        <v>0</v>
      </c>
      <c r="H92" s="1">
        <f>VLOOKUP(A:A,[1]TDSheet!$A:$H,8,0)</f>
        <v>0.28000000000000003</v>
      </c>
      <c r="I92" s="1">
        <f>VLOOKUP(A:A,[1]TDSheet!$A:$I,9,0)</f>
        <v>35</v>
      </c>
      <c r="J92" s="13">
        <f>VLOOKUP(A:A,[2]TDSheet!$A:$F,6,0)</f>
        <v>2159</v>
      </c>
      <c r="K92" s="13">
        <f t="shared" si="9"/>
        <v>-286</v>
      </c>
      <c r="L92" s="13">
        <f>VLOOKUP(A:A,[1]TDSheet!$A:$M,13,0)</f>
        <v>700</v>
      </c>
      <c r="M92" s="13">
        <f>VLOOKUP(A:A,[1]TDSheet!$A:$N,14,0)</f>
        <v>700</v>
      </c>
      <c r="N92" s="13">
        <f>VLOOKUP(A:A,[1]TDSheet!$A:$X,24,0)</f>
        <v>500</v>
      </c>
      <c r="O92" s="13"/>
      <c r="P92" s="13"/>
      <c r="Q92" s="13"/>
      <c r="R92" s="13"/>
      <c r="S92" s="13"/>
      <c r="T92" s="13"/>
      <c r="U92" s="17"/>
      <c r="V92" s="17"/>
      <c r="W92" s="13">
        <f t="shared" si="10"/>
        <v>374.6</v>
      </c>
      <c r="X92" s="17">
        <v>600</v>
      </c>
      <c r="Y92" s="18">
        <f t="shared" si="11"/>
        <v>9.482114255205552</v>
      </c>
      <c r="Z92" s="13">
        <f t="shared" si="12"/>
        <v>2.8083288841430858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297.39999999999998</v>
      </c>
      <c r="AF92" s="13">
        <f>VLOOKUP(A:A,[1]TDSheet!$A:$AF,32,0)</f>
        <v>338.8</v>
      </c>
      <c r="AG92" s="13">
        <f>VLOOKUP(A:A,[1]TDSheet!$A:$AG,33,0)</f>
        <v>476.4</v>
      </c>
      <c r="AH92" s="13">
        <f>VLOOKUP(A:A,[3]TDSheet!$A:$D,4,0)</f>
        <v>302</v>
      </c>
      <c r="AI92" s="13" t="str">
        <f>VLOOKUP(A:A,[1]TDSheet!$A:$AI,35,0)</f>
        <v>?</v>
      </c>
      <c r="AJ92" s="13">
        <f t="shared" si="13"/>
        <v>0</v>
      </c>
      <c r="AK92" s="13">
        <f t="shared" si="14"/>
        <v>0</v>
      </c>
      <c r="AL92" s="13">
        <f t="shared" si="15"/>
        <v>168.00000000000003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78</v>
      </c>
      <c r="D93" s="8">
        <v>499</v>
      </c>
      <c r="E93" s="8">
        <v>363</v>
      </c>
      <c r="F93" s="8">
        <v>206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482</v>
      </c>
      <c r="K93" s="13">
        <f t="shared" si="9"/>
        <v>-119</v>
      </c>
      <c r="L93" s="13">
        <f>VLOOKUP(A:A,[1]TDSheet!$A:$M,13,0)</f>
        <v>110</v>
      </c>
      <c r="M93" s="13">
        <f>VLOOKUP(A:A,[1]TDSheet!$A:$N,14,0)</f>
        <v>80</v>
      </c>
      <c r="N93" s="13">
        <f>VLOOKUP(A:A,[1]TDSheet!$A:$X,24,0)</f>
        <v>150</v>
      </c>
      <c r="O93" s="13"/>
      <c r="P93" s="13"/>
      <c r="Q93" s="13"/>
      <c r="R93" s="13"/>
      <c r="S93" s="13"/>
      <c r="T93" s="13"/>
      <c r="U93" s="17">
        <v>100</v>
      </c>
      <c r="V93" s="17">
        <v>80</v>
      </c>
      <c r="W93" s="13">
        <f t="shared" si="10"/>
        <v>72.599999999999994</v>
      </c>
      <c r="X93" s="17">
        <v>80</v>
      </c>
      <c r="Y93" s="18">
        <f t="shared" si="11"/>
        <v>11.101928374655648</v>
      </c>
      <c r="Z93" s="13">
        <f t="shared" si="12"/>
        <v>2.837465564738292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90.2</v>
      </c>
      <c r="AF93" s="13">
        <f>VLOOKUP(A:A,[1]TDSheet!$A:$AF,32,0)</f>
        <v>93.8</v>
      </c>
      <c r="AG93" s="13">
        <f>VLOOKUP(A:A,[1]TDSheet!$A:$AG,33,0)</f>
        <v>101.4</v>
      </c>
      <c r="AH93" s="13">
        <f>VLOOKUP(A:A,[3]TDSheet!$A:$D,4,0)</f>
        <v>89</v>
      </c>
      <c r="AI93" s="13" t="str">
        <f>VLOOKUP(A:A,[1]TDSheet!$A:$AI,35,0)</f>
        <v>Паша</v>
      </c>
      <c r="AJ93" s="13">
        <f t="shared" si="13"/>
        <v>40</v>
      </c>
      <c r="AK93" s="13">
        <f t="shared" si="14"/>
        <v>32</v>
      </c>
      <c r="AL93" s="13">
        <f t="shared" si="15"/>
        <v>32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12</v>
      </c>
      <c r="D94" s="8">
        <v>756</v>
      </c>
      <c r="E94" s="8">
        <v>578</v>
      </c>
      <c r="F94" s="8">
        <v>181</v>
      </c>
      <c r="G94" s="1">
        <f>VLOOKUP(A:A,[1]TDSheet!$A:$G,7,0)</f>
        <v>0</v>
      </c>
      <c r="H94" s="1">
        <f>VLOOKUP(A:A,[1]TDSheet!$A:$H,8,0)</f>
        <v>0.33</v>
      </c>
      <c r="I94" s="1">
        <f>VLOOKUP(A:A,[1]TDSheet!$A:$I,9,0)</f>
        <v>60</v>
      </c>
      <c r="J94" s="13">
        <f>VLOOKUP(A:A,[2]TDSheet!$A:$F,6,0)</f>
        <v>741</v>
      </c>
      <c r="K94" s="13">
        <f t="shared" si="9"/>
        <v>-163</v>
      </c>
      <c r="L94" s="13">
        <f>VLOOKUP(A:A,[1]TDSheet!$A:$M,13,0)</f>
        <v>120</v>
      </c>
      <c r="M94" s="13">
        <f>VLOOKUP(A:A,[1]TDSheet!$A:$N,14,0)</f>
        <v>90</v>
      </c>
      <c r="N94" s="13">
        <f>VLOOKUP(A:A,[1]TDSheet!$A:$X,24,0)</f>
        <v>150</v>
      </c>
      <c r="O94" s="13"/>
      <c r="P94" s="13"/>
      <c r="Q94" s="13"/>
      <c r="R94" s="13"/>
      <c r="S94" s="13"/>
      <c r="T94" s="13"/>
      <c r="U94" s="17">
        <v>200</v>
      </c>
      <c r="V94" s="17">
        <v>150</v>
      </c>
      <c r="W94" s="13">
        <f t="shared" si="10"/>
        <v>115.6</v>
      </c>
      <c r="X94" s="17">
        <v>150</v>
      </c>
      <c r="Y94" s="18">
        <f t="shared" si="11"/>
        <v>9.0051903114186853</v>
      </c>
      <c r="Z94" s="13">
        <f t="shared" si="12"/>
        <v>1.5657439446366783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122</v>
      </c>
      <c r="AF94" s="13">
        <f>VLOOKUP(A:A,[1]TDSheet!$A:$AF,32,0)</f>
        <v>132.19999999999999</v>
      </c>
      <c r="AG94" s="13">
        <f>VLOOKUP(A:A,[1]TDSheet!$A:$AG,33,0)</f>
        <v>108</v>
      </c>
      <c r="AH94" s="13">
        <f>VLOOKUP(A:A,[3]TDSheet!$A:$D,4,0)</f>
        <v>140</v>
      </c>
      <c r="AI94" s="13" t="str">
        <f>VLOOKUP(A:A,[1]TDSheet!$A:$AI,35,0)</f>
        <v>Паша</v>
      </c>
      <c r="AJ94" s="13">
        <f t="shared" si="13"/>
        <v>66</v>
      </c>
      <c r="AK94" s="13">
        <f t="shared" si="14"/>
        <v>49.5</v>
      </c>
      <c r="AL94" s="13">
        <f t="shared" si="15"/>
        <v>49.5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14</v>
      </c>
      <c r="C95" s="8">
        <v>172</v>
      </c>
      <c r="D95" s="8">
        <v>427</v>
      </c>
      <c r="E95" s="8">
        <v>343</v>
      </c>
      <c r="F95" s="8">
        <v>239</v>
      </c>
      <c r="G95" s="1">
        <f>VLOOKUP(A:A,[1]TDSheet!$A:$G,7,0)</f>
        <v>0</v>
      </c>
      <c r="H95" s="1">
        <f>VLOOKUP(A:A,[1]TDSheet!$A:$H,8,0)</f>
        <v>0.35</v>
      </c>
      <c r="I95" s="1" t="e">
        <f>VLOOKUP(A:A,[1]TDSheet!$A:$I,9,0)</f>
        <v>#N/A</v>
      </c>
      <c r="J95" s="13">
        <f>VLOOKUP(A:A,[2]TDSheet!$A:$F,6,0)</f>
        <v>363</v>
      </c>
      <c r="K95" s="13">
        <f t="shared" si="9"/>
        <v>-20</v>
      </c>
      <c r="L95" s="13">
        <f>VLOOKUP(A:A,[1]TDSheet!$A:$M,13,0)</f>
        <v>90</v>
      </c>
      <c r="M95" s="13">
        <f>VLOOKUP(A:A,[1]TDSheet!$A:$N,14,0)</f>
        <v>80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7"/>
      <c r="V95" s="17">
        <v>70</v>
      </c>
      <c r="W95" s="13">
        <f t="shared" si="10"/>
        <v>68.599999999999994</v>
      </c>
      <c r="X95" s="17">
        <v>80</v>
      </c>
      <c r="Y95" s="18">
        <f t="shared" si="11"/>
        <v>9.6064139941690971</v>
      </c>
      <c r="Z95" s="13">
        <f t="shared" si="12"/>
        <v>3.4839650145772598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66.8</v>
      </c>
      <c r="AF95" s="13">
        <f>VLOOKUP(A:A,[1]TDSheet!$A:$AF,32,0)</f>
        <v>76</v>
      </c>
      <c r="AG95" s="13">
        <f>VLOOKUP(A:A,[1]TDSheet!$A:$AG,33,0)</f>
        <v>84.8</v>
      </c>
      <c r="AH95" s="13">
        <f>VLOOKUP(A:A,[3]TDSheet!$A:$D,4,0)</f>
        <v>43</v>
      </c>
      <c r="AI95" s="13" t="str">
        <f>VLOOKUP(A:A,[1]TDSheet!$A:$AI,35,0)</f>
        <v>Паша</v>
      </c>
      <c r="AJ95" s="13">
        <f t="shared" si="13"/>
        <v>0</v>
      </c>
      <c r="AK95" s="13">
        <f t="shared" si="14"/>
        <v>24.5</v>
      </c>
      <c r="AL95" s="13">
        <f t="shared" si="15"/>
        <v>28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164</v>
      </c>
      <c r="D96" s="8">
        <v>346</v>
      </c>
      <c r="E96" s="8">
        <v>230</v>
      </c>
      <c r="F96" s="8">
        <v>276</v>
      </c>
      <c r="G96" s="1" t="str">
        <f>VLOOKUP(A:A,[1]TDSheet!$A:$G,7,0)</f>
        <v>ябл</v>
      </c>
      <c r="H96" s="1">
        <f>VLOOKUP(A:A,[1]TDSheet!$A:$H,8,0)</f>
        <v>0.33</v>
      </c>
      <c r="I96" s="1" t="e">
        <f>VLOOKUP(A:A,[1]TDSheet!$A:$I,9,0)</f>
        <v>#N/A</v>
      </c>
      <c r="J96" s="13">
        <f>VLOOKUP(A:A,[2]TDSheet!$A:$F,6,0)</f>
        <v>244</v>
      </c>
      <c r="K96" s="13">
        <f t="shared" si="9"/>
        <v>-14</v>
      </c>
      <c r="L96" s="13">
        <f>VLOOKUP(A:A,[1]TDSheet!$A:$M,13,0)</f>
        <v>70</v>
      </c>
      <c r="M96" s="13">
        <f>VLOOKUP(A:A,[1]TDSheet!$A:$N,14,0)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7"/>
      <c r="V96" s="17">
        <v>30</v>
      </c>
      <c r="W96" s="13">
        <f t="shared" si="10"/>
        <v>46</v>
      </c>
      <c r="X96" s="17">
        <v>50</v>
      </c>
      <c r="Y96" s="18">
        <f t="shared" si="11"/>
        <v>9.2608695652173907</v>
      </c>
      <c r="Z96" s="13">
        <f t="shared" si="12"/>
        <v>6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56.6</v>
      </c>
      <c r="AF96" s="13">
        <f>VLOOKUP(A:A,[1]TDSheet!$A:$AF,32,0)</f>
        <v>66.599999999999994</v>
      </c>
      <c r="AG96" s="13">
        <f>VLOOKUP(A:A,[1]TDSheet!$A:$AG,33,0)</f>
        <v>72.599999999999994</v>
      </c>
      <c r="AH96" s="13">
        <f>VLOOKUP(A:A,[3]TDSheet!$A:$D,4,0)</f>
        <v>67</v>
      </c>
      <c r="AI96" s="13" t="e">
        <f>VLOOKUP(A:A,[1]TDSheet!$A:$AI,35,0)</f>
        <v>#N/A</v>
      </c>
      <c r="AJ96" s="13">
        <f t="shared" si="13"/>
        <v>0</v>
      </c>
      <c r="AK96" s="13">
        <f t="shared" si="14"/>
        <v>9.9</v>
      </c>
      <c r="AL96" s="13">
        <f t="shared" si="15"/>
        <v>16.5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2662</v>
      </c>
      <c r="D97" s="8">
        <v>4915</v>
      </c>
      <c r="E97" s="8">
        <v>4915</v>
      </c>
      <c r="F97" s="8">
        <v>2578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40</v>
      </c>
      <c r="J97" s="13">
        <f>VLOOKUP(A:A,[2]TDSheet!$A:$F,6,0)</f>
        <v>4979</v>
      </c>
      <c r="K97" s="13">
        <f t="shared" si="9"/>
        <v>-64</v>
      </c>
      <c r="L97" s="13">
        <f>VLOOKUP(A:A,[1]TDSheet!$A:$M,13,0)</f>
        <v>800</v>
      </c>
      <c r="M97" s="13">
        <f>VLOOKUP(A:A,[1]TDSheet!$A:$N,14,0)</f>
        <v>500</v>
      </c>
      <c r="N97" s="13">
        <f>VLOOKUP(A:A,[1]TDSheet!$A:$X,24,0)</f>
        <v>700</v>
      </c>
      <c r="O97" s="13"/>
      <c r="P97" s="13"/>
      <c r="Q97" s="13"/>
      <c r="R97" s="13"/>
      <c r="S97" s="13"/>
      <c r="T97" s="13"/>
      <c r="U97" s="17"/>
      <c r="V97" s="17">
        <v>500</v>
      </c>
      <c r="W97" s="13">
        <f t="shared" si="10"/>
        <v>582.20000000000005</v>
      </c>
      <c r="X97" s="17">
        <v>500</v>
      </c>
      <c r="Y97" s="18">
        <f t="shared" si="11"/>
        <v>9.5809000343524549</v>
      </c>
      <c r="Z97" s="13">
        <f t="shared" si="12"/>
        <v>4.4280316042597043</v>
      </c>
      <c r="AA97" s="13"/>
      <c r="AB97" s="13"/>
      <c r="AC97" s="13"/>
      <c r="AD97" s="13">
        <f>VLOOKUP(A:A,[1]TDSheet!$A:$AD,30,0)</f>
        <v>2004</v>
      </c>
      <c r="AE97" s="13">
        <f>VLOOKUP(A:A,[1]TDSheet!$A:$AE,31,0)</f>
        <v>628.79999999999995</v>
      </c>
      <c r="AF97" s="13">
        <f>VLOOKUP(A:A,[1]TDSheet!$A:$AF,32,0)</f>
        <v>640.20000000000005</v>
      </c>
      <c r="AG97" s="13">
        <f>VLOOKUP(A:A,[1]TDSheet!$A:$AG,33,0)</f>
        <v>684.8</v>
      </c>
      <c r="AH97" s="13">
        <f>VLOOKUP(A:A,[3]TDSheet!$A:$D,4,0)</f>
        <v>545</v>
      </c>
      <c r="AI97" s="13" t="str">
        <f>VLOOKUP(A:A,[1]TDSheet!$A:$AI,35,0)</f>
        <v>май яб</v>
      </c>
      <c r="AJ97" s="13">
        <f t="shared" si="13"/>
        <v>0</v>
      </c>
      <c r="AK97" s="13">
        <f t="shared" si="14"/>
        <v>175</v>
      </c>
      <c r="AL97" s="13">
        <f t="shared" si="15"/>
        <v>175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6539</v>
      </c>
      <c r="D98" s="8">
        <v>4353</v>
      </c>
      <c r="E98" s="8">
        <v>7572</v>
      </c>
      <c r="F98" s="8">
        <v>3218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45</v>
      </c>
      <c r="J98" s="13">
        <f>VLOOKUP(A:A,[2]TDSheet!$A:$F,6,0)</f>
        <v>7632</v>
      </c>
      <c r="K98" s="13">
        <f t="shared" si="9"/>
        <v>-60</v>
      </c>
      <c r="L98" s="13">
        <f>VLOOKUP(A:A,[1]TDSheet!$A:$M,13,0)</f>
        <v>1400</v>
      </c>
      <c r="M98" s="13">
        <f>VLOOKUP(A:A,[1]TDSheet!$A:$N,14,0)</f>
        <v>1200</v>
      </c>
      <c r="N98" s="13">
        <f>VLOOKUP(A:A,[1]TDSheet!$A:$X,24,0)</f>
        <v>1800</v>
      </c>
      <c r="O98" s="13"/>
      <c r="P98" s="13"/>
      <c r="Q98" s="13"/>
      <c r="R98" s="13"/>
      <c r="S98" s="13"/>
      <c r="T98" s="13"/>
      <c r="U98" s="17">
        <v>1500</v>
      </c>
      <c r="V98" s="17">
        <v>300</v>
      </c>
      <c r="W98" s="13">
        <f t="shared" si="10"/>
        <v>1178.4000000000001</v>
      </c>
      <c r="X98" s="17">
        <v>1500</v>
      </c>
      <c r="Y98" s="18">
        <f t="shared" si="11"/>
        <v>9.2651052274270196</v>
      </c>
      <c r="Z98" s="13">
        <f t="shared" si="12"/>
        <v>2.7308214528173793</v>
      </c>
      <c r="AA98" s="13"/>
      <c r="AB98" s="13"/>
      <c r="AC98" s="13"/>
      <c r="AD98" s="13">
        <f>VLOOKUP(A:A,[1]TDSheet!$A:$AD,30,0)</f>
        <v>1680</v>
      </c>
      <c r="AE98" s="13">
        <f>VLOOKUP(A:A,[1]TDSheet!$A:$AE,31,0)</f>
        <v>2122.8000000000002</v>
      </c>
      <c r="AF98" s="13">
        <f>VLOOKUP(A:A,[1]TDSheet!$A:$AF,32,0)</f>
        <v>1511.8</v>
      </c>
      <c r="AG98" s="13">
        <f>VLOOKUP(A:A,[1]TDSheet!$A:$AG,33,0)</f>
        <v>1455.8</v>
      </c>
      <c r="AH98" s="13">
        <f>VLOOKUP(A:A,[3]TDSheet!$A:$D,4,0)</f>
        <v>901</v>
      </c>
      <c r="AI98" s="13" t="str">
        <f>VLOOKUP(A:A,[1]TDSheet!$A:$AI,35,0)</f>
        <v>оконч</v>
      </c>
      <c r="AJ98" s="13">
        <f t="shared" si="13"/>
        <v>525</v>
      </c>
      <c r="AK98" s="13">
        <f t="shared" si="14"/>
        <v>105</v>
      </c>
      <c r="AL98" s="13">
        <f t="shared" si="15"/>
        <v>525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150</v>
      </c>
      <c r="D99" s="8">
        <v>25</v>
      </c>
      <c r="E99" s="8">
        <v>84</v>
      </c>
      <c r="F99" s="8">
        <v>90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3">
        <f>VLOOKUP(A:A,[2]TDSheet!$A:$F,6,0)</f>
        <v>92</v>
      </c>
      <c r="K99" s="13">
        <f t="shared" si="9"/>
        <v>-8</v>
      </c>
      <c r="L99" s="13">
        <f>VLOOKUP(A:A,[1]TDSheet!$A:$M,13,0)</f>
        <v>50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7"/>
      <c r="V99" s="17">
        <v>50</v>
      </c>
      <c r="W99" s="13">
        <f t="shared" si="10"/>
        <v>16.8</v>
      </c>
      <c r="X99" s="17"/>
      <c r="Y99" s="18">
        <f t="shared" si="11"/>
        <v>11.309523809523808</v>
      </c>
      <c r="Z99" s="13">
        <f t="shared" si="12"/>
        <v>5.3571428571428568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25.6</v>
      </c>
      <c r="AF99" s="13">
        <f>VLOOKUP(A:A,[1]TDSheet!$A:$AF,32,0)</f>
        <v>20</v>
      </c>
      <c r="AG99" s="13">
        <f>VLOOKUP(A:A,[1]TDSheet!$A:$AG,33,0)</f>
        <v>25.2</v>
      </c>
      <c r="AH99" s="13">
        <f>VLOOKUP(A:A,[3]TDSheet!$A:$D,4,0)</f>
        <v>19</v>
      </c>
      <c r="AI99" s="13" t="str">
        <f>VLOOKUP(A:A,[1]TDSheet!$A:$AI,35,0)</f>
        <v>увел</v>
      </c>
      <c r="AJ99" s="13">
        <f t="shared" si="13"/>
        <v>0</v>
      </c>
      <c r="AK99" s="13">
        <f t="shared" si="14"/>
        <v>5.5</v>
      </c>
      <c r="AL99" s="13">
        <f t="shared" si="1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181</v>
      </c>
      <c r="D100" s="8">
        <v>5</v>
      </c>
      <c r="E100" s="8">
        <v>96</v>
      </c>
      <c r="F100" s="8">
        <v>83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134</v>
      </c>
      <c r="K100" s="13">
        <f t="shared" si="9"/>
        <v>-38</v>
      </c>
      <c r="L100" s="13">
        <f>VLOOKUP(A:A,[1]TDSheet!$A:$M,13,0)</f>
        <v>50</v>
      </c>
      <c r="M100" s="13">
        <f>VLOOKUP(A:A,[1]TDSheet!$A:$N,14,0)</f>
        <v>0</v>
      </c>
      <c r="N100" s="13">
        <f>VLOOKUP(A:A,[1]TDSheet!$A:$X,24,0)</f>
        <v>70</v>
      </c>
      <c r="O100" s="13"/>
      <c r="P100" s="13"/>
      <c r="Q100" s="13"/>
      <c r="R100" s="13"/>
      <c r="S100" s="13"/>
      <c r="T100" s="13"/>
      <c r="U100" s="17"/>
      <c r="V100" s="17"/>
      <c r="W100" s="13">
        <f t="shared" si="10"/>
        <v>19.2</v>
      </c>
      <c r="X100" s="17"/>
      <c r="Y100" s="18">
        <f t="shared" si="11"/>
        <v>10.572916666666668</v>
      </c>
      <c r="Z100" s="13">
        <f t="shared" si="12"/>
        <v>4.322916666666667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30</v>
      </c>
      <c r="AG100" s="13">
        <f>VLOOKUP(A:A,[1]TDSheet!$A:$AG,33,0)</f>
        <v>35.4</v>
      </c>
      <c r="AH100" s="13">
        <f>VLOOKUP(A:A,[3]TDSheet!$A:$D,4,0)</f>
        <v>15</v>
      </c>
      <c r="AI100" s="13" t="str">
        <f>VLOOKUP(A:A,[1]TDSheet!$A:$AI,35,0)</f>
        <v>увел</v>
      </c>
      <c r="AJ100" s="13">
        <f t="shared" si="13"/>
        <v>0</v>
      </c>
      <c r="AK100" s="13">
        <f t="shared" si="14"/>
        <v>0</v>
      </c>
      <c r="AL100" s="13">
        <f t="shared" si="15"/>
        <v>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14</v>
      </c>
      <c r="C101" s="8">
        <v>58</v>
      </c>
      <c r="D101" s="8">
        <v>726</v>
      </c>
      <c r="E101" s="8">
        <v>453</v>
      </c>
      <c r="F101" s="8">
        <v>312</v>
      </c>
      <c r="G101" s="1" t="str">
        <f>VLOOKUP(A:A,[1]TDSheet!$A:$G,7,0)</f>
        <v>лидер</v>
      </c>
      <c r="H101" s="1">
        <f>VLOOKUP(A:A,[1]TDSheet!$A:$H,8,0)</f>
        <v>0.06</v>
      </c>
      <c r="I101" s="1">
        <f>VLOOKUP(A:A,[1]TDSheet!$A:$I,9,0)</f>
        <v>60</v>
      </c>
      <c r="J101" s="13">
        <f>VLOOKUP(A:A,[2]TDSheet!$A:$F,6,0)</f>
        <v>608</v>
      </c>
      <c r="K101" s="13">
        <f t="shared" si="9"/>
        <v>-155</v>
      </c>
      <c r="L101" s="13">
        <f>VLOOKUP(A:A,[1]TDSheet!$A:$M,13,0)</f>
        <v>100</v>
      </c>
      <c r="M101" s="13">
        <f>VLOOKUP(A:A,[1]TDSheet!$A:$N,14,0)</f>
        <v>200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7">
        <v>200</v>
      </c>
      <c r="V101" s="17">
        <v>100</v>
      </c>
      <c r="W101" s="13">
        <f t="shared" si="10"/>
        <v>90.6</v>
      </c>
      <c r="X101" s="17"/>
      <c r="Y101" s="18">
        <f t="shared" si="11"/>
        <v>11.169977924944813</v>
      </c>
      <c r="Z101" s="13">
        <f t="shared" si="12"/>
        <v>3.4437086092715234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87</v>
      </c>
      <c r="AF101" s="13">
        <f>VLOOKUP(A:A,[1]TDSheet!$A:$AF,32,0)</f>
        <v>75</v>
      </c>
      <c r="AG101" s="13">
        <f>VLOOKUP(A:A,[1]TDSheet!$A:$AG,33,0)</f>
        <v>102.4</v>
      </c>
      <c r="AH101" s="13">
        <f>VLOOKUP(A:A,[3]TDSheet!$A:$D,4,0)</f>
        <v>117</v>
      </c>
      <c r="AI101" s="13" t="e">
        <f>VLOOKUP(A:A,[1]TDSheet!$A:$AI,35,0)</f>
        <v>#N/A</v>
      </c>
      <c r="AJ101" s="13">
        <f t="shared" si="13"/>
        <v>12</v>
      </c>
      <c r="AK101" s="13">
        <f t="shared" si="14"/>
        <v>6</v>
      </c>
      <c r="AL101" s="13">
        <f t="shared" si="1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86</v>
      </c>
      <c r="D102" s="8">
        <v>321</v>
      </c>
      <c r="E102" s="8">
        <v>280</v>
      </c>
      <c r="F102" s="8">
        <v>112</v>
      </c>
      <c r="G102" s="1">
        <f>VLOOKUP(A:A,[1]TDSheet!$A:$G,7,0)</f>
        <v>0</v>
      </c>
      <c r="H102" s="1">
        <f>VLOOKUP(A:A,[1]TDSheet!$A:$H,8,0)</f>
        <v>0.06</v>
      </c>
      <c r="I102" s="1">
        <f>VLOOKUP(A:A,[1]TDSheet!$A:$I,9,0)</f>
        <v>0</v>
      </c>
      <c r="J102" s="13">
        <f>VLOOKUP(A:A,[2]TDSheet!$A:$F,6,0)</f>
        <v>332</v>
      </c>
      <c r="K102" s="13">
        <f t="shared" si="9"/>
        <v>-52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7">
        <v>100</v>
      </c>
      <c r="V102" s="17">
        <v>50</v>
      </c>
      <c r="W102" s="13">
        <f t="shared" si="10"/>
        <v>56</v>
      </c>
      <c r="X102" s="17"/>
      <c r="Y102" s="18">
        <f t="shared" si="11"/>
        <v>10.035714285714286</v>
      </c>
      <c r="Z102" s="13">
        <f t="shared" si="12"/>
        <v>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44</v>
      </c>
      <c r="AF102" s="13">
        <f>VLOOKUP(A:A,[1]TDSheet!$A:$AF,32,0)</f>
        <v>37.200000000000003</v>
      </c>
      <c r="AG102" s="13">
        <f>VLOOKUP(A:A,[1]TDSheet!$A:$AG,33,0)</f>
        <v>56.8</v>
      </c>
      <c r="AH102" s="13">
        <f>VLOOKUP(A:A,[3]TDSheet!$A:$D,4,0)</f>
        <v>63</v>
      </c>
      <c r="AI102" s="13">
        <f>VLOOKUP(A:A,[1]TDSheet!$A:$AI,35,0)</f>
        <v>0</v>
      </c>
      <c r="AJ102" s="13">
        <f t="shared" si="13"/>
        <v>6</v>
      </c>
      <c r="AK102" s="13">
        <f t="shared" si="14"/>
        <v>3</v>
      </c>
      <c r="AL102" s="13">
        <f t="shared" si="15"/>
        <v>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14</v>
      </c>
      <c r="C103" s="8">
        <v>-13</v>
      </c>
      <c r="D103" s="8">
        <v>1215</v>
      </c>
      <c r="E103" s="8">
        <v>563</v>
      </c>
      <c r="F103" s="8">
        <v>348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633</v>
      </c>
      <c r="K103" s="13">
        <f t="shared" si="9"/>
        <v>-70</v>
      </c>
      <c r="L103" s="13">
        <f>VLOOKUP(A:A,[1]TDSheet!$A:$M,13,0)</f>
        <v>200</v>
      </c>
      <c r="M103" s="13">
        <f>VLOOKUP(A:A,[1]TDSheet!$A:$N,14,0)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7">
        <v>200</v>
      </c>
      <c r="V103" s="17">
        <v>100</v>
      </c>
      <c r="W103" s="13">
        <f t="shared" si="10"/>
        <v>112.6</v>
      </c>
      <c r="X103" s="17">
        <v>100</v>
      </c>
      <c r="Y103" s="18">
        <f t="shared" si="11"/>
        <v>9.3072824156305511</v>
      </c>
      <c r="Z103" s="13">
        <f t="shared" si="12"/>
        <v>3.0905861456483126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94.2</v>
      </c>
      <c r="AG103" s="13">
        <f>VLOOKUP(A:A,[1]TDSheet!$A:$AG,33,0)</f>
        <v>128.4</v>
      </c>
      <c r="AH103" s="13">
        <f>VLOOKUP(A:A,[3]TDSheet!$A:$D,4,0)</f>
        <v>133</v>
      </c>
      <c r="AI103" s="13" t="e">
        <f>VLOOKUP(A:A,[1]TDSheet!$A:$AI,35,0)</f>
        <v>#N/A</v>
      </c>
      <c r="AJ103" s="13">
        <f t="shared" si="13"/>
        <v>12</v>
      </c>
      <c r="AK103" s="13">
        <f t="shared" si="14"/>
        <v>6</v>
      </c>
      <c r="AL103" s="13">
        <f t="shared" si="15"/>
        <v>6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308</v>
      </c>
      <c r="D104" s="8">
        <v>410</v>
      </c>
      <c r="E104" s="8">
        <v>416</v>
      </c>
      <c r="F104" s="8">
        <v>294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435</v>
      </c>
      <c r="K104" s="13">
        <f t="shared" si="9"/>
        <v>-19</v>
      </c>
      <c r="L104" s="13">
        <f>VLOOKUP(A:A,[1]TDSheet!$A:$M,13,0)</f>
        <v>120</v>
      </c>
      <c r="M104" s="13">
        <f>VLOOKUP(A:A,[1]TDSheet!$A:$N,14,0)</f>
        <v>100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7"/>
      <c r="V104" s="17">
        <v>50</v>
      </c>
      <c r="W104" s="13">
        <f t="shared" si="10"/>
        <v>83.2</v>
      </c>
      <c r="X104" s="17">
        <v>100</v>
      </c>
      <c r="Y104" s="18">
        <f t="shared" si="11"/>
        <v>9.1826923076923066</v>
      </c>
      <c r="Z104" s="13">
        <f t="shared" si="12"/>
        <v>3.5336538461538458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91.6</v>
      </c>
      <c r="AF104" s="13">
        <f>VLOOKUP(A:A,[1]TDSheet!$A:$AF,32,0)</f>
        <v>102.4</v>
      </c>
      <c r="AG104" s="13">
        <f>VLOOKUP(A:A,[1]TDSheet!$A:$AG,33,0)</f>
        <v>105</v>
      </c>
      <c r="AH104" s="13">
        <f>VLOOKUP(A:A,[3]TDSheet!$A:$D,4,0)</f>
        <v>67</v>
      </c>
      <c r="AI104" s="13" t="e">
        <f>VLOOKUP(A:A,[1]TDSheet!$A:$AI,35,0)</f>
        <v>#N/A</v>
      </c>
      <c r="AJ104" s="13">
        <f t="shared" si="13"/>
        <v>0</v>
      </c>
      <c r="AK104" s="13">
        <f t="shared" si="14"/>
        <v>16.5</v>
      </c>
      <c r="AL104" s="13">
        <f t="shared" si="15"/>
        <v>33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27</v>
      </c>
      <c r="D105" s="8">
        <v>165</v>
      </c>
      <c r="E105" s="8">
        <v>166</v>
      </c>
      <c r="F105" s="8">
        <v>20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291</v>
      </c>
      <c r="K105" s="13">
        <f t="shared" si="9"/>
        <v>-125</v>
      </c>
      <c r="L105" s="13">
        <f>VLOOKUP(A:A,[1]TDSheet!$A:$M,13,0)</f>
        <v>50</v>
      </c>
      <c r="M105" s="13">
        <f>VLOOKUP(A:A,[1]TDSheet!$A:$N,14,0)</f>
        <v>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7">
        <v>100</v>
      </c>
      <c r="V105" s="17">
        <v>50</v>
      </c>
      <c r="W105" s="13">
        <f t="shared" si="10"/>
        <v>33.200000000000003</v>
      </c>
      <c r="X105" s="17"/>
      <c r="Y105" s="18">
        <f t="shared" si="11"/>
        <v>9.6385542168674689</v>
      </c>
      <c r="Z105" s="13">
        <f t="shared" si="12"/>
        <v>0.60240963855421681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48.4</v>
      </c>
      <c r="AF105" s="13">
        <f>VLOOKUP(A:A,[1]TDSheet!$A:$AF,32,0)</f>
        <v>34.6</v>
      </c>
      <c r="AG105" s="13">
        <f>VLOOKUP(A:A,[1]TDSheet!$A:$AG,33,0)</f>
        <v>40.200000000000003</v>
      </c>
      <c r="AH105" s="13">
        <f>VLOOKUP(A:A,[3]TDSheet!$A:$D,4,0)</f>
        <v>22</v>
      </c>
      <c r="AI105" s="13" t="e">
        <f>VLOOKUP(A:A,[1]TDSheet!$A:$AI,35,0)</f>
        <v>#N/A</v>
      </c>
      <c r="AJ105" s="13">
        <f t="shared" si="13"/>
        <v>15</v>
      </c>
      <c r="AK105" s="13">
        <f t="shared" si="14"/>
        <v>7.5</v>
      </c>
      <c r="AL105" s="13">
        <f t="shared" si="1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14</v>
      </c>
      <c r="C106" s="8">
        <v>112</v>
      </c>
      <c r="D106" s="8">
        <v>330</v>
      </c>
      <c r="E106" s="8">
        <v>244</v>
      </c>
      <c r="F106" s="8">
        <v>193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278</v>
      </c>
      <c r="K106" s="13">
        <f t="shared" si="9"/>
        <v>-34</v>
      </c>
      <c r="L106" s="13">
        <f>VLOOKUP(A:A,[1]TDSheet!$A:$M,13,0)</f>
        <v>80</v>
      </c>
      <c r="M106" s="13">
        <f>VLOOKUP(A:A,[1]TDSheet!$A:$N,14,0)</f>
        <v>60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7"/>
      <c r="V106" s="17"/>
      <c r="W106" s="13">
        <f t="shared" si="10"/>
        <v>48.8</v>
      </c>
      <c r="X106" s="17">
        <v>80</v>
      </c>
      <c r="Y106" s="18">
        <f t="shared" si="11"/>
        <v>9.4877049180327866</v>
      </c>
      <c r="Z106" s="13">
        <f t="shared" si="12"/>
        <v>3.9549180327868854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43.6</v>
      </c>
      <c r="AF106" s="13">
        <f>VLOOKUP(A:A,[1]TDSheet!$A:$AF,32,0)</f>
        <v>42.8</v>
      </c>
      <c r="AG106" s="13">
        <f>VLOOKUP(A:A,[1]TDSheet!$A:$AG,33,0)</f>
        <v>62.2</v>
      </c>
      <c r="AH106" s="13">
        <f>VLOOKUP(A:A,[3]TDSheet!$A:$D,4,0)</f>
        <v>29</v>
      </c>
      <c r="AI106" s="13" t="str">
        <f>VLOOKUP(A:A,[1]TDSheet!$A:$AI,35,0)</f>
        <v>увел</v>
      </c>
      <c r="AJ106" s="13">
        <f t="shared" si="13"/>
        <v>0</v>
      </c>
      <c r="AK106" s="13">
        <f t="shared" si="14"/>
        <v>0</v>
      </c>
      <c r="AL106" s="13">
        <f t="shared" si="15"/>
        <v>22.400000000000002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200.86500000000001</v>
      </c>
      <c r="D107" s="8">
        <v>190.41</v>
      </c>
      <c r="E107" s="8">
        <v>211.53</v>
      </c>
      <c r="F107" s="8">
        <v>168.14500000000001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217.25700000000001</v>
      </c>
      <c r="K107" s="13">
        <f t="shared" si="9"/>
        <v>-5.7270000000000039</v>
      </c>
      <c r="L107" s="13">
        <f>VLOOKUP(A:A,[1]TDSheet!$A:$M,13,0)</f>
        <v>50</v>
      </c>
      <c r="M107" s="13">
        <f>VLOOKUP(A:A,[1]TDSheet!$A:$N,14,0)</f>
        <v>80</v>
      </c>
      <c r="N107" s="13">
        <f>VLOOKUP(A:A,[1]TDSheet!$A:$X,24,0)</f>
        <v>30</v>
      </c>
      <c r="O107" s="13"/>
      <c r="P107" s="13"/>
      <c r="Q107" s="13"/>
      <c r="R107" s="13"/>
      <c r="S107" s="13"/>
      <c r="T107" s="13"/>
      <c r="U107" s="17"/>
      <c r="V107" s="17"/>
      <c r="W107" s="13">
        <f t="shared" si="10"/>
        <v>42.305999999999997</v>
      </c>
      <c r="X107" s="17">
        <v>70</v>
      </c>
      <c r="Y107" s="18">
        <f t="shared" si="11"/>
        <v>9.4110764430577216</v>
      </c>
      <c r="Z107" s="13">
        <f t="shared" si="12"/>
        <v>3.9744953434501022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43.209999999999994</v>
      </c>
      <c r="AF107" s="13">
        <f>VLOOKUP(A:A,[1]TDSheet!$A:$AF,32,0)</f>
        <v>48.72</v>
      </c>
      <c r="AG107" s="13">
        <f>VLOOKUP(A:A,[1]TDSheet!$A:$AG,33,0)</f>
        <v>49.3</v>
      </c>
      <c r="AH107" s="13">
        <f>VLOOKUP(A:A,[3]TDSheet!$A:$D,4,0)</f>
        <v>25.93</v>
      </c>
      <c r="AI107" s="13" t="e">
        <f>VLOOKUP(A:A,[1]TDSheet!$A:$AI,35,0)</f>
        <v>#N/A</v>
      </c>
      <c r="AJ107" s="13">
        <f t="shared" si="13"/>
        <v>0</v>
      </c>
      <c r="AK107" s="13">
        <f t="shared" si="14"/>
        <v>0</v>
      </c>
      <c r="AL107" s="13">
        <f t="shared" si="15"/>
        <v>70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14</v>
      </c>
      <c r="C108" s="8">
        <v>205</v>
      </c>
      <c r="D108" s="8">
        <v>256</v>
      </c>
      <c r="E108" s="8">
        <v>333</v>
      </c>
      <c r="F108" s="8">
        <v>109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352</v>
      </c>
      <c r="K108" s="13">
        <f t="shared" si="9"/>
        <v>-19</v>
      </c>
      <c r="L108" s="13">
        <f>VLOOKUP(A:A,[1]TDSheet!$A:$M,13,0)</f>
        <v>70</v>
      </c>
      <c r="M108" s="13">
        <f>VLOOKUP(A:A,[1]TDSheet!$A:$N,14,0)</f>
        <v>90</v>
      </c>
      <c r="N108" s="13">
        <f>VLOOKUP(A:A,[1]TDSheet!$A:$X,24,0)</f>
        <v>180</v>
      </c>
      <c r="O108" s="13"/>
      <c r="P108" s="13"/>
      <c r="Q108" s="13"/>
      <c r="R108" s="13"/>
      <c r="S108" s="13"/>
      <c r="T108" s="13"/>
      <c r="U108" s="17">
        <v>50</v>
      </c>
      <c r="V108" s="17">
        <v>50</v>
      </c>
      <c r="W108" s="13">
        <f t="shared" si="10"/>
        <v>66.599999999999994</v>
      </c>
      <c r="X108" s="17">
        <v>80</v>
      </c>
      <c r="Y108" s="18">
        <f t="shared" si="11"/>
        <v>9.4444444444444446</v>
      </c>
      <c r="Z108" s="13">
        <f t="shared" si="12"/>
        <v>1.6366366366366367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64.2</v>
      </c>
      <c r="AF108" s="13">
        <f>VLOOKUP(A:A,[1]TDSheet!$A:$AF,32,0)</f>
        <v>62.8</v>
      </c>
      <c r="AG108" s="13">
        <f>VLOOKUP(A:A,[1]TDSheet!$A:$AG,33,0)</f>
        <v>62.2</v>
      </c>
      <c r="AH108" s="13">
        <f>VLOOKUP(A:A,[3]TDSheet!$A:$D,4,0)</f>
        <v>44</v>
      </c>
      <c r="AI108" s="13" t="e">
        <f>VLOOKUP(A:A,[1]TDSheet!$A:$AI,35,0)</f>
        <v>#N/A</v>
      </c>
      <c r="AJ108" s="13">
        <f t="shared" si="13"/>
        <v>16.5</v>
      </c>
      <c r="AK108" s="13">
        <f t="shared" si="14"/>
        <v>16.5</v>
      </c>
      <c r="AL108" s="13">
        <f t="shared" si="15"/>
        <v>26.400000000000002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>
        <v>332</v>
      </c>
      <c r="D109" s="8">
        <v>322</v>
      </c>
      <c r="E109" s="8">
        <v>457</v>
      </c>
      <c r="F109" s="8">
        <v>183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543</v>
      </c>
      <c r="K109" s="13">
        <f t="shared" si="9"/>
        <v>-86</v>
      </c>
      <c r="L109" s="13">
        <f>VLOOKUP(A:A,[1]TDSheet!$A:$M,13,0)</f>
        <v>120</v>
      </c>
      <c r="M109" s="13">
        <f>VLOOKUP(A:A,[1]TDSheet!$A:$N,14,0)</f>
        <v>250</v>
      </c>
      <c r="N109" s="13">
        <f>VLOOKUP(A:A,[1]TDSheet!$A:$X,24,0)</f>
        <v>140</v>
      </c>
      <c r="O109" s="13"/>
      <c r="P109" s="13"/>
      <c r="Q109" s="13"/>
      <c r="R109" s="13"/>
      <c r="S109" s="13"/>
      <c r="T109" s="13"/>
      <c r="U109" s="17"/>
      <c r="V109" s="17">
        <v>50</v>
      </c>
      <c r="W109" s="13">
        <f t="shared" si="10"/>
        <v>91.4</v>
      </c>
      <c r="X109" s="17">
        <v>100</v>
      </c>
      <c r="Y109" s="18">
        <f t="shared" si="11"/>
        <v>9.2231947483588623</v>
      </c>
      <c r="Z109" s="13">
        <f t="shared" si="12"/>
        <v>2.0021881838074398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84.2</v>
      </c>
      <c r="AF109" s="13">
        <f>VLOOKUP(A:A,[1]TDSheet!$A:$AF,32,0)</f>
        <v>93.4</v>
      </c>
      <c r="AG109" s="13">
        <f>VLOOKUP(A:A,[1]TDSheet!$A:$AG,33,0)</f>
        <v>87</v>
      </c>
      <c r="AH109" s="13">
        <f>VLOOKUP(A:A,[3]TDSheet!$A:$D,4,0)</f>
        <v>49</v>
      </c>
      <c r="AI109" s="13" t="str">
        <f>VLOOKUP(A:A,[1]TDSheet!$A:$AI,35,0)</f>
        <v>Паша</v>
      </c>
      <c r="AJ109" s="13">
        <f t="shared" si="13"/>
        <v>0</v>
      </c>
      <c r="AK109" s="13">
        <f t="shared" si="14"/>
        <v>20</v>
      </c>
      <c r="AL109" s="13">
        <f t="shared" si="15"/>
        <v>40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8</v>
      </c>
      <c r="C110" s="8">
        <v>448.072</v>
      </c>
      <c r="D110" s="8">
        <v>90.864999999999995</v>
      </c>
      <c r="E110" s="8">
        <v>339.1</v>
      </c>
      <c r="F110" s="8">
        <v>185.33699999999999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323.46600000000001</v>
      </c>
      <c r="K110" s="13">
        <f t="shared" si="9"/>
        <v>15.634000000000015</v>
      </c>
      <c r="L110" s="13">
        <f>VLOOKUP(A:A,[1]TDSheet!$A:$M,13,0)</f>
        <v>0</v>
      </c>
      <c r="M110" s="13">
        <f>VLOOKUP(A:A,[1]TDSheet!$A:$N,14,0)</f>
        <v>200</v>
      </c>
      <c r="N110" s="13">
        <f>VLOOKUP(A:A,[1]TDSheet!$A:$X,24,0)</f>
        <v>140</v>
      </c>
      <c r="O110" s="13"/>
      <c r="P110" s="13"/>
      <c r="Q110" s="13"/>
      <c r="R110" s="13"/>
      <c r="S110" s="13"/>
      <c r="T110" s="13"/>
      <c r="U110" s="17"/>
      <c r="V110" s="17"/>
      <c r="W110" s="13">
        <f t="shared" si="10"/>
        <v>67.820000000000007</v>
      </c>
      <c r="X110" s="17">
        <v>100</v>
      </c>
      <c r="Y110" s="18">
        <f t="shared" si="11"/>
        <v>9.2205396638159822</v>
      </c>
      <c r="Z110" s="13">
        <f t="shared" si="12"/>
        <v>2.7327779416101441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40.31</v>
      </c>
      <c r="AF110" s="13">
        <f>VLOOKUP(A:A,[1]TDSheet!$A:$AF,32,0)</f>
        <v>66.12</v>
      </c>
      <c r="AG110" s="13">
        <f>VLOOKUP(A:A,[1]TDSheet!$A:$AG,33,0)</f>
        <v>51.910000000000004</v>
      </c>
      <c r="AH110" s="13">
        <f>VLOOKUP(A:A,[3]TDSheet!$A:$D,4,0)</f>
        <v>26.1</v>
      </c>
      <c r="AI110" s="13" t="str">
        <f>VLOOKUP(A:A,[1]TDSheet!$A:$AI,35,0)</f>
        <v>увел</v>
      </c>
      <c r="AJ110" s="13">
        <f t="shared" si="13"/>
        <v>0</v>
      </c>
      <c r="AK110" s="13">
        <f t="shared" si="14"/>
        <v>0</v>
      </c>
      <c r="AL110" s="13">
        <f t="shared" si="15"/>
        <v>100</v>
      </c>
      <c r="AM110" s="13"/>
      <c r="AN110" s="13"/>
    </row>
    <row r="111" spans="1:40" s="1" customFormat="1" ht="21.95" customHeight="1" outlineLevel="1" x14ac:dyDescent="0.2">
      <c r="A111" s="7" t="s">
        <v>121</v>
      </c>
      <c r="B111" s="7" t="s">
        <v>14</v>
      </c>
      <c r="C111" s="8">
        <v>203</v>
      </c>
      <c r="D111" s="8">
        <v>8</v>
      </c>
      <c r="E111" s="8">
        <v>116</v>
      </c>
      <c r="F111" s="8">
        <v>89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3">
        <f>VLOOKUP(A:A,[2]TDSheet!$A:$F,6,0)</f>
        <v>130</v>
      </c>
      <c r="K111" s="13">
        <f t="shared" si="9"/>
        <v>-14</v>
      </c>
      <c r="L111" s="13">
        <f>VLOOKUP(A:A,[1]TDSheet!$A:$M,13,0)</f>
        <v>0</v>
      </c>
      <c r="M111" s="13">
        <f>VLOOKUP(A:A,[1]TDSheet!$A:$N,14,0)</f>
        <v>50</v>
      </c>
      <c r="N111" s="13">
        <f>VLOOKUP(A:A,[1]TDSheet!$A:$X,24,0)</f>
        <v>30</v>
      </c>
      <c r="O111" s="13"/>
      <c r="P111" s="13"/>
      <c r="Q111" s="13"/>
      <c r="R111" s="13"/>
      <c r="S111" s="13"/>
      <c r="T111" s="13"/>
      <c r="U111" s="17"/>
      <c r="V111" s="17">
        <v>30</v>
      </c>
      <c r="W111" s="13">
        <f t="shared" si="10"/>
        <v>23.2</v>
      </c>
      <c r="X111" s="17">
        <v>30</v>
      </c>
      <c r="Y111" s="18">
        <f t="shared" si="11"/>
        <v>9.8706896551724146</v>
      </c>
      <c r="Z111" s="13">
        <f t="shared" si="12"/>
        <v>3.8362068965517242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3</v>
      </c>
      <c r="AG111" s="13">
        <f>VLOOKUP(A:A,[1]TDSheet!$A:$AG,33,0)</f>
        <v>22.4</v>
      </c>
      <c r="AH111" s="13">
        <f>VLOOKUP(A:A,[3]TDSheet!$A:$D,4,0)</f>
        <v>18</v>
      </c>
      <c r="AI111" s="13" t="str">
        <f>VLOOKUP(A:A,[1]TDSheet!$A:$AI,35,0)</f>
        <v>увел</v>
      </c>
      <c r="AJ111" s="13">
        <f t="shared" si="13"/>
        <v>0</v>
      </c>
      <c r="AK111" s="13">
        <f t="shared" si="14"/>
        <v>12</v>
      </c>
      <c r="AL111" s="13">
        <f t="shared" si="15"/>
        <v>12</v>
      </c>
      <c r="AM111" s="13"/>
      <c r="AN111" s="13"/>
    </row>
    <row r="112" spans="1:40" s="1" customFormat="1" ht="11.1" customHeight="1" outlineLevel="1" x14ac:dyDescent="0.2">
      <c r="A112" s="7" t="s">
        <v>114</v>
      </c>
      <c r="B112" s="7" t="s">
        <v>8</v>
      </c>
      <c r="C112" s="8">
        <v>4.0350000000000001</v>
      </c>
      <c r="D112" s="8">
        <v>340.73</v>
      </c>
      <c r="E112" s="8">
        <v>88.45</v>
      </c>
      <c r="F112" s="8">
        <v>254.86500000000001</v>
      </c>
      <c r="G112" s="1" t="str">
        <f>VLOOKUP(A:A,[1]TDSheet!$A:$G,7,0)</f>
        <v>нов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86.850999999999999</v>
      </c>
      <c r="K112" s="13">
        <f t="shared" si="9"/>
        <v>1.5990000000000038</v>
      </c>
      <c r="L112" s="13">
        <f>VLOOKUP(A:A,[1]TDSheet!$A:$M,13,0)</f>
        <v>30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7"/>
      <c r="V112" s="17"/>
      <c r="W112" s="13">
        <f t="shared" si="10"/>
        <v>17.690000000000001</v>
      </c>
      <c r="X112" s="17"/>
      <c r="Y112" s="18">
        <f t="shared" si="11"/>
        <v>16.103165630299603</v>
      </c>
      <c r="Z112" s="13">
        <f t="shared" si="12"/>
        <v>14.407292255511589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21.14</v>
      </c>
      <c r="AG112" s="13">
        <f>VLOOKUP(A:A,[1]TDSheet!$A:$AG,33,0)</f>
        <v>41.47</v>
      </c>
      <c r="AH112" s="13">
        <f>VLOOKUP(A:A,[3]TDSheet!$A:$D,4,0)</f>
        <v>13.05</v>
      </c>
      <c r="AI112" s="22" t="str">
        <f>VLOOKUP(A:A,[1]TDSheet!$A:$AI,35,0)</f>
        <v>увел</v>
      </c>
      <c r="AJ112" s="13">
        <f t="shared" si="13"/>
        <v>0</v>
      </c>
      <c r="AK112" s="13">
        <f t="shared" si="14"/>
        <v>0</v>
      </c>
      <c r="AL112" s="13">
        <f t="shared" si="15"/>
        <v>0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14</v>
      </c>
      <c r="C113" s="8">
        <v>258</v>
      </c>
      <c r="D113" s="8">
        <v>445</v>
      </c>
      <c r="E113" s="8">
        <v>477</v>
      </c>
      <c r="F113" s="8">
        <v>207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521</v>
      </c>
      <c r="K113" s="13">
        <f t="shared" si="9"/>
        <v>-44</v>
      </c>
      <c r="L113" s="13">
        <f>VLOOKUP(A:A,[1]TDSheet!$A:$M,13,0)</f>
        <v>120</v>
      </c>
      <c r="M113" s="13">
        <f>VLOOKUP(A:A,[1]TDSheet!$A:$N,14,0)</f>
        <v>200</v>
      </c>
      <c r="N113" s="13">
        <f>VLOOKUP(A:A,[1]TDSheet!$A:$X,24,0)</f>
        <v>150</v>
      </c>
      <c r="O113" s="13"/>
      <c r="P113" s="13"/>
      <c r="Q113" s="13"/>
      <c r="R113" s="13"/>
      <c r="S113" s="13"/>
      <c r="T113" s="13"/>
      <c r="U113" s="17"/>
      <c r="V113" s="17">
        <v>90</v>
      </c>
      <c r="W113" s="13">
        <f t="shared" si="10"/>
        <v>95.4</v>
      </c>
      <c r="X113" s="17">
        <v>120</v>
      </c>
      <c r="Y113" s="18">
        <f t="shared" si="11"/>
        <v>9.2976939203354299</v>
      </c>
      <c r="Z113" s="13">
        <f t="shared" si="12"/>
        <v>2.1698113207547167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81.400000000000006</v>
      </c>
      <c r="AF113" s="13">
        <f>VLOOKUP(A:A,[1]TDSheet!$A:$AF,32,0)</f>
        <v>92.2</v>
      </c>
      <c r="AG113" s="13">
        <f>VLOOKUP(A:A,[1]TDSheet!$A:$AG,33,0)</f>
        <v>98.8</v>
      </c>
      <c r="AH113" s="13">
        <f>VLOOKUP(A:A,[3]TDSheet!$A:$D,4,0)</f>
        <v>60</v>
      </c>
      <c r="AI113" s="13" t="str">
        <f>VLOOKUP(A:A,[1]TDSheet!$A:$AI,35,0)</f>
        <v>Паша</v>
      </c>
      <c r="AJ113" s="13">
        <f t="shared" si="13"/>
        <v>0</v>
      </c>
      <c r="AK113" s="13">
        <f t="shared" si="14"/>
        <v>36</v>
      </c>
      <c r="AL113" s="13">
        <f t="shared" si="15"/>
        <v>48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14</v>
      </c>
      <c r="C114" s="8">
        <v>-278</v>
      </c>
      <c r="D114" s="8">
        <v>68</v>
      </c>
      <c r="E114" s="14">
        <v>1348</v>
      </c>
      <c r="F114" s="20">
        <v>-1596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1389</v>
      </c>
      <c r="K114" s="13">
        <f t="shared" si="9"/>
        <v>-41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7"/>
      <c r="V114" s="17"/>
      <c r="W114" s="13">
        <f t="shared" si="10"/>
        <v>269.60000000000002</v>
      </c>
      <c r="X114" s="17"/>
      <c r="Y114" s="18">
        <f t="shared" si="11"/>
        <v>-5.9198813056379818</v>
      </c>
      <c r="Z114" s="13">
        <f t="shared" si="12"/>
        <v>-5.9198813056379818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297.2</v>
      </c>
      <c r="AF114" s="13">
        <f>VLOOKUP(A:A,[1]TDSheet!$A:$AF,32,0)</f>
        <v>287.2</v>
      </c>
      <c r="AG114" s="13">
        <f>VLOOKUP(A:A,[1]TDSheet!$A:$AG,33,0)</f>
        <v>293.39999999999998</v>
      </c>
      <c r="AH114" s="13">
        <f>VLOOKUP(A:A,[3]TDSheet!$A:$D,4,0)</f>
        <v>206</v>
      </c>
      <c r="AI114" s="13" t="e">
        <f>VLOOKUP(A:A,[1]TDSheet!$A:$AI,35,0)</f>
        <v>#N/A</v>
      </c>
      <c r="AJ114" s="13">
        <f t="shared" si="13"/>
        <v>0</v>
      </c>
      <c r="AK114" s="13">
        <f t="shared" si="14"/>
        <v>0</v>
      </c>
      <c r="AL114" s="13">
        <f t="shared" si="15"/>
        <v>0</v>
      </c>
      <c r="AM114" s="13"/>
      <c r="AN114" s="13"/>
    </row>
    <row r="115" spans="1:40" s="1" customFormat="1" ht="21.95" customHeight="1" outlineLevel="1" x14ac:dyDescent="0.2">
      <c r="A115" s="7" t="s">
        <v>117</v>
      </c>
      <c r="B115" s="7" t="s">
        <v>8</v>
      </c>
      <c r="C115" s="8">
        <v>-146.93</v>
      </c>
      <c r="D115" s="8">
        <v>14.36</v>
      </c>
      <c r="E115" s="14">
        <v>358.57</v>
      </c>
      <c r="F115" s="20">
        <v>-501.06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354.71600000000001</v>
      </c>
      <c r="K115" s="13">
        <f t="shared" si="9"/>
        <v>3.853999999999985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7"/>
      <c r="V115" s="17"/>
      <c r="W115" s="13">
        <f t="shared" si="10"/>
        <v>71.713999999999999</v>
      </c>
      <c r="X115" s="17"/>
      <c r="Y115" s="18">
        <f t="shared" si="11"/>
        <v>-6.9869202666146082</v>
      </c>
      <c r="Z115" s="13">
        <f t="shared" si="12"/>
        <v>-6.9869202666146082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59.496000000000002</v>
      </c>
      <c r="AF115" s="13">
        <f>VLOOKUP(A:A,[1]TDSheet!$A:$AF,32,0)</f>
        <v>69.565599999999989</v>
      </c>
      <c r="AG115" s="13">
        <f>VLOOKUP(A:A,[1]TDSheet!$A:$AG,33,0)</f>
        <v>78.2</v>
      </c>
      <c r="AH115" s="13">
        <f>VLOOKUP(A:A,[3]TDSheet!$A:$D,4,0)</f>
        <v>68.819999999999993</v>
      </c>
      <c r="AI115" s="13" t="e">
        <f>VLOOKUP(A:A,[1]TDSheet!$A:$AI,35,0)</f>
        <v>#N/A</v>
      </c>
      <c r="AJ115" s="13">
        <f t="shared" si="13"/>
        <v>0</v>
      </c>
      <c r="AK115" s="13">
        <f t="shared" si="14"/>
        <v>0</v>
      </c>
      <c r="AL115" s="13">
        <f t="shared" si="15"/>
        <v>0</v>
      </c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8</v>
      </c>
      <c r="C116" s="8">
        <v>-181.57</v>
      </c>
      <c r="D116" s="8">
        <v>417.34</v>
      </c>
      <c r="E116" s="14">
        <v>550.47500000000002</v>
      </c>
      <c r="F116" s="20">
        <v>-330.96499999999997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546.17899999999997</v>
      </c>
      <c r="K116" s="13">
        <f t="shared" si="9"/>
        <v>4.2960000000000491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7"/>
      <c r="V116" s="17"/>
      <c r="W116" s="13">
        <f t="shared" si="10"/>
        <v>110.095</v>
      </c>
      <c r="X116" s="17"/>
      <c r="Y116" s="18">
        <f t="shared" si="11"/>
        <v>-3.006176483945683</v>
      </c>
      <c r="Z116" s="13">
        <f t="shared" si="12"/>
        <v>-3.006176483945683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95.933000000000007</v>
      </c>
      <c r="AF116" s="13">
        <f>VLOOKUP(A:A,[1]TDSheet!$A:$AF,32,0)</f>
        <v>98.63300000000001</v>
      </c>
      <c r="AG116" s="13">
        <f>VLOOKUP(A:A,[1]TDSheet!$A:$AG,33,0)</f>
        <v>100.541</v>
      </c>
      <c r="AH116" s="13">
        <f>VLOOKUP(A:A,[3]TDSheet!$A:$D,4,0)</f>
        <v>88.42</v>
      </c>
      <c r="AI116" s="13" t="e">
        <f>VLOOKUP(A:A,[1]TDSheet!$A:$AI,35,0)</f>
        <v>#N/A</v>
      </c>
      <c r="AJ116" s="13">
        <f t="shared" si="13"/>
        <v>0</v>
      </c>
      <c r="AK116" s="13">
        <f t="shared" si="14"/>
        <v>0</v>
      </c>
      <c r="AL116" s="13">
        <f t="shared" si="1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14</v>
      </c>
      <c r="C117" s="8">
        <v>-84</v>
      </c>
      <c r="D117" s="8">
        <v>76</v>
      </c>
      <c r="E117" s="8">
        <v>8</v>
      </c>
      <c r="F117" s="20">
        <v>-42</v>
      </c>
      <c r="G117" s="1" t="str">
        <f>VLOOKUP(A:A,[1]TDSheet!$A:$G,7,0)</f>
        <v>оконч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34</v>
      </c>
      <c r="K117" s="13">
        <f t="shared" si="9"/>
        <v>-26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7"/>
      <c r="V117" s="17"/>
      <c r="W117" s="13">
        <f t="shared" si="10"/>
        <v>1.6</v>
      </c>
      <c r="X117" s="17"/>
      <c r="Y117" s="18">
        <f t="shared" si="11"/>
        <v>-26.25</v>
      </c>
      <c r="Z117" s="13">
        <f t="shared" si="12"/>
        <v>-26.25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97</v>
      </c>
      <c r="AF117" s="13">
        <f>VLOOKUP(A:A,[1]TDSheet!$A:$AF,32,0)</f>
        <v>100.6</v>
      </c>
      <c r="AG117" s="13">
        <f>VLOOKUP(A:A,[1]TDSheet!$A:$AG,33,0)</f>
        <v>64.8</v>
      </c>
      <c r="AH117" s="13">
        <f>VLOOKUP(A:A,[3]TDSheet!$A:$D,4,0)</f>
        <v>3</v>
      </c>
      <c r="AI117" s="13" t="e">
        <f>VLOOKUP(A:A,[1]TDSheet!$A:$AI,35,0)</f>
        <v>#N/A</v>
      </c>
      <c r="AJ117" s="13">
        <f t="shared" si="13"/>
        <v>0</v>
      </c>
      <c r="AK117" s="13">
        <f t="shared" si="14"/>
        <v>0</v>
      </c>
      <c r="AL117" s="13">
        <f t="shared" si="1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14</v>
      </c>
      <c r="C118" s="8">
        <v>-291</v>
      </c>
      <c r="D118" s="8">
        <v>847</v>
      </c>
      <c r="E118" s="14">
        <v>632</v>
      </c>
      <c r="F118" s="20">
        <v>-97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654</v>
      </c>
      <c r="K118" s="13">
        <f t="shared" si="9"/>
        <v>-22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7"/>
      <c r="V118" s="17"/>
      <c r="W118" s="13">
        <f t="shared" si="10"/>
        <v>126.4</v>
      </c>
      <c r="X118" s="17"/>
      <c r="Y118" s="18">
        <f t="shared" si="11"/>
        <v>-0.76740506329113922</v>
      </c>
      <c r="Z118" s="13">
        <f t="shared" si="12"/>
        <v>-0.76740506329113922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105</v>
      </c>
      <c r="AF118" s="13">
        <f>VLOOKUP(A:A,[1]TDSheet!$A:$AF,32,0)</f>
        <v>114.6</v>
      </c>
      <c r="AG118" s="13">
        <f>VLOOKUP(A:A,[1]TDSheet!$A:$AG,33,0)</f>
        <v>123.2</v>
      </c>
      <c r="AH118" s="13">
        <f>VLOOKUP(A:A,[3]TDSheet!$A:$D,4,0)</f>
        <v>106</v>
      </c>
      <c r="AI118" s="13" t="e">
        <f>VLOOKUP(A:A,[1]TDSheet!$A:$AI,35,0)</f>
        <v>#N/A</v>
      </c>
      <c r="AJ118" s="13">
        <f t="shared" si="13"/>
        <v>0</v>
      </c>
      <c r="AK118" s="13">
        <f t="shared" si="14"/>
        <v>0</v>
      </c>
      <c r="AL118" s="13">
        <f t="shared" si="15"/>
        <v>0</v>
      </c>
      <c r="AM118" s="13"/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2024-05-10T10:24:30Z</dcterms:modified>
</cp:coreProperties>
</file>