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86FE9E-20B6-4A3E-A8D0-E861591397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Y507" i="2" s="1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X493" i="2" s="1"/>
  <c r="O491" i="2"/>
  <c r="W489" i="2"/>
  <c r="W488" i="2"/>
  <c r="X487" i="2"/>
  <c r="O487" i="2"/>
  <c r="X486" i="2"/>
  <c r="Y486" i="2" s="1"/>
  <c r="O486" i="2"/>
  <c r="X485" i="2"/>
  <c r="Y485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Y448" i="2" s="1"/>
  <c r="W445" i="2"/>
  <c r="W444" i="2"/>
  <c r="X443" i="2"/>
  <c r="X444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X406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O368" i="2"/>
  <c r="W366" i="2"/>
  <c r="W365" i="2"/>
  <c r="X364" i="2"/>
  <c r="Y364" i="2" s="1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Y356" i="2" s="1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20" i="2" s="1"/>
  <c r="O318" i="2"/>
  <c r="W316" i="2"/>
  <c r="W315" i="2"/>
  <c r="X314" i="2"/>
  <c r="Y314" i="2" s="1"/>
  <c r="O314" i="2"/>
  <c r="X313" i="2"/>
  <c r="Y313" i="2" s="1"/>
  <c r="O313" i="2"/>
  <c r="X312" i="2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3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X224" i="2"/>
  <c r="O224" i="2"/>
  <c r="W221" i="2"/>
  <c r="W220" i="2"/>
  <c r="X219" i="2"/>
  <c r="Y219" i="2" s="1"/>
  <c r="O219" i="2"/>
  <c r="X218" i="2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Y174" i="2" s="1"/>
  <c r="O174" i="2"/>
  <c r="W172" i="2"/>
  <c r="W171" i="2"/>
  <c r="X170" i="2"/>
  <c r="Y170" i="2" s="1"/>
  <c r="O170" i="2"/>
  <c r="X169" i="2"/>
  <c r="X172" i="2" s="1"/>
  <c r="O169" i="2"/>
  <c r="W167" i="2"/>
  <c r="W166" i="2"/>
  <c r="X165" i="2"/>
  <c r="Y165" i="2" s="1"/>
  <c r="O165" i="2"/>
  <c r="X164" i="2"/>
  <c r="Y164" i="2" s="1"/>
  <c r="Y166" i="2" s="1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X139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4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O52" i="2"/>
  <c r="X51" i="2"/>
  <c r="X53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251" i="2" l="1"/>
  <c r="Y252" i="2" s="1"/>
  <c r="X252" i="2"/>
  <c r="Y318" i="2"/>
  <c r="Y319" i="2" s="1"/>
  <c r="X319" i="2"/>
  <c r="D547" i="2"/>
  <c r="X376" i="2"/>
  <c r="X409" i="2"/>
  <c r="X452" i="2"/>
  <c r="X488" i="2"/>
  <c r="X54" i="2"/>
  <c r="X171" i="2"/>
  <c r="X199" i="2"/>
  <c r="Y402" i="2"/>
  <c r="V547" i="2"/>
  <c r="W540" i="2"/>
  <c r="X305" i="2"/>
  <c r="X304" i="2"/>
  <c r="W537" i="2"/>
  <c r="X61" i="2"/>
  <c r="Y89" i="2"/>
  <c r="Y93" i="2" s="1"/>
  <c r="X131" i="2"/>
  <c r="Y134" i="2"/>
  <c r="Y139" i="2" s="1"/>
  <c r="Y144" i="2"/>
  <c r="H547" i="2"/>
  <c r="Y151" i="2"/>
  <c r="X166" i="2"/>
  <c r="X178" i="2"/>
  <c r="Y181" i="2"/>
  <c r="Y198" i="2" s="1"/>
  <c r="J547" i="2"/>
  <c r="Y209" i="2"/>
  <c r="X278" i="2"/>
  <c r="X277" i="2"/>
  <c r="Y274" i="2"/>
  <c r="Y277" i="2" s="1"/>
  <c r="Y302" i="2"/>
  <c r="Y304" i="2" s="1"/>
  <c r="X361" i="2"/>
  <c r="Y355" i="2"/>
  <c r="Y360" i="2" s="1"/>
  <c r="X400" i="2"/>
  <c r="Y386" i="2"/>
  <c r="Y405" i="2"/>
  <c r="X24" i="2"/>
  <c r="X39" i="2"/>
  <c r="X38" i="2"/>
  <c r="X43" i="2"/>
  <c r="Y59" i="2"/>
  <c r="Y178" i="2"/>
  <c r="X284" i="2"/>
  <c r="Y280" i="2"/>
  <c r="Y283" i="2" s="1"/>
  <c r="O547" i="2"/>
  <c r="X384" i="2"/>
  <c r="X383" i="2"/>
  <c r="W541" i="2"/>
  <c r="X34" i="2"/>
  <c r="Y41" i="2"/>
  <c r="Y42" i="2" s="1"/>
  <c r="Y52" i="2"/>
  <c r="X160" i="2"/>
  <c r="X198" i="2"/>
  <c r="X271" i="2"/>
  <c r="X288" i="2"/>
  <c r="Y292" i="2"/>
  <c r="Y299" i="2" s="1"/>
  <c r="Y342" i="2"/>
  <c r="X360" i="2"/>
  <c r="Y431" i="2"/>
  <c r="Y439" i="2"/>
  <c r="Y440" i="2" s="1"/>
  <c r="X445" i="2"/>
  <c r="Y443" i="2"/>
  <c r="Y444" i="2" s="1"/>
  <c r="X473" i="2"/>
  <c r="X482" i="2"/>
  <c r="Y478" i="2"/>
  <c r="Y482" i="2" s="1"/>
  <c r="Y412" i="2"/>
  <c r="Y415" i="2" s="1"/>
  <c r="T547" i="2"/>
  <c r="Y419" i="2"/>
  <c r="Y421" i="2" s="1"/>
  <c r="Y491" i="2"/>
  <c r="Y492" i="2" s="1"/>
  <c r="X492" i="2"/>
  <c r="X529" i="2"/>
  <c r="X272" i="2"/>
  <c r="P547" i="2"/>
  <c r="Y347" i="2"/>
  <c r="Y436" i="2"/>
  <c r="W547" i="2"/>
  <c r="Y520" i="2"/>
  <c r="Y535" i="2"/>
  <c r="X206" i="2"/>
  <c r="X220" i="2"/>
  <c r="X230" i="2"/>
  <c r="X366" i="2"/>
  <c r="X372" i="2"/>
  <c r="C547" i="2"/>
  <c r="E547" i="2"/>
  <c r="X121" i="2"/>
  <c r="X120" i="2"/>
  <c r="I547" i="2"/>
  <c r="Y218" i="2"/>
  <c r="Y220" i="2" s="1"/>
  <c r="Y224" i="2"/>
  <c r="X316" i="2"/>
  <c r="X337" i="2"/>
  <c r="X343" i="2"/>
  <c r="X348" i="2"/>
  <c r="X365" i="2"/>
  <c r="Y368" i="2"/>
  <c r="Y372" i="2" s="1"/>
  <c r="Y375" i="2"/>
  <c r="Y376" i="2" s="1"/>
  <c r="X453" i="2"/>
  <c r="Y473" i="2"/>
  <c r="X483" i="2"/>
  <c r="X489" i="2"/>
  <c r="X512" i="2"/>
  <c r="X521" i="2"/>
  <c r="Y86" i="2"/>
  <c r="Y147" i="2"/>
  <c r="Y259" i="2"/>
  <c r="Y399" i="2"/>
  <c r="Y103" i="2"/>
  <c r="Y230" i="2"/>
  <c r="Y511" i="2"/>
  <c r="Y130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61" i="2" l="1"/>
  <c r="Y53" i="2"/>
  <c r="X537" i="2"/>
  <c r="X541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<sst xmlns="http://schemas.openxmlformats.org/spreadsheetml/2006/main" count="3569" uniqueCount="772">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</sst>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41" sqref="AA5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45428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0.5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hidden="1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hidden="1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hidden="1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hidden="1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hidden="1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hidden="1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hidden="1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idden="1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hidden="1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hidden="1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hidden="1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idden="1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hidden="1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idden="1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hidden="1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idden="1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hidden="1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hidden="1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idden="1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hidden="1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hidden="1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hidden="1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hidden="1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hidden="1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idden="1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hidden="1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hidden="1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hidden="1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idden="1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hidden="1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hidden="1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idden="1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hidden="1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idden="1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hidden="1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hidden="1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hidden="1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hidden="1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idden="1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hidden="1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hidden="1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idden="1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54" hidden="1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hidden="1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hidden="1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hidden="1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hidden="1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hidden="1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hidden="1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idden="1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hidden="1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hidden="1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hidden="1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hidden="1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hidden="1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750</v>
      </c>
      <c r="X330" s="54">
        <f t="shared" si="17"/>
        <v>750</v>
      </c>
      <c r="Y330" s="40">
        <f>IFERROR(IF(X330=0,"",ROUNDUP(X330/H330,0)*0.02039),"")</f>
        <v>1.0194999999999999</v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hidden="1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50</v>
      </c>
      <c r="X336" s="42">
        <f>IFERROR(X328/H328,"0")+IFERROR(X329/H329,"0")+IFERROR(X330/H330,"0")+IFERROR(X331/H331,"0")+IFERROR(X332/H332,"0")+IFERROR(X333/H333,"0")+IFERROR(X334/H334,"0")+IFERROR(X335/H335,"0")</f>
        <v>50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1.0194999999999999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750</v>
      </c>
      <c r="X337" s="42">
        <f>IFERROR(SUM(X328:X335),"0")</f>
        <v>750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5550</v>
      </c>
      <c r="X339" s="54">
        <f>IFERROR(IF(W339="",0,CEILING((W339/$H339),1)*$H339),"")</f>
        <v>5550</v>
      </c>
      <c r="Y339" s="40">
        <f>IFERROR(IF(X339=0,"",ROUNDUP(X339/H339,0)*0.02175),"")</f>
        <v>8.0474999999999994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370</v>
      </c>
      <c r="X342" s="42">
        <f>IFERROR(X339/H339,"0")+IFERROR(X340/H340,"0")+IFERROR(X341/H341,"0")</f>
        <v>370</v>
      </c>
      <c r="Y342" s="42">
        <f>IFERROR(IF(Y339="",0,Y339),"0")+IFERROR(IF(Y340="",0,Y340),"0")+IFERROR(IF(Y341="",0,Y341),"0")</f>
        <v>8.0474999999999994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5550</v>
      </c>
      <c r="X343" s="42">
        <f>IFERROR(SUM(X339:X341),"0")</f>
        <v>5550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hidden="1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hidden="1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hidden="1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hidden="1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hidden="1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hidden="1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hidden="1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hidden="1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hidden="1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hidden="1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hidden="1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hidden="1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hidden="1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hidden="1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hidden="1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hidden="1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hidden="1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hidden="1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hidden="1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hidden="1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hidden="1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idden="1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hidden="1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hidden="1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hidden="1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hidden="1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hidden="1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hidden="1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hidden="1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hidden="1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idden="1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hidden="1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hidden="1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hidden="1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hidden="1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hidden="1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hidden="1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hidden="1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hidden="1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hidden="1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hidden="1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hidden="1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hidden="1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hidden="1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hidden="1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hidden="1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hidden="1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hidden="1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hidden="1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hidden="1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hidden="1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6300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6300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6501.6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6501.6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9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9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6726.6</v>
      </c>
      <c r="X540" s="42">
        <f>GrossWeightTotalR+PalletQtyTotalR*25</f>
        <v>6726.6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420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420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9.0670000000000002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6300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370,00"/>
        <filter val="420,00"/>
        <filter val="5 550,00"/>
        <filter val="50,00"/>
        <filter val="6 300,00"/>
        <filter val="6 501,60"/>
        <filter val="6 726,60"/>
        <filter val="750,00"/>
        <filter val="9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2024-05-14T10:21:44Z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