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6AB2EC-6657-418B-87F2-74ABB7F09D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O419" i="1"/>
  <c r="W416" i="1"/>
  <c r="W415" i="1"/>
  <c r="BN414" i="1"/>
  <c r="BL414" i="1"/>
  <c r="X414" i="1"/>
  <c r="O414" i="1"/>
  <c r="BO413" i="1"/>
  <c r="BN413" i="1"/>
  <c r="BM413" i="1"/>
  <c r="BL413" i="1"/>
  <c r="Y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X308" i="1" s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BN208" i="1"/>
  <c r="BL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N201" i="1"/>
  <c r="BL201" i="1"/>
  <c r="X201" i="1"/>
  <c r="O201" i="1"/>
  <c r="BN200" i="1"/>
  <c r="BL200" i="1"/>
  <c r="X200" i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BN172" i="1"/>
  <c r="BL172" i="1"/>
  <c r="X172" i="1"/>
  <c r="X176" i="1" s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N150" i="1"/>
  <c r="BM150" i="1"/>
  <c r="BL150" i="1"/>
  <c r="Y150" i="1"/>
  <c r="X150" i="1"/>
  <c r="BO150" i="1" s="1"/>
  <c r="O150" i="1"/>
  <c r="BN149" i="1"/>
  <c r="BL149" i="1"/>
  <c r="X149" i="1"/>
  <c r="O149" i="1"/>
  <c r="BN148" i="1"/>
  <c r="BL148" i="1"/>
  <c r="X148" i="1"/>
  <c r="BO148" i="1" s="1"/>
  <c r="O148" i="1"/>
  <c r="W145" i="1"/>
  <c r="W144" i="1"/>
  <c r="BN143" i="1"/>
  <c r="BL143" i="1"/>
  <c r="X143" i="1"/>
  <c r="O143" i="1"/>
  <c r="BN142" i="1"/>
  <c r="BL142" i="1"/>
  <c r="X142" i="1"/>
  <c r="O142" i="1"/>
  <c r="BN141" i="1"/>
  <c r="BL141" i="1"/>
  <c r="X141" i="1"/>
  <c r="BO141" i="1" s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N133" i="1"/>
  <c r="BL133" i="1"/>
  <c r="X133" i="1"/>
  <c r="BO133" i="1" s="1"/>
  <c r="O133" i="1"/>
  <c r="BN132" i="1"/>
  <c r="BL132" i="1"/>
  <c r="X132" i="1"/>
  <c r="O132" i="1"/>
  <c r="BN131" i="1"/>
  <c r="BL131" i="1"/>
  <c r="Y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BO122" i="1" s="1"/>
  <c r="O122" i="1"/>
  <c r="BN121" i="1"/>
  <c r="BL121" i="1"/>
  <c r="X121" i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O111" i="1"/>
  <c r="BO110" i="1"/>
  <c r="BN110" i="1"/>
  <c r="BM110" i="1"/>
  <c r="BL110" i="1"/>
  <c r="Y110" i="1"/>
  <c r="X110" i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BO106" i="1" s="1"/>
  <c r="BN105" i="1"/>
  <c r="BL105" i="1"/>
  <c r="X105" i="1"/>
  <c r="BO105" i="1" s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O97" i="1"/>
  <c r="BO96" i="1"/>
  <c r="BN96" i="1"/>
  <c r="BM96" i="1"/>
  <c r="BL96" i="1"/>
  <c r="Y96" i="1"/>
  <c r="X96" i="1"/>
  <c r="O96" i="1"/>
  <c r="BN95" i="1"/>
  <c r="BL95" i="1"/>
  <c r="X95" i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O89" i="1"/>
  <c r="BN88" i="1"/>
  <c r="BL88" i="1"/>
  <c r="X88" i="1"/>
  <c r="BO88" i="1" s="1"/>
  <c r="O88" i="1"/>
  <c r="W86" i="1"/>
  <c r="W85" i="1"/>
  <c r="BN84" i="1"/>
  <c r="BL84" i="1"/>
  <c r="X84" i="1"/>
  <c r="BO84" i="1" s="1"/>
  <c r="O84" i="1"/>
  <c r="BN83" i="1"/>
  <c r="BL83" i="1"/>
  <c r="X83" i="1"/>
  <c r="O83" i="1"/>
  <c r="BO82" i="1"/>
  <c r="BN82" i="1"/>
  <c r="BM82" i="1"/>
  <c r="BL82" i="1"/>
  <c r="Y82" i="1"/>
  <c r="X82" i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N59" i="1"/>
  <c r="BL59" i="1"/>
  <c r="X59" i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N31" i="1"/>
  <c r="BL31" i="1"/>
  <c r="X31" i="1"/>
  <c r="BO31" i="1" s="1"/>
  <c r="O31" i="1"/>
  <c r="BN30" i="1"/>
  <c r="BL30" i="1"/>
  <c r="X30" i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W541" i="1" s="1"/>
  <c r="BN23" i="1"/>
  <c r="BL23" i="1"/>
  <c r="X23" i="1"/>
  <c r="O23" i="1"/>
  <c r="BN22" i="1"/>
  <c r="BL22" i="1"/>
  <c r="X22" i="1"/>
  <c r="BO22" i="1" s="1"/>
  <c r="H10" i="1"/>
  <c r="A9" i="1"/>
  <c r="A10" i="1" s="1"/>
  <c r="D7" i="1"/>
  <c r="P6" i="1"/>
  <c r="O2" i="1"/>
  <c r="BO156" i="1" l="1"/>
  <c r="BM156" i="1"/>
  <c r="Y156" i="1"/>
  <c r="BO187" i="1"/>
  <c r="BM187" i="1"/>
  <c r="Y187" i="1"/>
  <c r="BO210" i="1"/>
  <c r="BM210" i="1"/>
  <c r="Y210" i="1"/>
  <c r="BO240" i="1"/>
  <c r="BM240" i="1"/>
  <c r="Y240" i="1"/>
  <c r="BO266" i="1"/>
  <c r="BM266" i="1"/>
  <c r="Y266" i="1"/>
  <c r="BM316" i="1"/>
  <c r="Y316" i="1"/>
  <c r="Y317" i="1" s="1"/>
  <c r="BO346" i="1"/>
  <c r="BM346" i="1"/>
  <c r="Y346" i="1"/>
  <c r="X352" i="1"/>
  <c r="X351" i="1"/>
  <c r="BO350" i="1"/>
  <c r="BM350" i="1"/>
  <c r="Y350" i="1"/>
  <c r="Y351" i="1" s="1"/>
  <c r="BO355" i="1"/>
  <c r="BM355" i="1"/>
  <c r="Y355" i="1"/>
  <c r="BO389" i="1"/>
  <c r="BM389" i="1"/>
  <c r="Y389" i="1"/>
  <c r="BO424" i="1"/>
  <c r="BM424" i="1"/>
  <c r="Y424" i="1"/>
  <c r="U547" i="1"/>
  <c r="X451" i="1"/>
  <c r="BO448" i="1"/>
  <c r="BM448" i="1"/>
  <c r="Y448" i="1"/>
  <c r="BO450" i="1"/>
  <c r="BM450" i="1"/>
  <c r="Y450" i="1"/>
  <c r="BO456" i="1"/>
  <c r="BM456" i="1"/>
  <c r="Y456" i="1"/>
  <c r="BO467" i="1"/>
  <c r="BM467" i="1"/>
  <c r="Y467" i="1"/>
  <c r="Y33" i="1"/>
  <c r="BM33" i="1"/>
  <c r="Y70" i="1"/>
  <c r="BM70" i="1"/>
  <c r="Y78" i="1"/>
  <c r="BM78" i="1"/>
  <c r="Y88" i="1"/>
  <c r="BM88" i="1"/>
  <c r="X93" i="1"/>
  <c r="Y100" i="1"/>
  <c r="BM100" i="1"/>
  <c r="Y105" i="1"/>
  <c r="BM105" i="1"/>
  <c r="Y106" i="1"/>
  <c r="BM106" i="1"/>
  <c r="X117" i="1"/>
  <c r="Y114" i="1"/>
  <c r="BM114" i="1"/>
  <c r="Y124" i="1"/>
  <c r="BM124" i="1"/>
  <c r="BO131" i="1"/>
  <c r="BM131" i="1"/>
  <c r="BO143" i="1"/>
  <c r="BM143" i="1"/>
  <c r="Y143" i="1"/>
  <c r="BO179" i="1"/>
  <c r="BM179" i="1"/>
  <c r="Y179" i="1"/>
  <c r="BO199" i="1"/>
  <c r="BM199" i="1"/>
  <c r="Y199" i="1"/>
  <c r="BO232" i="1"/>
  <c r="BM232" i="1"/>
  <c r="Y232" i="1"/>
  <c r="BO254" i="1"/>
  <c r="BM254" i="1"/>
  <c r="Y254" i="1"/>
  <c r="BO293" i="1"/>
  <c r="BM293" i="1"/>
  <c r="Y293" i="1"/>
  <c r="BO369" i="1"/>
  <c r="BM369" i="1"/>
  <c r="Y369" i="1"/>
  <c r="BO397" i="1"/>
  <c r="BM397" i="1"/>
  <c r="Y397" i="1"/>
  <c r="BO434" i="1"/>
  <c r="BM434" i="1"/>
  <c r="Y434" i="1"/>
  <c r="BO449" i="1"/>
  <c r="BM449" i="1"/>
  <c r="Y449" i="1"/>
  <c r="BO459" i="1"/>
  <c r="BM459" i="1"/>
  <c r="Y459" i="1"/>
  <c r="BO480" i="1"/>
  <c r="BM480" i="1"/>
  <c r="Y480" i="1"/>
  <c r="BO154" i="1"/>
  <c r="BM154" i="1"/>
  <c r="Y154" i="1"/>
  <c r="BO173" i="1"/>
  <c r="BM173" i="1"/>
  <c r="Y173" i="1"/>
  <c r="BO185" i="1"/>
  <c r="BM185" i="1"/>
  <c r="Y185" i="1"/>
  <c r="BO193" i="1"/>
  <c r="BM193" i="1"/>
  <c r="Y193" i="1"/>
  <c r="BO208" i="1"/>
  <c r="BM208" i="1"/>
  <c r="Y208" i="1"/>
  <c r="BO225" i="1"/>
  <c r="BM225" i="1"/>
  <c r="Y225" i="1"/>
  <c r="BO238" i="1"/>
  <c r="BM238" i="1"/>
  <c r="Y238" i="1"/>
  <c r="X250" i="1"/>
  <c r="X249" i="1"/>
  <c r="BO248" i="1"/>
  <c r="BM248" i="1"/>
  <c r="Y248" i="1"/>
  <c r="Y249" i="1" s="1"/>
  <c r="X256" i="1"/>
  <c r="BO252" i="1"/>
  <c r="BM252" i="1"/>
  <c r="Y252" i="1"/>
  <c r="BO264" i="1"/>
  <c r="BM264" i="1"/>
  <c r="Y264" i="1"/>
  <c r="X280" i="1"/>
  <c r="BO277" i="1"/>
  <c r="BM277" i="1"/>
  <c r="Y277" i="1"/>
  <c r="BO291" i="1"/>
  <c r="BM291" i="1"/>
  <c r="Y291" i="1"/>
  <c r="BO312" i="1"/>
  <c r="BM312" i="1"/>
  <c r="Y312" i="1"/>
  <c r="Y22" i="1"/>
  <c r="BM22" i="1"/>
  <c r="X25" i="1"/>
  <c r="W537" i="1"/>
  <c r="X35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Y68" i="1"/>
  <c r="BM68" i="1"/>
  <c r="Y72" i="1"/>
  <c r="BM72" i="1"/>
  <c r="Y76" i="1"/>
  <c r="BM76" i="1"/>
  <c r="Y80" i="1"/>
  <c r="BM80" i="1"/>
  <c r="Y84" i="1"/>
  <c r="BM84" i="1"/>
  <c r="Y90" i="1"/>
  <c r="BM90" i="1"/>
  <c r="Y98" i="1"/>
  <c r="BM98" i="1"/>
  <c r="Y108" i="1"/>
  <c r="BM108" i="1"/>
  <c r="Y112" i="1"/>
  <c r="BM112" i="1"/>
  <c r="Y116" i="1"/>
  <c r="BM116" i="1"/>
  <c r="X128" i="1"/>
  <c r="Y122" i="1"/>
  <c r="BM122" i="1"/>
  <c r="Y126" i="1"/>
  <c r="BM126" i="1"/>
  <c r="Y133" i="1"/>
  <c r="BM133" i="1"/>
  <c r="Y141" i="1"/>
  <c r="BM141" i="1"/>
  <c r="X144" i="1"/>
  <c r="Y148" i="1"/>
  <c r="BM148" i="1"/>
  <c r="BO161" i="1"/>
  <c r="BM161" i="1"/>
  <c r="Y161" i="1"/>
  <c r="BO181" i="1"/>
  <c r="BM181" i="1"/>
  <c r="Y181" i="1"/>
  <c r="BO189" i="1"/>
  <c r="BM189" i="1"/>
  <c r="Y189" i="1"/>
  <c r="BO201" i="1"/>
  <c r="BM201" i="1"/>
  <c r="Y201" i="1"/>
  <c r="BO216" i="1"/>
  <c r="BM216" i="1"/>
  <c r="Y216" i="1"/>
  <c r="BO221" i="1"/>
  <c r="BM221" i="1"/>
  <c r="Y221" i="1"/>
  <c r="BO234" i="1"/>
  <c r="BM234" i="1"/>
  <c r="Y234" i="1"/>
  <c r="BO242" i="1"/>
  <c r="BM242" i="1"/>
  <c r="Y242" i="1"/>
  <c r="BO260" i="1"/>
  <c r="BM260" i="1"/>
  <c r="Y260" i="1"/>
  <c r="BO272" i="1"/>
  <c r="BM272" i="1"/>
  <c r="Y272" i="1"/>
  <c r="BO278" i="1"/>
  <c r="BM278" i="1"/>
  <c r="Y278" i="1"/>
  <c r="BO295" i="1"/>
  <c r="BM295" i="1"/>
  <c r="Y295" i="1"/>
  <c r="BO332" i="1"/>
  <c r="BM332" i="1"/>
  <c r="Y332" i="1"/>
  <c r="BO357" i="1"/>
  <c r="BM357" i="1"/>
  <c r="Y357" i="1"/>
  <c r="BO371" i="1"/>
  <c r="BM371" i="1"/>
  <c r="Y371" i="1"/>
  <c r="BO391" i="1"/>
  <c r="BM391" i="1"/>
  <c r="Y391" i="1"/>
  <c r="BO403" i="1"/>
  <c r="BM403" i="1"/>
  <c r="Y403" i="1"/>
  <c r="BO426" i="1"/>
  <c r="BM426" i="1"/>
  <c r="Y426" i="1"/>
  <c r="BO461" i="1"/>
  <c r="BM461" i="1"/>
  <c r="Y461" i="1"/>
  <c r="BO471" i="1"/>
  <c r="BM471" i="1"/>
  <c r="Y471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J547" i="1"/>
  <c r="X245" i="1"/>
  <c r="X318" i="1"/>
  <c r="X317" i="1"/>
  <c r="BO316" i="1"/>
  <c r="X322" i="1"/>
  <c r="X321" i="1"/>
  <c r="BO320" i="1"/>
  <c r="BM320" i="1"/>
  <c r="Y320" i="1"/>
  <c r="Y321" i="1" s="1"/>
  <c r="BO329" i="1"/>
  <c r="BM329" i="1"/>
  <c r="Y329" i="1"/>
  <c r="BO340" i="1"/>
  <c r="BM340" i="1"/>
  <c r="Y340" i="1"/>
  <c r="BO363" i="1"/>
  <c r="BM363" i="1"/>
  <c r="Y363" i="1"/>
  <c r="BO387" i="1"/>
  <c r="BM387" i="1"/>
  <c r="Y387" i="1"/>
  <c r="BO395" i="1"/>
  <c r="BM395" i="1"/>
  <c r="Y395" i="1"/>
  <c r="BO420" i="1"/>
  <c r="BM420" i="1"/>
  <c r="Y420" i="1"/>
  <c r="BO430" i="1"/>
  <c r="BM430" i="1"/>
  <c r="Y430" i="1"/>
  <c r="BO465" i="1"/>
  <c r="BM465" i="1"/>
  <c r="Y465" i="1"/>
  <c r="BO478" i="1"/>
  <c r="BM478" i="1"/>
  <c r="Y478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432" i="1"/>
  <c r="X482" i="1"/>
  <c r="X520" i="1"/>
  <c r="F9" i="1"/>
  <c r="J9" i="1"/>
  <c r="F10" i="1"/>
  <c r="B547" i="1"/>
  <c r="W538" i="1"/>
  <c r="W539" i="1"/>
  <c r="Y23" i="1"/>
  <c r="Y24" i="1" s="1"/>
  <c r="BM23" i="1"/>
  <c r="BO23" i="1"/>
  <c r="X24" i="1"/>
  <c r="Y27" i="1"/>
  <c r="BM27" i="1"/>
  <c r="BO27" i="1"/>
  <c r="BO28" i="1"/>
  <c r="BM28" i="1"/>
  <c r="Y28" i="1"/>
  <c r="BO32" i="1"/>
  <c r="BM32" i="1"/>
  <c r="Y32" i="1"/>
  <c r="BO59" i="1"/>
  <c r="BM59" i="1"/>
  <c r="Y59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3" i="1"/>
  <c r="BM83" i="1"/>
  <c r="Y83" i="1"/>
  <c r="X92" i="1"/>
  <c r="BO91" i="1"/>
  <c r="BM91" i="1"/>
  <c r="Y91" i="1"/>
  <c r="X102" i="1"/>
  <c r="BO95" i="1"/>
  <c r="BM95" i="1"/>
  <c r="Y95" i="1"/>
  <c r="BO99" i="1"/>
  <c r="BM99" i="1"/>
  <c r="Y99" i="1"/>
  <c r="X118" i="1"/>
  <c r="BO109" i="1"/>
  <c r="BM109" i="1"/>
  <c r="Y109" i="1"/>
  <c r="BO113" i="1"/>
  <c r="BM113" i="1"/>
  <c r="Y113" i="1"/>
  <c r="BO121" i="1"/>
  <c r="BM121" i="1"/>
  <c r="Y121" i="1"/>
  <c r="BO125" i="1"/>
  <c r="BM125" i="1"/>
  <c r="Y125" i="1"/>
  <c r="X137" i="1"/>
  <c r="BO134" i="1"/>
  <c r="BM134" i="1"/>
  <c r="Y13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BO253" i="1"/>
  <c r="BM253" i="1"/>
  <c r="Y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427" i="1"/>
  <c r="BM427" i="1"/>
  <c r="Y427" i="1"/>
  <c r="X431" i="1"/>
  <c r="BO435" i="1"/>
  <c r="BM435" i="1"/>
  <c r="Y435" i="1"/>
  <c r="Y436" i="1" s="1"/>
  <c r="X437" i="1"/>
  <c r="X440" i="1"/>
  <c r="BO439" i="1"/>
  <c r="BM439" i="1"/>
  <c r="Y439" i="1"/>
  <c r="Y440" i="1" s="1"/>
  <c r="X441" i="1"/>
  <c r="X444" i="1"/>
  <c r="BO443" i="1"/>
  <c r="BM443" i="1"/>
  <c r="Y443" i="1"/>
  <c r="Y444" i="1" s="1"/>
  <c r="X445" i="1"/>
  <c r="BO457" i="1"/>
  <c r="BM457" i="1"/>
  <c r="Y457" i="1"/>
  <c r="X468" i="1"/>
  <c r="BO460" i="1"/>
  <c r="BM460" i="1"/>
  <c r="Y460" i="1"/>
  <c r="H9" i="1"/>
  <c r="BO30" i="1"/>
  <c r="BM30" i="1"/>
  <c r="Y30" i="1"/>
  <c r="X34" i="1"/>
  <c r="BO52" i="1"/>
  <c r="BM52" i="1"/>
  <c r="Y52" i="1"/>
  <c r="Y53" i="1" s="1"/>
  <c r="X54" i="1"/>
  <c r="D547" i="1"/>
  <c r="X61" i="1"/>
  <c r="BO57" i="1"/>
  <c r="BM57" i="1"/>
  <c r="Y57" i="1"/>
  <c r="Y61" i="1" s="1"/>
  <c r="BO60" i="1"/>
  <c r="BM60" i="1"/>
  <c r="Y60" i="1"/>
  <c r="X62" i="1"/>
  <c r="E547" i="1"/>
  <c r="X86" i="1"/>
  <c r="BO65" i="1"/>
  <c r="BM65" i="1"/>
  <c r="Y65" i="1"/>
  <c r="BO69" i="1"/>
  <c r="BM69" i="1"/>
  <c r="Y69" i="1"/>
  <c r="BO73" i="1"/>
  <c r="BM73" i="1"/>
  <c r="Y73" i="1"/>
  <c r="BO77" i="1"/>
  <c r="BM77" i="1"/>
  <c r="Y77" i="1"/>
  <c r="BO81" i="1"/>
  <c r="BM81" i="1"/>
  <c r="Y81" i="1"/>
  <c r="X85" i="1"/>
  <c r="BO89" i="1"/>
  <c r="BM89" i="1"/>
  <c r="Y89" i="1"/>
  <c r="BO97" i="1"/>
  <c r="BM97" i="1"/>
  <c r="Y97" i="1"/>
  <c r="BO101" i="1"/>
  <c r="BM101" i="1"/>
  <c r="Y101" i="1"/>
  <c r="X103" i="1"/>
  <c r="BO107" i="1"/>
  <c r="BM107" i="1"/>
  <c r="Y107" i="1"/>
  <c r="BO111" i="1"/>
  <c r="BM111" i="1"/>
  <c r="Y111" i="1"/>
  <c r="BO115" i="1"/>
  <c r="BM115" i="1"/>
  <c r="Y115" i="1"/>
  <c r="BO123" i="1"/>
  <c r="BM123" i="1"/>
  <c r="Y123" i="1"/>
  <c r="Y127" i="1" s="1"/>
  <c r="X127" i="1"/>
  <c r="BO132" i="1"/>
  <c r="BM132" i="1"/>
  <c r="Y132" i="1"/>
  <c r="Y136" i="1" s="1"/>
  <c r="F547" i="1"/>
  <c r="X136" i="1"/>
  <c r="BO142" i="1"/>
  <c r="BM142" i="1"/>
  <c r="Y142" i="1"/>
  <c r="BO151" i="1"/>
  <c r="BM151" i="1"/>
  <c r="Y151" i="1"/>
  <c r="BO155" i="1"/>
  <c r="BM155" i="1"/>
  <c r="Y155" i="1"/>
  <c r="BO172" i="1"/>
  <c r="BM172" i="1"/>
  <c r="Y172" i="1"/>
  <c r="Y175" i="1" s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P547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3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5" i="1"/>
  <c r="BO402" i="1"/>
  <c r="BM402" i="1"/>
  <c r="Y402" i="1"/>
  <c r="X406" i="1"/>
  <c r="BO414" i="1"/>
  <c r="BM414" i="1"/>
  <c r="Y414" i="1"/>
  <c r="X416" i="1"/>
  <c r="X422" i="1"/>
  <c r="BO419" i="1"/>
  <c r="BM419" i="1"/>
  <c r="Y419" i="1"/>
  <c r="Y421" i="1" s="1"/>
  <c r="T547" i="1"/>
  <c r="X421" i="1"/>
  <c r="BO464" i="1"/>
  <c r="BM464" i="1"/>
  <c r="Y464" i="1"/>
  <c r="BO472" i="1"/>
  <c r="BM472" i="1"/>
  <c r="Y472" i="1"/>
  <c r="Y473" i="1" s="1"/>
  <c r="BO479" i="1"/>
  <c r="BM479" i="1"/>
  <c r="Y479" i="1"/>
  <c r="BO487" i="1"/>
  <c r="BM487" i="1"/>
  <c r="Y487" i="1"/>
  <c r="X489" i="1"/>
  <c r="X492" i="1"/>
  <c r="BO491" i="1"/>
  <c r="BM491" i="1"/>
  <c r="Y491" i="1"/>
  <c r="Y492" i="1" s="1"/>
  <c r="X493" i="1"/>
  <c r="X511" i="1"/>
  <c r="BO507" i="1"/>
  <c r="BM507" i="1"/>
  <c r="Y507" i="1"/>
  <c r="X512" i="1"/>
  <c r="BO509" i="1"/>
  <c r="BM509" i="1"/>
  <c r="Y509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36" i="1"/>
  <c r="C547" i="1"/>
  <c r="X53" i="1"/>
  <c r="G547" i="1"/>
  <c r="X145" i="1"/>
  <c r="H547" i="1"/>
  <c r="X158" i="1"/>
  <c r="I547" i="1"/>
  <c r="X163" i="1"/>
  <c r="X212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R547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X409" i="1"/>
  <c r="BO408" i="1"/>
  <c r="BM408" i="1"/>
  <c r="Y408" i="1"/>
  <c r="Y409" i="1" s="1"/>
  <c r="X410" i="1"/>
  <c r="X415" i="1"/>
  <c r="BO412" i="1"/>
  <c r="BM412" i="1"/>
  <c r="Y412" i="1"/>
  <c r="Y415" i="1" s="1"/>
  <c r="BO425" i="1"/>
  <c r="BM425" i="1"/>
  <c r="Y425" i="1"/>
  <c r="BO429" i="1"/>
  <c r="BM429" i="1"/>
  <c r="Y429" i="1"/>
  <c r="X436" i="1"/>
  <c r="V547" i="1"/>
  <c r="BO458" i="1"/>
  <c r="BM458" i="1"/>
  <c r="Y458" i="1"/>
  <c r="BO462" i="1"/>
  <c r="BM462" i="1"/>
  <c r="Y462" i="1"/>
  <c r="BO466" i="1"/>
  <c r="BM466" i="1"/>
  <c r="Y466" i="1"/>
  <c r="X361" i="1"/>
  <c r="S547" i="1"/>
  <c r="X383" i="1"/>
  <c r="X452" i="1"/>
  <c r="X469" i="1"/>
  <c r="X474" i="1"/>
  <c r="X473" i="1"/>
  <c r="BO477" i="1"/>
  <c r="BM477" i="1"/>
  <c r="Y477" i="1"/>
  <c r="BO481" i="1"/>
  <c r="BM481" i="1"/>
  <c r="Y481" i="1"/>
  <c r="X483" i="1"/>
  <c r="X488" i="1"/>
  <c r="BO485" i="1"/>
  <c r="BM485" i="1"/>
  <c r="Y485" i="1"/>
  <c r="W547" i="1"/>
  <c r="BO508" i="1"/>
  <c r="BM508" i="1"/>
  <c r="Y508" i="1"/>
  <c r="BO510" i="1"/>
  <c r="BM510" i="1"/>
  <c r="Y510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BO533" i="1"/>
  <c r="BM533" i="1"/>
  <c r="Y533" i="1"/>
  <c r="X505" i="1"/>
  <c r="Y347" i="1" l="1"/>
  <c r="Y451" i="1"/>
  <c r="X538" i="1"/>
  <c r="X539" i="1"/>
  <c r="Y468" i="1"/>
  <c r="Y212" i="1"/>
  <c r="Y520" i="1"/>
  <c r="Y488" i="1"/>
  <c r="Y482" i="1"/>
  <c r="Y431" i="1"/>
  <c r="Y360" i="1"/>
  <c r="Y274" i="1"/>
  <c r="Y227" i="1"/>
  <c r="Y144" i="1"/>
  <c r="Y117" i="1"/>
  <c r="Y92" i="1"/>
  <c r="X537" i="1"/>
  <c r="Y157" i="1"/>
  <c r="Y504" i="1"/>
  <c r="Y511" i="1"/>
  <c r="Y405" i="1"/>
  <c r="Y399" i="1"/>
  <c r="Y245" i="1"/>
  <c r="Y336" i="1"/>
  <c r="Y286" i="1"/>
  <c r="Y195" i="1"/>
  <c r="X541" i="1"/>
  <c r="Y535" i="1"/>
  <c r="Y372" i="1"/>
  <c r="Y342" i="1"/>
  <c r="Y297" i="1"/>
  <c r="Y268" i="1"/>
  <c r="Y85" i="1"/>
  <c r="Y256" i="1"/>
  <c r="Y202" i="1"/>
  <c r="Y102" i="1"/>
  <c r="Y34" i="1"/>
  <c r="W540" i="1"/>
  <c r="Y542" i="1" l="1"/>
  <c r="X540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<sst xmlns="http://schemas.openxmlformats.org/spreadsheetml/2006/main" count="2314" uniqueCount="768">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</sst>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111" sqref="AA11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45430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0.45833333333333331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22</v>
      </c>
      <c r="X111" s="371">
        <f t="shared" si="18"/>
        <v>24.3</v>
      </c>
      <c r="Y111" s="36">
        <f>IFERROR(IF(X111=0,"",ROUNDUP(X111/H111,0)*0.00753),"")</f>
        <v>6.7769999999999997E-2</v>
      </c>
      <c r="Z111" s="56"/>
      <c r="AA111" s="57"/>
      <c r="AE111" s="64"/>
      <c r="BB111" s="120" t="s">
        <v>1</v>
      </c>
      <c r="BL111" s="64">
        <f t="shared" si="19"/>
        <v>24.216296296296296</v>
      </c>
      <c r="BM111" s="64">
        <f t="shared" si="20"/>
        <v>26.747999999999998</v>
      </c>
      <c r="BN111" s="64">
        <f t="shared" si="21"/>
        <v>5.2231718898385557E-2</v>
      </c>
      <c r="BO111" s="64">
        <f t="shared" si="22"/>
        <v>5.7692307692307689E-2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8.148148148148147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9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6.7769999999999997E-2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22</v>
      </c>
      <c r="X118" s="372">
        <f>IFERROR(SUM(X105:X116),"0")</f>
        <v>24.3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hidden="1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67</v>
      </c>
      <c r="X134" s="371">
        <f>IFERROR(IF(W134="",0,CEILING((W134/$H134),1)*$H134),"")</f>
        <v>67.5</v>
      </c>
      <c r="Y134" s="36">
        <f>IFERROR(IF(X134=0,"",ROUNDUP(X134/H134,0)*0.00753),"")</f>
        <v>0.18825</v>
      </c>
      <c r="Z134" s="56"/>
      <c r="AA134" s="57"/>
      <c r="AE134" s="64"/>
      <c r="BB134" s="136" t="s">
        <v>1</v>
      </c>
      <c r="BL134" s="64">
        <f>IFERROR(W134*I134/H134,"0")</f>
        <v>73.749629629629624</v>
      </c>
      <c r="BM134" s="64">
        <f>IFERROR(X134*I134/H134,"0")</f>
        <v>74.299999999999983</v>
      </c>
      <c r="BN134" s="64">
        <f>IFERROR(1/J134*(W134/H134),"0")</f>
        <v>0.15906932573599239</v>
      </c>
      <c r="BO134" s="64">
        <f>IFERROR(1/J134*(X134/H134),"0")</f>
        <v>0.16025641025641024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24.814814814814813</v>
      </c>
      <c r="X136" s="372">
        <f>IFERROR(X131/H131,"0")+IFERROR(X132/H132,"0")+IFERROR(X133/H133,"0")+IFERROR(X134/H134,"0")+IFERROR(X135/H135,"0")</f>
        <v>25</v>
      </c>
      <c r="Y136" s="372">
        <f>IFERROR(IF(Y131="",0,Y131),"0")+IFERROR(IF(Y132="",0,Y132),"0")+IFERROR(IF(Y133="",0,Y133),"0")+IFERROR(IF(Y134="",0,Y134),"0")+IFERROR(IF(Y135="",0,Y135),"0")</f>
        <v>0.18825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67</v>
      </c>
      <c r="X137" s="372">
        <f>IFERROR(SUM(X131:X135),"0")</f>
        <v>67.5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62</v>
      </c>
      <c r="X184" s="371">
        <f t="shared" si="33"/>
        <v>62.4</v>
      </c>
      <c r="Y184" s="36">
        <f>IFERROR(IF(X184=0,"",ROUNDUP(X184/H184,0)*0.00753),"")</f>
        <v>0.19578000000000001</v>
      </c>
      <c r="Z184" s="56"/>
      <c r="AA184" s="57"/>
      <c r="AE184" s="64"/>
      <c r="BB184" s="164" t="s">
        <v>1</v>
      </c>
      <c r="BL184" s="64">
        <f t="shared" si="34"/>
        <v>69.026666666666671</v>
      </c>
      <c r="BM184" s="64">
        <f t="shared" si="35"/>
        <v>69.472000000000008</v>
      </c>
      <c r="BN184" s="64">
        <f t="shared" si="36"/>
        <v>0.16559829059829062</v>
      </c>
      <c r="BO184" s="64">
        <f t="shared" si="37"/>
        <v>0.16666666666666666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148</v>
      </c>
      <c r="X186" s="371">
        <f t="shared" si="33"/>
        <v>148.79999999999998</v>
      </c>
      <c r="Y186" s="36">
        <f>IFERROR(IF(X186=0,"",ROUNDUP(X186/H186,0)*0.00753),"")</f>
        <v>0.46686</v>
      </c>
      <c r="Z186" s="56"/>
      <c r="AA186" s="57"/>
      <c r="AE186" s="64"/>
      <c r="BB186" s="166" t="s">
        <v>1</v>
      </c>
      <c r="BL186" s="64">
        <f t="shared" si="34"/>
        <v>160.33333333333334</v>
      </c>
      <c r="BM186" s="64">
        <f t="shared" si="35"/>
        <v>161.20000000000002</v>
      </c>
      <c r="BN186" s="64">
        <f t="shared" si="36"/>
        <v>0.39529914529914534</v>
      </c>
      <c r="BO186" s="64">
        <f t="shared" si="37"/>
        <v>0.39743589743589736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26</v>
      </c>
      <c r="X188" s="371">
        <f t="shared" si="33"/>
        <v>26.4</v>
      </c>
      <c r="Y188" s="36">
        <f t="shared" ref="Y188:Y194" si="38">IFERROR(IF(X188=0,"",ROUNDUP(X188/H188,0)*0.00753),"")</f>
        <v>8.2830000000000001E-2</v>
      </c>
      <c r="Z188" s="56"/>
      <c r="AA188" s="57"/>
      <c r="AE188" s="64"/>
      <c r="BB188" s="168" t="s">
        <v>1</v>
      </c>
      <c r="BL188" s="64">
        <f t="shared" si="34"/>
        <v>29.141666666666666</v>
      </c>
      <c r="BM188" s="64">
        <f t="shared" si="35"/>
        <v>29.589999999999996</v>
      </c>
      <c r="BN188" s="64">
        <f t="shared" si="36"/>
        <v>6.9444444444444448E-2</v>
      </c>
      <c r="BO188" s="64">
        <f t="shared" si="37"/>
        <v>7.0512820512820512E-2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56</v>
      </c>
      <c r="X193" s="371">
        <f t="shared" si="33"/>
        <v>57.599999999999994</v>
      </c>
      <c r="Y193" s="36">
        <f t="shared" si="38"/>
        <v>0.18071999999999999</v>
      </c>
      <c r="Z193" s="56"/>
      <c r="AA193" s="57"/>
      <c r="AE193" s="64"/>
      <c r="BB193" s="173" t="s">
        <v>1</v>
      </c>
      <c r="BL193" s="64">
        <f t="shared" si="34"/>
        <v>62.346666666666671</v>
      </c>
      <c r="BM193" s="64">
        <f t="shared" si="35"/>
        <v>64.128</v>
      </c>
      <c r="BN193" s="64">
        <f t="shared" si="36"/>
        <v>0.1495726495726496</v>
      </c>
      <c r="BO193" s="64">
        <f t="shared" si="37"/>
        <v>0.15384615384615385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77</v>
      </c>
      <c r="X194" s="371">
        <f t="shared" si="33"/>
        <v>79.2</v>
      </c>
      <c r="Y194" s="36">
        <f t="shared" si="38"/>
        <v>0.24849000000000002</v>
      </c>
      <c r="Z194" s="56"/>
      <c r="AA194" s="57"/>
      <c r="AE194" s="64"/>
      <c r="BB194" s="174" t="s">
        <v>1</v>
      </c>
      <c r="BL194" s="64">
        <f t="shared" si="34"/>
        <v>85.919166666666669</v>
      </c>
      <c r="BM194" s="64">
        <f t="shared" si="35"/>
        <v>88.374000000000009</v>
      </c>
      <c r="BN194" s="64">
        <f t="shared" si="36"/>
        <v>0.20566239316239318</v>
      </c>
      <c r="BO194" s="64">
        <f t="shared" si="37"/>
        <v>0.21153846153846154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153.75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156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1.1746799999999999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369</v>
      </c>
      <c r="X196" s="372">
        <f>IFERROR(SUM(X178:X194),"0")</f>
        <v>374.4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17</v>
      </c>
      <c r="X200" s="371">
        <f>IFERROR(IF(W200="",0,CEILING((W200/$H200),1)*$H200),"")</f>
        <v>19.2</v>
      </c>
      <c r="Y200" s="36">
        <f>IFERROR(IF(X200=0,"",ROUNDUP(X200/H200,0)*0.00753),"")</f>
        <v>6.0240000000000002E-2</v>
      </c>
      <c r="Z200" s="56"/>
      <c r="AA200" s="57"/>
      <c r="AE200" s="64"/>
      <c r="BB200" s="177" t="s">
        <v>1</v>
      </c>
      <c r="BL200" s="64">
        <f>IFERROR(W200*I200/H200,"0")</f>
        <v>18.926666666666666</v>
      </c>
      <c r="BM200" s="64">
        <f>IFERROR(X200*I200/H200,"0")</f>
        <v>21.376000000000001</v>
      </c>
      <c r="BN200" s="64">
        <f>IFERROR(1/J200*(W200/H200),"0")</f>
        <v>4.5405982905982911E-2</v>
      </c>
      <c r="BO200" s="64">
        <f>IFERROR(1/J200*(X200/H200),"0")</f>
        <v>5.128205128205128E-2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7.0833333333333339</v>
      </c>
      <c r="X202" s="372">
        <f>IFERROR(X198/H198,"0")+IFERROR(X199/H199,"0")+IFERROR(X200/H200,"0")+IFERROR(X201/H201,"0")</f>
        <v>8</v>
      </c>
      <c r="Y202" s="372">
        <f>IFERROR(IF(Y198="",0,Y198),"0")+IFERROR(IF(Y199="",0,Y199),"0")+IFERROR(IF(Y200="",0,Y200),"0")+IFERROR(IF(Y201="",0,Y201),"0")</f>
        <v>6.0240000000000002E-2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17</v>
      </c>
      <c r="X203" s="372">
        <f>IFERROR(SUM(X198:X201),"0")</f>
        <v>19.2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12</v>
      </c>
      <c r="X211" s="371">
        <f t="shared" si="39"/>
        <v>12</v>
      </c>
      <c r="Y211" s="36">
        <f>IFERROR(IF(X211=0,"",ROUNDUP(X211/H211,0)*0.00937),"")</f>
        <v>2.811E-2</v>
      </c>
      <c r="Z211" s="56"/>
      <c r="AA211" s="57"/>
      <c r="AE211" s="64"/>
      <c r="BB211" s="184" t="s">
        <v>1</v>
      </c>
      <c r="BL211" s="64">
        <f t="shared" si="40"/>
        <v>12.72</v>
      </c>
      <c r="BM211" s="64">
        <f t="shared" si="41"/>
        <v>12.72</v>
      </c>
      <c r="BN211" s="64">
        <f t="shared" si="42"/>
        <v>2.5000000000000001E-2</v>
      </c>
      <c r="BO211" s="64">
        <f t="shared" si="43"/>
        <v>2.5000000000000001E-2</v>
      </c>
    </row>
    <row r="212" spans="1:67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3</v>
      </c>
      <c r="X212" s="372">
        <f>IFERROR(X206/H206,"0")+IFERROR(X207/H207,"0")+IFERROR(X208/H208,"0")+IFERROR(X209/H209,"0")+IFERROR(X210/H210,"0")+IFERROR(X211/H211,"0")</f>
        <v>3</v>
      </c>
      <c r="Y212" s="372">
        <f>IFERROR(IF(Y206="",0,Y206),"0")+IFERROR(IF(Y207="",0,Y207),"0")+IFERROR(IF(Y208="",0,Y208),"0")+IFERROR(IF(Y209="",0,Y209),"0")+IFERROR(IF(Y210="",0,Y210),"0")+IFERROR(IF(Y211="",0,Y211),"0")</f>
        <v>2.811E-2</v>
      </c>
      <c r="Z212" s="373"/>
      <c r="AA212" s="373"/>
    </row>
    <row r="213" spans="1:67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12</v>
      </c>
      <c r="X213" s="372">
        <f>IFERROR(SUM(X206:X211),"0")</f>
        <v>12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116</v>
      </c>
      <c r="X272" s="371">
        <f>IFERROR(IF(W272="",0,CEILING((W272/$H272),1)*$H272),"")</f>
        <v>117</v>
      </c>
      <c r="Y272" s="36">
        <f>IFERROR(IF(X272=0,"",ROUNDUP(X272/H272,0)*0.02175),"")</f>
        <v>0.32624999999999998</v>
      </c>
      <c r="Z272" s="56"/>
      <c r="AA272" s="57"/>
      <c r="AE272" s="64"/>
      <c r="BB272" s="222" t="s">
        <v>1</v>
      </c>
      <c r="BL272" s="64">
        <f>IFERROR(W272*I272/H272,"0")</f>
        <v>124.38769230769232</v>
      </c>
      <c r="BM272" s="64">
        <f>IFERROR(X272*I272/H272,"0")</f>
        <v>125.46000000000001</v>
      </c>
      <c r="BN272" s="64">
        <f>IFERROR(1/J272*(W272/H272),"0")</f>
        <v>0.26556776556776557</v>
      </c>
      <c r="BO272" s="64">
        <f>IFERROR(1/J272*(X272/H272),"0")</f>
        <v>0.26785714285714285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14.871794871794872</v>
      </c>
      <c r="X274" s="372">
        <f>IFERROR(X271/H271,"0")+IFERROR(X272/H272,"0")+IFERROR(X273/H273,"0")</f>
        <v>15</v>
      </c>
      <c r="Y274" s="372">
        <f>IFERROR(IF(Y271="",0,Y271),"0")+IFERROR(IF(Y272="",0,Y272),"0")+IFERROR(IF(Y273="",0,Y273),"0")</f>
        <v>0.32624999999999998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116</v>
      </c>
      <c r="X275" s="372">
        <f>IFERROR(SUM(X271:X273),"0")</f>
        <v>117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hidden="1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hidden="1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0</v>
      </c>
      <c r="X329" s="371">
        <f t="shared" si="65"/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si="66"/>
        <v>0</v>
      </c>
      <c r="BM329" s="64">
        <f t="shared" si="67"/>
        <v>0</v>
      </c>
      <c r="BN329" s="64">
        <f t="shared" si="68"/>
        <v>0</v>
      </c>
      <c r="BO329" s="64">
        <f t="shared" si="69"/>
        <v>0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idden="1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373"/>
      <c r="AA336" s="373"/>
    </row>
    <row r="337" spans="1:67" hidden="1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0</v>
      </c>
      <c r="X337" s="372">
        <f>IFERROR(SUM(X326:X335),"0")</f>
        <v>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31</v>
      </c>
      <c r="X339" s="371">
        <f>IFERROR(IF(W339="",0,CEILING((W339/$H339),1)*$H339),"")</f>
        <v>45</v>
      </c>
      <c r="Y339" s="36">
        <f>IFERROR(IF(X339=0,"",ROUNDUP(X339/H339,0)*0.02175),"")</f>
        <v>6.5250000000000002E-2</v>
      </c>
      <c r="Z339" s="56"/>
      <c r="AA339" s="57"/>
      <c r="AE339" s="64"/>
      <c r="BB339" s="255" t="s">
        <v>1</v>
      </c>
      <c r="BL339" s="64">
        <f>IFERROR(W339*I339/H339,"0")</f>
        <v>31.992000000000001</v>
      </c>
      <c r="BM339" s="64">
        <f>IFERROR(X339*I339/H339,"0")</f>
        <v>46.440000000000005</v>
      </c>
      <c r="BN339" s="64">
        <f>IFERROR(1/J339*(W339/H339),"0")</f>
        <v>4.3055555555555555E-2</v>
      </c>
      <c r="BO339" s="64">
        <f>IFERROR(1/J339*(X339/H339),"0")</f>
        <v>6.25E-2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2.0666666666666669</v>
      </c>
      <c r="X342" s="372">
        <f>IFERROR(X339/H339,"0")+IFERROR(X340/H340,"0")+IFERROR(X341/H341,"0")</f>
        <v>3</v>
      </c>
      <c r="Y342" s="372">
        <f>IFERROR(IF(Y339="",0,Y339),"0")+IFERROR(IF(Y340="",0,Y340),"0")+IFERROR(IF(Y341="",0,Y341),"0")</f>
        <v>6.5250000000000002E-2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31</v>
      </c>
      <c r="X343" s="372">
        <f>IFERROR(SUM(X339:X341),"0")</f>
        <v>45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57</v>
      </c>
      <c r="X350" s="371">
        <f>IFERROR(IF(W350="",0,CEILING((W350/$H350),1)*$H350),"")</f>
        <v>62.4</v>
      </c>
      <c r="Y350" s="36">
        <f>IFERROR(IF(X350=0,"",ROUNDUP(X350/H350,0)*0.02175),"")</f>
        <v>0.17399999999999999</v>
      </c>
      <c r="Z350" s="56"/>
      <c r="AA350" s="57"/>
      <c r="AE350" s="64"/>
      <c r="BB350" s="260" t="s">
        <v>1</v>
      </c>
      <c r="BL350" s="64">
        <f>IFERROR(W350*I350/H350,"0")</f>
        <v>61.121538461538471</v>
      </c>
      <c r="BM350" s="64">
        <f>IFERROR(X350*I350/H350,"0")</f>
        <v>66.912000000000006</v>
      </c>
      <c r="BN350" s="64">
        <f>IFERROR(1/J350*(W350/H350),"0")</f>
        <v>0.13049450549450547</v>
      </c>
      <c r="BO350" s="64">
        <f>IFERROR(1/J350*(X350/H350),"0")</f>
        <v>0.14285714285714285</v>
      </c>
    </row>
    <row r="351" spans="1:67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7.3076923076923075</v>
      </c>
      <c r="X351" s="372">
        <f>IFERROR(X350/H350,"0")</f>
        <v>8</v>
      </c>
      <c r="Y351" s="372">
        <f>IFERROR(IF(Y350="",0,Y350),"0")</f>
        <v>0.17399999999999999</v>
      </c>
      <c r="Z351" s="373"/>
      <c r="AA351" s="373"/>
    </row>
    <row r="352" spans="1:67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57</v>
      </c>
      <c r="X352" s="372">
        <f>IFERROR(SUM(X350:X350),"0")</f>
        <v>62.4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146</v>
      </c>
      <c r="X368" s="371">
        <f>IFERROR(IF(W368="",0,CEILING((W368/$H368),1)*$H368),"")</f>
        <v>148.19999999999999</v>
      </c>
      <c r="Y368" s="36">
        <f>IFERROR(IF(X368=0,"",ROUNDUP(X368/H368,0)*0.02175),"")</f>
        <v>0.41324999999999995</v>
      </c>
      <c r="Z368" s="56"/>
      <c r="AA368" s="57"/>
      <c r="AE368" s="64"/>
      <c r="BB368" s="268" t="s">
        <v>1</v>
      </c>
      <c r="BL368" s="64">
        <f>IFERROR(W368*I368/H368,"0")</f>
        <v>156.55692307692308</v>
      </c>
      <c r="BM368" s="64">
        <f>IFERROR(X368*I368/H368,"0")</f>
        <v>158.91600000000003</v>
      </c>
      <c r="BN368" s="64">
        <f>IFERROR(1/J368*(W368/H368),"0")</f>
        <v>0.33424908424908423</v>
      </c>
      <c r="BO368" s="64">
        <f>IFERROR(1/J368*(X368/H368),"0")</f>
        <v>0.33928571428571425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18.717948717948719</v>
      </c>
      <c r="X372" s="372">
        <f>IFERROR(X368/H368,"0")+IFERROR(X369/H369,"0")+IFERROR(X370/H370,"0")+IFERROR(X371/H371,"0")</f>
        <v>19</v>
      </c>
      <c r="Y372" s="372">
        <f>IFERROR(IF(Y368="",0,Y368),"0")+IFERROR(IF(Y369="",0,Y369),"0")+IFERROR(IF(Y370="",0,Y370),"0")+IFERROR(IF(Y371="",0,Y371),"0")</f>
        <v>0.41324999999999995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146</v>
      </c>
      <c r="X373" s="372">
        <f>IFERROR(SUM(X368:X371),"0")</f>
        <v>148.19999999999999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3</v>
      </c>
      <c r="X435" s="371">
        <f>IFERROR(IF(W435="",0,CEILING((W435/$H435),1)*$H435),"")</f>
        <v>4</v>
      </c>
      <c r="Y435" s="36">
        <f>IFERROR(IF(X435=0,"",ROUNDUP(X435/H435,0)*0.00627),"")</f>
        <v>1.2540000000000001E-2</v>
      </c>
      <c r="Z435" s="56"/>
      <c r="AA435" s="57"/>
      <c r="AE435" s="64"/>
      <c r="BB435" s="305" t="s">
        <v>1</v>
      </c>
      <c r="BL435" s="64">
        <f>IFERROR(W435*I435/H435,"0")</f>
        <v>3.9000000000000004</v>
      </c>
      <c r="BM435" s="64">
        <f>IFERROR(X435*I435/H435,"0")</f>
        <v>5.2</v>
      </c>
      <c r="BN435" s="64">
        <f>IFERROR(1/J435*(W435/H435),"0")</f>
        <v>7.4999999999999997E-3</v>
      </c>
      <c r="BO435" s="64">
        <f>IFERROR(1/J435*(X435/H435),"0")</f>
        <v>0.01</v>
      </c>
    </row>
    <row r="436" spans="1:67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1.5</v>
      </c>
      <c r="X436" s="372">
        <f>IFERROR(X434/H434,"0")+IFERROR(X435/H435,"0")</f>
        <v>2</v>
      </c>
      <c r="Y436" s="372">
        <f>IFERROR(IF(Y434="",0,Y434),"0")+IFERROR(IF(Y435="",0,Y435),"0")</f>
        <v>1.2540000000000001E-2</v>
      </c>
      <c r="Z436" s="373"/>
      <c r="AA436" s="373"/>
    </row>
    <row r="437" spans="1:67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3</v>
      </c>
      <c r="X437" s="372">
        <f>IFERROR(SUM(X434:X435),"0")</f>
        <v>4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62</v>
      </c>
      <c r="X457" s="371">
        <f t="shared" si="81"/>
        <v>63.36</v>
      </c>
      <c r="Y457" s="36">
        <f t="shared" si="82"/>
        <v>0.14352000000000001</v>
      </c>
      <c r="Z457" s="56"/>
      <c r="AA457" s="57"/>
      <c r="AE457" s="64"/>
      <c r="BB457" s="312" t="s">
        <v>1</v>
      </c>
      <c r="BL457" s="64">
        <f t="shared" si="83"/>
        <v>66.22727272727272</v>
      </c>
      <c r="BM457" s="64">
        <f t="shared" si="84"/>
        <v>67.679999999999993</v>
      </c>
      <c r="BN457" s="64">
        <f t="shared" si="85"/>
        <v>0.11290792540792541</v>
      </c>
      <c r="BO457" s="64">
        <f t="shared" si="86"/>
        <v>0.11538461538461539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243</v>
      </c>
      <c r="X461" s="371">
        <f t="shared" si="81"/>
        <v>248.16000000000003</v>
      </c>
      <c r="Y461" s="36">
        <f t="shared" si="82"/>
        <v>0.56211999999999995</v>
      </c>
      <c r="Z461" s="56"/>
      <c r="AA461" s="57"/>
      <c r="AE461" s="64"/>
      <c r="BB461" s="316" t="s">
        <v>1</v>
      </c>
      <c r="BL461" s="64">
        <f t="shared" si="83"/>
        <v>259.56818181818181</v>
      </c>
      <c r="BM461" s="64">
        <f t="shared" si="84"/>
        <v>265.08</v>
      </c>
      <c r="BN461" s="64">
        <f t="shared" si="85"/>
        <v>0.4425262237762238</v>
      </c>
      <c r="BO461" s="64">
        <f t="shared" si="86"/>
        <v>0.45192307692307693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6</v>
      </c>
      <c r="X463" s="371">
        <f t="shared" si="81"/>
        <v>7.2</v>
      </c>
      <c r="Y463" s="36">
        <f>IFERROR(IF(X463=0,"",ROUNDUP(X463/H463,0)*0.00937),"")</f>
        <v>1.874E-2</v>
      </c>
      <c r="Z463" s="56"/>
      <c r="AA463" s="57"/>
      <c r="AE463" s="64"/>
      <c r="BB463" s="318" t="s">
        <v>1</v>
      </c>
      <c r="BL463" s="64">
        <f t="shared" si="83"/>
        <v>6.3999999999999995</v>
      </c>
      <c r="BM463" s="64">
        <f t="shared" si="84"/>
        <v>7.68</v>
      </c>
      <c r="BN463" s="64">
        <f t="shared" si="85"/>
        <v>1.3888888888888888E-2</v>
      </c>
      <c r="BO463" s="64">
        <f t="shared" si="86"/>
        <v>1.6666666666666666E-2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59.43181818181818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61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0.72437999999999991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311</v>
      </c>
      <c r="X469" s="372">
        <f>IFERROR(SUM(X456:X467),"0")</f>
        <v>318.72000000000003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54</v>
      </c>
      <c r="X471" s="371">
        <f>IFERROR(IF(W471="",0,CEILING((W471/$H471),1)*$H471),"")</f>
        <v>58.080000000000005</v>
      </c>
      <c r="Y471" s="36">
        <f>IFERROR(IF(X471=0,"",ROUNDUP(X471/H471,0)*0.01196),"")</f>
        <v>0.13156000000000001</v>
      </c>
      <c r="Z471" s="56"/>
      <c r="AA471" s="57"/>
      <c r="AE471" s="64"/>
      <c r="BB471" s="323" t="s">
        <v>1</v>
      </c>
      <c r="BL471" s="64">
        <f>IFERROR(W471*I471/H471,"0")</f>
        <v>57.68181818181818</v>
      </c>
      <c r="BM471" s="64">
        <f>IFERROR(X471*I471/H471,"0")</f>
        <v>62.040000000000006</v>
      </c>
      <c r="BN471" s="64">
        <f>IFERROR(1/J471*(W471/H471),"0")</f>
        <v>9.8339160839160833E-2</v>
      </c>
      <c r="BO471" s="64">
        <f>IFERROR(1/J471*(X471/H471),"0")</f>
        <v>0.10576923076923078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10.227272727272727</v>
      </c>
      <c r="X473" s="372">
        <f>IFERROR(X471/H471,"0")+IFERROR(X472/H472,"0")</f>
        <v>11</v>
      </c>
      <c r="Y473" s="372">
        <f>IFERROR(IF(Y471="",0,Y471),"0")+IFERROR(IF(Y472="",0,Y472),"0")</f>
        <v>0.13156000000000001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54</v>
      </c>
      <c r="X474" s="372">
        <f>IFERROR(SUM(X471:X472),"0")</f>
        <v>58.080000000000005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29</v>
      </c>
      <c r="X478" s="371">
        <f t="shared" si="87"/>
        <v>31.68</v>
      </c>
      <c r="Y478" s="36">
        <f>IFERROR(IF(X478=0,"",ROUNDUP(X478/H478,0)*0.01196),"")</f>
        <v>7.1760000000000004E-2</v>
      </c>
      <c r="Z478" s="56"/>
      <c r="AA478" s="57"/>
      <c r="AE478" s="64"/>
      <c r="BB478" s="327" t="s">
        <v>1</v>
      </c>
      <c r="BL478" s="64">
        <f t="shared" si="88"/>
        <v>30.977272727272727</v>
      </c>
      <c r="BM478" s="64">
        <f t="shared" si="89"/>
        <v>33.839999999999996</v>
      </c>
      <c r="BN478" s="64">
        <f t="shared" si="90"/>
        <v>5.281177156177156E-2</v>
      </c>
      <c r="BO478" s="64">
        <f t="shared" si="91"/>
        <v>5.7692307692307696E-2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5.4924242424242422</v>
      </c>
      <c r="X482" s="372">
        <f>IFERROR(X476/H476,"0")+IFERROR(X477/H477,"0")+IFERROR(X478/H478,"0")+IFERROR(X479/H479,"0")+IFERROR(X480/H480,"0")+IFERROR(X481/H481,"0")</f>
        <v>6</v>
      </c>
      <c r="Y482" s="372">
        <f>IFERROR(IF(Y476="",0,Y476),"0")+IFERROR(IF(Y477="",0,Y477),"0")+IFERROR(IF(Y478="",0,Y478),"0")+IFERROR(IF(Y479="",0,Y479),"0")+IFERROR(IF(Y480="",0,Y480),"0")+IFERROR(IF(Y481="",0,Y481),"0")</f>
        <v>7.1760000000000004E-2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29</v>
      </c>
      <c r="X483" s="372">
        <f>IFERROR(SUM(X476:X481),"0")</f>
        <v>31.68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10</v>
      </c>
      <c r="X516" s="371">
        <f t="shared" si="98"/>
        <v>12.600000000000001</v>
      </c>
      <c r="Y516" s="36">
        <f>IFERROR(IF(X516=0,"",ROUNDUP(X516/H516,0)*0.00753),"")</f>
        <v>2.2589999999999999E-2</v>
      </c>
      <c r="Z516" s="56"/>
      <c r="AA516" s="57"/>
      <c r="AE516" s="64"/>
      <c r="BB516" s="348" t="s">
        <v>1</v>
      </c>
      <c r="BL516" s="64">
        <f t="shared" si="99"/>
        <v>10.619047619047619</v>
      </c>
      <c r="BM516" s="64">
        <f t="shared" si="100"/>
        <v>13.38</v>
      </c>
      <c r="BN516" s="64">
        <f t="shared" si="101"/>
        <v>1.5262515262515262E-2</v>
      </c>
      <c r="BO516" s="64">
        <f t="shared" si="102"/>
        <v>1.9230769230769232E-2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2.3809523809523809</v>
      </c>
      <c r="X520" s="372">
        <f>IFERROR(X514/H514,"0")+IFERROR(X515/H515,"0")+IFERROR(X516/H516,"0")+IFERROR(X517/H517,"0")+IFERROR(X518/H518,"0")+IFERROR(X519/H519,"0")</f>
        <v>3</v>
      </c>
      <c r="Y520" s="372">
        <f>IFERROR(IF(Y514="",0,Y514),"0")+IFERROR(IF(Y515="",0,Y515),"0")+IFERROR(IF(Y516="",0,Y516),"0")+IFERROR(IF(Y517="",0,Y517),"0")+IFERROR(IF(Y518="",0,Y518),"0")+IFERROR(IF(Y519="",0,Y519),"0")</f>
        <v>2.2589999999999999E-2</v>
      </c>
      <c r="Z520" s="373"/>
      <c r="AA520" s="373"/>
    </row>
    <row r="521" spans="1:67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10</v>
      </c>
      <c r="X521" s="372">
        <f>IFERROR(SUM(X514:X519),"0")</f>
        <v>12.600000000000001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116</v>
      </c>
      <c r="X523" s="371">
        <f>IFERROR(IF(W523="",0,CEILING((W523/$H523),1)*$H523),"")</f>
        <v>117</v>
      </c>
      <c r="Y523" s="36">
        <f>IFERROR(IF(X523=0,"",ROUNDUP(X523/H523,0)*0.02175),"")</f>
        <v>0.32624999999999998</v>
      </c>
      <c r="Z523" s="56"/>
      <c r="AA523" s="57"/>
      <c r="AE523" s="64"/>
      <c r="BB523" s="352" t="s">
        <v>1</v>
      </c>
      <c r="BL523" s="64">
        <f>IFERROR(W523*I523/H523,"0")</f>
        <v>124.38769230769232</v>
      </c>
      <c r="BM523" s="64">
        <f>IFERROR(X523*I523/H523,"0")</f>
        <v>125.46000000000001</v>
      </c>
      <c r="BN523" s="64">
        <f>IFERROR(1/J523*(W523/H523),"0")</f>
        <v>0.26556776556776557</v>
      </c>
      <c r="BO523" s="64">
        <f>IFERROR(1/J523*(X523/H523),"0")</f>
        <v>0.26785714285714285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14.871794871794872</v>
      </c>
      <c r="X528" s="372">
        <f>IFERROR(X523/H523,"0")+IFERROR(X524/H524,"0")+IFERROR(X525/H525,"0")+IFERROR(X526/H526,"0")+IFERROR(X527/H527,"0")</f>
        <v>15</v>
      </c>
      <c r="Y528" s="372">
        <f>IFERROR(IF(Y523="",0,Y523),"0")+IFERROR(IF(Y524="",0,Y524),"0")+IFERROR(IF(Y525="",0,Y525),"0")+IFERROR(IF(Y526="",0,Y526),"0")+IFERROR(IF(Y527="",0,Y527),"0")</f>
        <v>0.32624999999999998</v>
      </c>
      <c r="Z528" s="373"/>
      <c r="AA528" s="373"/>
    </row>
    <row r="529" spans="1:67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116</v>
      </c>
      <c r="X529" s="372">
        <f>IFERROR(SUM(X523:X527),"0")</f>
        <v>117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1360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1412.08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1470.199531820032</v>
      </c>
      <c r="X538" s="372">
        <f>IFERROR(SUM(BM22:BM534),"0")</f>
        <v>1525.9960000000003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4</v>
      </c>
      <c r="X539" s="38">
        <f>ROUNDUP(SUM(BO22:BO534),0)</f>
        <v>4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1570.199531820032</v>
      </c>
      <c r="X540" s="372">
        <f>GrossWeightTotalR+PalletQtyTotalR*25</f>
        <v>1625.9960000000003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333.66466126466133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344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3.78688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24.3</v>
      </c>
      <c r="F547" s="46">
        <f>IFERROR(X131*1,"0")+IFERROR(X132*1,"0")+IFERROR(X133*1,"0")+IFERROR(X134*1,"0")+IFERROR(X135*1,"0")</f>
        <v>67.5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393.59999999999997</v>
      </c>
      <c r="J547" s="46">
        <f>IFERROR(X206*1,"0")+IFERROR(X207*1,"0")+IFERROR(X208*1,"0")+IFERROR(X209*1,"0")+IFERROR(X210*1,"0")+IFERROR(X211*1,"0")+IFERROR(X215*1,"0")+IFERROR(X216*1,"0")</f>
        <v>12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117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117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107.4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148.19999999999999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4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408.48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129.6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60,00"/>
        <filter val="1 470,20"/>
        <filter val="1 570,20"/>
        <filter val="1,50"/>
        <filter val="10,00"/>
        <filter val="10,23"/>
        <filter val="116,00"/>
        <filter val="12,00"/>
        <filter val="14,87"/>
        <filter val="146,00"/>
        <filter val="148,00"/>
        <filter val="153,75"/>
        <filter val="17,00"/>
        <filter val="18,72"/>
        <filter val="2,07"/>
        <filter val="2,38"/>
        <filter val="22,00"/>
        <filter val="24,81"/>
        <filter val="243,00"/>
        <filter val="26,00"/>
        <filter val="29,00"/>
        <filter val="3,00"/>
        <filter val="31,00"/>
        <filter val="311,00"/>
        <filter val="333,66"/>
        <filter val="369,00"/>
        <filter val="4"/>
        <filter val="5,49"/>
        <filter val="54,00"/>
        <filter val="56,00"/>
        <filter val="57,00"/>
        <filter val="59,43"/>
        <filter val="6,00"/>
        <filter val="62,00"/>
        <filter val="67,00"/>
        <filter val="7,08"/>
        <filter val="7,31"/>
        <filter val="77,00"/>
        <filter val="8,15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2024-05-16T10:13:28Z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