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605A00-DF19-46C4-A1FB-B6509FB886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O537" i="1" s="1"/>
  <c r="BN536" i="1"/>
  <c r="BL536" i="1"/>
  <c r="X536" i="1"/>
  <c r="BM536" i="1" s="1"/>
  <c r="BN535" i="1"/>
  <c r="BL535" i="1"/>
  <c r="X535" i="1"/>
  <c r="BO535" i="1" s="1"/>
  <c r="BN534" i="1"/>
  <c r="BL534" i="1"/>
  <c r="X534" i="1"/>
  <c r="BM534" i="1" s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O522" i="1" s="1"/>
  <c r="BN521" i="1"/>
  <c r="BL521" i="1"/>
  <c r="X521" i="1"/>
  <c r="BM521" i="1" s="1"/>
  <c r="BN520" i="1"/>
  <c r="BL520" i="1"/>
  <c r="X520" i="1"/>
  <c r="BO520" i="1" s="1"/>
  <c r="BN519" i="1"/>
  <c r="BL519" i="1"/>
  <c r="X519" i="1"/>
  <c r="BM519" i="1" s="1"/>
  <c r="BN518" i="1"/>
  <c r="BL518" i="1"/>
  <c r="X518" i="1"/>
  <c r="BO518" i="1" s="1"/>
  <c r="O518" i="1"/>
  <c r="BO517" i="1"/>
  <c r="BN517" i="1"/>
  <c r="BM517" i="1"/>
  <c r="BL517" i="1"/>
  <c r="Y517" i="1"/>
  <c r="X517" i="1"/>
  <c r="W515" i="1"/>
  <c r="W514" i="1"/>
  <c r="BO513" i="1"/>
  <c r="BN513" i="1"/>
  <c r="BL513" i="1"/>
  <c r="X513" i="1"/>
  <c r="BN512" i="1"/>
  <c r="BL512" i="1"/>
  <c r="X512" i="1"/>
  <c r="BO512" i="1" s="1"/>
  <c r="BN511" i="1"/>
  <c r="BL511" i="1"/>
  <c r="X511" i="1"/>
  <c r="BN510" i="1"/>
  <c r="BL510" i="1"/>
  <c r="X510" i="1"/>
  <c r="W508" i="1"/>
  <c r="W507" i="1"/>
  <c r="BO506" i="1"/>
  <c r="BN506" i="1"/>
  <c r="BM506" i="1"/>
  <c r="BL506" i="1"/>
  <c r="Y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O488" i="1"/>
  <c r="BN488" i="1"/>
  <c r="BM488" i="1"/>
  <c r="BL488" i="1"/>
  <c r="Y488" i="1"/>
  <c r="X488" i="1"/>
  <c r="O488" i="1"/>
  <c r="W486" i="1"/>
  <c r="W485" i="1"/>
  <c r="BN484" i="1"/>
  <c r="BL484" i="1"/>
  <c r="X484" i="1"/>
  <c r="O484" i="1"/>
  <c r="BN483" i="1"/>
  <c r="BL483" i="1"/>
  <c r="X483" i="1"/>
  <c r="BO483" i="1" s="1"/>
  <c r="O483" i="1"/>
  <c r="BN482" i="1"/>
  <c r="BL482" i="1"/>
  <c r="Y482" i="1"/>
  <c r="X482" i="1"/>
  <c r="BM482" i="1" s="1"/>
  <c r="O482" i="1"/>
  <c r="BN481" i="1"/>
  <c r="BL481" i="1"/>
  <c r="X481" i="1"/>
  <c r="BM481" i="1" s="1"/>
  <c r="O481" i="1"/>
  <c r="BN480" i="1"/>
  <c r="BL480" i="1"/>
  <c r="X480" i="1"/>
  <c r="O480" i="1"/>
  <c r="BN479" i="1"/>
  <c r="BL479" i="1"/>
  <c r="Y479" i="1"/>
  <c r="X479" i="1"/>
  <c r="BM479" i="1" s="1"/>
  <c r="O479" i="1"/>
  <c r="W477" i="1"/>
  <c r="W476" i="1"/>
  <c r="BN475" i="1"/>
  <c r="BL475" i="1"/>
  <c r="X475" i="1"/>
  <c r="O475" i="1"/>
  <c r="BN474" i="1"/>
  <c r="BL474" i="1"/>
  <c r="X474" i="1"/>
  <c r="X477" i="1" s="1"/>
  <c r="O474" i="1"/>
  <c r="W472" i="1"/>
  <c r="W471" i="1"/>
  <c r="BN470" i="1"/>
  <c r="BL470" i="1"/>
  <c r="X470" i="1"/>
  <c r="BM470" i="1" s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O467" i="1"/>
  <c r="BN466" i="1"/>
  <c r="BL466" i="1"/>
  <c r="Y466" i="1"/>
  <c r="X466" i="1"/>
  <c r="BM466" i="1" s="1"/>
  <c r="O466" i="1"/>
  <c r="BN465" i="1"/>
  <c r="BL465" i="1"/>
  <c r="X465" i="1"/>
  <c r="BM465" i="1" s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M461" i="1" s="1"/>
  <c r="BN460" i="1"/>
  <c r="BL460" i="1"/>
  <c r="X460" i="1"/>
  <c r="O460" i="1"/>
  <c r="BN459" i="1"/>
  <c r="BL459" i="1"/>
  <c r="X459" i="1"/>
  <c r="Y459" i="1" s="1"/>
  <c r="O459" i="1"/>
  <c r="W455" i="1"/>
  <c r="W454" i="1"/>
  <c r="BN453" i="1"/>
  <c r="BL453" i="1"/>
  <c r="X453" i="1"/>
  <c r="BM453" i="1" s="1"/>
  <c r="BN452" i="1"/>
  <c r="BL452" i="1"/>
  <c r="X452" i="1"/>
  <c r="BO452" i="1" s="1"/>
  <c r="BN451" i="1"/>
  <c r="BL451" i="1"/>
  <c r="X451" i="1"/>
  <c r="W448" i="1"/>
  <c r="W447" i="1"/>
  <c r="BN446" i="1"/>
  <c r="BL446" i="1"/>
  <c r="X446" i="1"/>
  <c r="BM446" i="1" s="1"/>
  <c r="O446" i="1"/>
  <c r="W444" i="1"/>
  <c r="W443" i="1"/>
  <c r="BN442" i="1"/>
  <c r="BL442" i="1"/>
  <c r="X442" i="1"/>
  <c r="X443" i="1" s="1"/>
  <c r="O442" i="1"/>
  <c r="W440" i="1"/>
  <c r="W439" i="1"/>
  <c r="BN438" i="1"/>
  <c r="BL438" i="1"/>
  <c r="X438" i="1"/>
  <c r="BM438" i="1" s="1"/>
  <c r="O438" i="1"/>
  <c r="BN437" i="1"/>
  <c r="BL437" i="1"/>
  <c r="X437" i="1"/>
  <c r="O437" i="1"/>
  <c r="W435" i="1"/>
  <c r="W434" i="1"/>
  <c r="BN433" i="1"/>
  <c r="BL433" i="1"/>
  <c r="X433" i="1"/>
  <c r="BO433" i="1" s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M430" i="1" s="1"/>
  <c r="O430" i="1"/>
  <c r="BN429" i="1"/>
  <c r="BL429" i="1"/>
  <c r="X429" i="1"/>
  <c r="BO429" i="1" s="1"/>
  <c r="O429" i="1"/>
  <c r="BO428" i="1"/>
  <c r="BN428" i="1"/>
  <c r="BM428" i="1"/>
  <c r="BL428" i="1"/>
  <c r="Y428" i="1"/>
  <c r="X428" i="1"/>
  <c r="O428" i="1"/>
  <c r="BN427" i="1"/>
  <c r="BL427" i="1"/>
  <c r="X427" i="1"/>
  <c r="BM427" i="1" s="1"/>
  <c r="O427" i="1"/>
  <c r="W425" i="1"/>
  <c r="W424" i="1"/>
  <c r="BN423" i="1"/>
  <c r="BL423" i="1"/>
  <c r="X423" i="1"/>
  <c r="O423" i="1"/>
  <c r="BN422" i="1"/>
  <c r="BL422" i="1"/>
  <c r="X422" i="1"/>
  <c r="BM422" i="1" s="1"/>
  <c r="O422" i="1"/>
  <c r="W419" i="1"/>
  <c r="W418" i="1"/>
  <c r="BN417" i="1"/>
  <c r="BL417" i="1"/>
  <c r="X417" i="1"/>
  <c r="O417" i="1"/>
  <c r="BN416" i="1"/>
  <c r="BL416" i="1"/>
  <c r="X416" i="1"/>
  <c r="BO416" i="1" s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BM406" i="1" s="1"/>
  <c r="O406" i="1"/>
  <c r="BN405" i="1"/>
  <c r="BL405" i="1"/>
  <c r="X405" i="1"/>
  <c r="O405" i="1"/>
  <c r="W403" i="1"/>
  <c r="W402" i="1"/>
  <c r="BN401" i="1"/>
  <c r="BL401" i="1"/>
  <c r="X401" i="1"/>
  <c r="BO401" i="1" s="1"/>
  <c r="O401" i="1"/>
  <c r="BN400" i="1"/>
  <c r="BL400" i="1"/>
  <c r="X400" i="1"/>
  <c r="BM400" i="1" s="1"/>
  <c r="O400" i="1"/>
  <c r="BN399" i="1"/>
  <c r="BL399" i="1"/>
  <c r="X399" i="1"/>
  <c r="O399" i="1"/>
  <c r="BN398" i="1"/>
  <c r="BL398" i="1"/>
  <c r="X398" i="1"/>
  <c r="BM398" i="1" s="1"/>
  <c r="O398" i="1"/>
  <c r="BN397" i="1"/>
  <c r="BL397" i="1"/>
  <c r="X397" i="1"/>
  <c r="O397" i="1"/>
  <c r="BN396" i="1"/>
  <c r="BL396" i="1"/>
  <c r="X396" i="1"/>
  <c r="BM396" i="1" s="1"/>
  <c r="O396" i="1"/>
  <c r="BN395" i="1"/>
  <c r="BL395" i="1"/>
  <c r="X395" i="1"/>
  <c r="O395" i="1"/>
  <c r="BN394" i="1"/>
  <c r="BL394" i="1"/>
  <c r="X394" i="1"/>
  <c r="BM394" i="1" s="1"/>
  <c r="O394" i="1"/>
  <c r="BN393" i="1"/>
  <c r="BL393" i="1"/>
  <c r="X393" i="1"/>
  <c r="BO393" i="1" s="1"/>
  <c r="O393" i="1"/>
  <c r="BN392" i="1"/>
  <c r="BL392" i="1"/>
  <c r="X392" i="1"/>
  <c r="BM392" i="1" s="1"/>
  <c r="O392" i="1"/>
  <c r="BN391" i="1"/>
  <c r="BL391" i="1"/>
  <c r="X391" i="1"/>
  <c r="O391" i="1"/>
  <c r="BN390" i="1"/>
  <c r="BL390" i="1"/>
  <c r="Y390" i="1"/>
  <c r="X390" i="1"/>
  <c r="BM390" i="1" s="1"/>
  <c r="O390" i="1"/>
  <c r="BN389" i="1"/>
  <c r="BL389" i="1"/>
  <c r="X389" i="1"/>
  <c r="O389" i="1"/>
  <c r="W387" i="1"/>
  <c r="W386" i="1"/>
  <c r="BN385" i="1"/>
  <c r="BL385" i="1"/>
  <c r="X385" i="1"/>
  <c r="BO385" i="1" s="1"/>
  <c r="O385" i="1"/>
  <c r="BN384" i="1"/>
  <c r="BL384" i="1"/>
  <c r="X384" i="1"/>
  <c r="BM384" i="1" s="1"/>
  <c r="O384" i="1"/>
  <c r="W380" i="1"/>
  <c r="W379" i="1"/>
  <c r="BN378" i="1"/>
  <c r="BL378" i="1"/>
  <c r="X378" i="1"/>
  <c r="X379" i="1" s="1"/>
  <c r="O378" i="1"/>
  <c r="W376" i="1"/>
  <c r="W375" i="1"/>
  <c r="BN374" i="1"/>
  <c r="BL374" i="1"/>
  <c r="X374" i="1"/>
  <c r="O374" i="1"/>
  <c r="BN373" i="1"/>
  <c r="BL373" i="1"/>
  <c r="Y373" i="1"/>
  <c r="X373" i="1"/>
  <c r="BM373" i="1" s="1"/>
  <c r="O373" i="1"/>
  <c r="BN372" i="1"/>
  <c r="BL372" i="1"/>
  <c r="X372" i="1"/>
  <c r="BO372" i="1" s="1"/>
  <c r="O372" i="1"/>
  <c r="BN371" i="1"/>
  <c r="BL371" i="1"/>
  <c r="X371" i="1"/>
  <c r="O371" i="1"/>
  <c r="W369" i="1"/>
  <c r="W368" i="1"/>
  <c r="BN367" i="1"/>
  <c r="BL367" i="1"/>
  <c r="X367" i="1"/>
  <c r="BO367" i="1" s="1"/>
  <c r="O367" i="1"/>
  <c r="BN366" i="1"/>
  <c r="BL366" i="1"/>
  <c r="X366" i="1"/>
  <c r="O366" i="1"/>
  <c r="W364" i="1"/>
  <c r="W363" i="1"/>
  <c r="BN362" i="1"/>
  <c r="BL362" i="1"/>
  <c r="X362" i="1"/>
  <c r="O362" i="1"/>
  <c r="BN361" i="1"/>
  <c r="BL361" i="1"/>
  <c r="Y361" i="1"/>
  <c r="X361" i="1"/>
  <c r="BM361" i="1" s="1"/>
  <c r="O361" i="1"/>
  <c r="BN360" i="1"/>
  <c r="BL360" i="1"/>
  <c r="X360" i="1"/>
  <c r="BO360" i="1" s="1"/>
  <c r="O360" i="1"/>
  <c r="BN359" i="1"/>
  <c r="BL359" i="1"/>
  <c r="X359" i="1"/>
  <c r="BO359" i="1" s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O348" i="1"/>
  <c r="W346" i="1"/>
  <c r="W345" i="1"/>
  <c r="BO344" i="1"/>
  <c r="BN344" i="1"/>
  <c r="BL344" i="1"/>
  <c r="X344" i="1"/>
  <c r="O344" i="1"/>
  <c r="BN343" i="1"/>
  <c r="BL343" i="1"/>
  <c r="X343" i="1"/>
  <c r="BO343" i="1" s="1"/>
  <c r="O343" i="1"/>
  <c r="BN342" i="1"/>
  <c r="BL342" i="1"/>
  <c r="X342" i="1"/>
  <c r="O342" i="1"/>
  <c r="W340" i="1"/>
  <c r="W339" i="1"/>
  <c r="BN338" i="1"/>
  <c r="BL338" i="1"/>
  <c r="X338" i="1"/>
  <c r="BO338" i="1" s="1"/>
  <c r="O338" i="1"/>
  <c r="BN337" i="1"/>
  <c r="BL337" i="1"/>
  <c r="X337" i="1"/>
  <c r="O337" i="1"/>
  <c r="BN336" i="1"/>
  <c r="BL336" i="1"/>
  <c r="Y336" i="1"/>
  <c r="X336" i="1"/>
  <c r="BM336" i="1" s="1"/>
  <c r="O336" i="1"/>
  <c r="BN335" i="1"/>
  <c r="BL335" i="1"/>
  <c r="X335" i="1"/>
  <c r="BO335" i="1" s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O331" i="1" s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W324" i="1"/>
  <c r="BN323" i="1"/>
  <c r="BL323" i="1"/>
  <c r="X323" i="1"/>
  <c r="BO323" i="1" s="1"/>
  <c r="O323" i="1"/>
  <c r="W321" i="1"/>
  <c r="W320" i="1"/>
  <c r="BN319" i="1"/>
  <c r="BL319" i="1"/>
  <c r="X319" i="1"/>
  <c r="BO319" i="1" s="1"/>
  <c r="O319" i="1"/>
  <c r="W317" i="1"/>
  <c r="W316" i="1"/>
  <c r="BN315" i="1"/>
  <c r="BL315" i="1"/>
  <c r="X315" i="1"/>
  <c r="BO315" i="1" s="1"/>
  <c r="O315" i="1"/>
  <c r="BN314" i="1"/>
  <c r="BL314" i="1"/>
  <c r="X314" i="1"/>
  <c r="BO314" i="1" s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Y299" i="1"/>
  <c r="X299" i="1"/>
  <c r="BM299" i="1" s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Y295" i="1"/>
  <c r="X295" i="1"/>
  <c r="BM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Y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M276" i="1" s="1"/>
  <c r="O276" i="1"/>
  <c r="BN275" i="1"/>
  <c r="BL275" i="1"/>
  <c r="X275" i="1"/>
  <c r="O275" i="1"/>
  <c r="BN274" i="1"/>
  <c r="BL274" i="1"/>
  <c r="X274" i="1"/>
  <c r="BM274" i="1" s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M268" i="1" s="1"/>
  <c r="O268" i="1"/>
  <c r="BN267" i="1"/>
  <c r="BL267" i="1"/>
  <c r="X267" i="1"/>
  <c r="BM267" i="1" s="1"/>
  <c r="O267" i="1"/>
  <c r="BN266" i="1"/>
  <c r="BL266" i="1"/>
  <c r="X266" i="1"/>
  <c r="BM266" i="1" s="1"/>
  <c r="O266" i="1"/>
  <c r="BO265" i="1"/>
  <c r="BN265" i="1"/>
  <c r="BM265" i="1"/>
  <c r="BL265" i="1"/>
  <c r="Y265" i="1"/>
  <c r="X265" i="1"/>
  <c r="O265" i="1"/>
  <c r="BN264" i="1"/>
  <c r="BL264" i="1"/>
  <c r="X264" i="1"/>
  <c r="BM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M257" i="1" s="1"/>
  <c r="O257" i="1"/>
  <c r="BN256" i="1"/>
  <c r="BL256" i="1"/>
  <c r="X256" i="1"/>
  <c r="O256" i="1"/>
  <c r="BN255" i="1"/>
  <c r="BL255" i="1"/>
  <c r="X255" i="1"/>
  <c r="BO255" i="1" s="1"/>
  <c r="O255" i="1"/>
  <c r="W253" i="1"/>
  <c r="W252" i="1"/>
  <c r="BN251" i="1"/>
  <c r="BL251" i="1"/>
  <c r="X251" i="1"/>
  <c r="BO251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M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M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M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M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M224" i="1" s="1"/>
  <c r="O224" i="1"/>
  <c r="W221" i="1"/>
  <c r="W220" i="1"/>
  <c r="BN219" i="1"/>
  <c r="BL219" i="1"/>
  <c r="X219" i="1"/>
  <c r="BM219" i="1" s="1"/>
  <c r="O219" i="1"/>
  <c r="BN218" i="1"/>
  <c r="BL218" i="1"/>
  <c r="X218" i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M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M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M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M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M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M182" i="1" s="1"/>
  <c r="O182" i="1"/>
  <c r="BO181" i="1"/>
  <c r="BN181" i="1"/>
  <c r="BM181" i="1"/>
  <c r="BL181" i="1"/>
  <c r="Y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X171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BM157" i="1" s="1"/>
  <c r="O157" i="1"/>
  <c r="BN156" i="1"/>
  <c r="BL156" i="1"/>
  <c r="X156" i="1"/>
  <c r="BO156" i="1" s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BM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M137" i="1" s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O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O117" i="1"/>
  <c r="BO116" i="1"/>
  <c r="BN116" i="1"/>
  <c r="BM116" i="1"/>
  <c r="BL116" i="1"/>
  <c r="Y116" i="1"/>
  <c r="X116" i="1"/>
  <c r="O116" i="1"/>
  <c r="BN115" i="1"/>
  <c r="BL115" i="1"/>
  <c r="X115" i="1"/>
  <c r="BM115" i="1" s="1"/>
  <c r="O115" i="1"/>
  <c r="BN114" i="1"/>
  <c r="BL114" i="1"/>
  <c r="X114" i="1"/>
  <c r="BM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M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M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M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M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BM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M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M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M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M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M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M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M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X24" i="1"/>
  <c r="W24" i="1"/>
  <c r="BO23" i="1"/>
  <c r="BN23" i="1"/>
  <c r="BM23" i="1"/>
  <c r="BL23" i="1"/>
  <c r="Y23" i="1"/>
  <c r="X23" i="1"/>
  <c r="O23" i="1"/>
  <c r="BN22" i="1"/>
  <c r="BL22" i="1"/>
  <c r="W541" i="1" s="1"/>
  <c r="X22" i="1"/>
  <c r="H10" i="1"/>
  <c r="A9" i="1"/>
  <c r="H9" i="1" s="1"/>
  <c r="D7" i="1"/>
  <c r="P6" i="1"/>
  <c r="O2" i="1"/>
  <c r="BO175" i="1" l="1"/>
  <c r="BM175" i="1"/>
  <c r="Y175" i="1"/>
  <c r="BO193" i="1"/>
  <c r="BM193" i="1"/>
  <c r="Y193" i="1"/>
  <c r="BO218" i="1"/>
  <c r="BM218" i="1"/>
  <c r="Y218" i="1"/>
  <c r="BO240" i="1"/>
  <c r="BM240" i="1"/>
  <c r="Y240" i="1"/>
  <c r="BO269" i="1"/>
  <c r="BM269" i="1"/>
  <c r="Y269" i="1"/>
  <c r="BM282" i="1"/>
  <c r="Y282" i="1"/>
  <c r="BO296" i="1"/>
  <c r="BM296" i="1"/>
  <c r="Y296" i="1"/>
  <c r="X311" i="1"/>
  <c r="X310" i="1"/>
  <c r="BO309" i="1"/>
  <c r="BM309" i="1"/>
  <c r="Y309" i="1"/>
  <c r="Y310" i="1" s="1"/>
  <c r="BM333" i="1"/>
  <c r="Y333" i="1"/>
  <c r="BO358" i="1"/>
  <c r="BM358" i="1"/>
  <c r="Y358" i="1"/>
  <c r="BO374" i="1"/>
  <c r="BM374" i="1"/>
  <c r="Y374" i="1"/>
  <c r="X413" i="1"/>
  <c r="X412" i="1"/>
  <c r="BO411" i="1"/>
  <c r="BM411" i="1"/>
  <c r="Y411" i="1"/>
  <c r="Y412" i="1" s="1"/>
  <c r="BM475" i="1"/>
  <c r="Y475" i="1"/>
  <c r="BO502" i="1"/>
  <c r="BM502" i="1"/>
  <c r="Y502" i="1"/>
  <c r="Y31" i="1"/>
  <c r="BM31" i="1"/>
  <c r="X54" i="1"/>
  <c r="Y58" i="1"/>
  <c r="BM58" i="1"/>
  <c r="Y66" i="1"/>
  <c r="BM66" i="1"/>
  <c r="Y74" i="1"/>
  <c r="BM74" i="1"/>
  <c r="Y82" i="1"/>
  <c r="BM82" i="1"/>
  <c r="Y96" i="1"/>
  <c r="BM96" i="1"/>
  <c r="Y108" i="1"/>
  <c r="BM108" i="1"/>
  <c r="Y110" i="1"/>
  <c r="BM110" i="1"/>
  <c r="Y124" i="1"/>
  <c r="BM124" i="1"/>
  <c r="Y145" i="1"/>
  <c r="BM145" i="1"/>
  <c r="Y158" i="1"/>
  <c r="BM158" i="1"/>
  <c r="BO185" i="1"/>
  <c r="BM185" i="1"/>
  <c r="Y185" i="1"/>
  <c r="BO203" i="1"/>
  <c r="BM203" i="1"/>
  <c r="Y203" i="1"/>
  <c r="BO229" i="1"/>
  <c r="BM229" i="1"/>
  <c r="Y229" i="1"/>
  <c r="BO256" i="1"/>
  <c r="BM256" i="1"/>
  <c r="Y256" i="1"/>
  <c r="BO280" i="1"/>
  <c r="BM280" i="1"/>
  <c r="Y280" i="1"/>
  <c r="BO287" i="1"/>
  <c r="BM287" i="1"/>
  <c r="Y287" i="1"/>
  <c r="X305" i="1"/>
  <c r="Y303" i="1"/>
  <c r="Y305" i="1" s="1"/>
  <c r="BM329" i="1"/>
  <c r="Y329" i="1"/>
  <c r="BO337" i="1"/>
  <c r="BM337" i="1"/>
  <c r="Y337" i="1"/>
  <c r="BO362" i="1"/>
  <c r="BM362" i="1"/>
  <c r="Y362" i="1"/>
  <c r="BO432" i="1"/>
  <c r="BM432" i="1"/>
  <c r="Y432" i="1"/>
  <c r="BM462" i="1"/>
  <c r="Y462" i="1"/>
  <c r="BO480" i="1"/>
  <c r="BM480" i="1"/>
  <c r="Y480" i="1"/>
  <c r="X495" i="1"/>
  <c r="Y494" i="1"/>
  <c r="Y495" i="1" s="1"/>
  <c r="BM511" i="1"/>
  <c r="Y511" i="1"/>
  <c r="X172" i="1"/>
  <c r="J550" i="1"/>
  <c r="X248" i="1"/>
  <c r="X272" i="1"/>
  <c r="X300" i="1"/>
  <c r="X375" i="1"/>
  <c r="X508" i="1"/>
  <c r="BM112" i="1"/>
  <c r="BM270" i="1"/>
  <c r="BO276" i="1"/>
  <c r="BM288" i="1"/>
  <c r="BM293" i="1"/>
  <c r="BM297" i="1"/>
  <c r="X317" i="1"/>
  <c r="BO313" i="1"/>
  <c r="BM313" i="1"/>
  <c r="BM331" i="1"/>
  <c r="BM338" i="1"/>
  <c r="X350" i="1"/>
  <c r="Y348" i="1"/>
  <c r="X351" i="1"/>
  <c r="X355" i="1"/>
  <c r="X354" i="1"/>
  <c r="BO353" i="1"/>
  <c r="BM353" i="1"/>
  <c r="Y353" i="1"/>
  <c r="Y354" i="1" s="1"/>
  <c r="BO366" i="1"/>
  <c r="BM366" i="1"/>
  <c r="Y366" i="1"/>
  <c r="X368" i="1"/>
  <c r="X369" i="1"/>
  <c r="BM371" i="1"/>
  <c r="BM385" i="1"/>
  <c r="BO391" i="1"/>
  <c r="BM391" i="1"/>
  <c r="Y391" i="1"/>
  <c r="BO395" i="1"/>
  <c r="BM395" i="1"/>
  <c r="Y395" i="1"/>
  <c r="BM397" i="1"/>
  <c r="Y397" i="1"/>
  <c r="X408" i="1"/>
  <c r="X409" i="1"/>
  <c r="BO405" i="1"/>
  <c r="BM405" i="1"/>
  <c r="Y405" i="1"/>
  <c r="Y408" i="1" s="1"/>
  <c r="X419" i="1"/>
  <c r="BO415" i="1"/>
  <c r="BM415" i="1"/>
  <c r="Y415" i="1"/>
  <c r="X418" i="1"/>
  <c r="BM417" i="1"/>
  <c r="BM429" i="1"/>
  <c r="BM433" i="1"/>
  <c r="BO463" i="1"/>
  <c r="BM463" i="1"/>
  <c r="Y463" i="1"/>
  <c r="BM467" i="1"/>
  <c r="Y467" i="1"/>
  <c r="BO484" i="1"/>
  <c r="BM484" i="1"/>
  <c r="Y484" i="1"/>
  <c r="BO504" i="1"/>
  <c r="BM504" i="1"/>
  <c r="Y504" i="1"/>
  <c r="X35" i="1"/>
  <c r="Y29" i="1"/>
  <c r="BM29" i="1"/>
  <c r="Y33" i="1"/>
  <c r="BM33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Y118" i="1"/>
  <c r="BM118" i="1"/>
  <c r="Y126" i="1"/>
  <c r="BM126" i="1"/>
  <c r="Y135" i="1"/>
  <c r="BM135" i="1"/>
  <c r="Y152" i="1"/>
  <c r="BM152" i="1"/>
  <c r="Y156" i="1"/>
  <c r="BM156" i="1"/>
  <c r="Y165" i="1"/>
  <c r="BM165" i="1"/>
  <c r="Y177" i="1"/>
  <c r="BM177" i="1"/>
  <c r="X199" i="1"/>
  <c r="Y183" i="1"/>
  <c r="BM183" i="1"/>
  <c r="Y187" i="1"/>
  <c r="BM187" i="1"/>
  <c r="Y191" i="1"/>
  <c r="BM191" i="1"/>
  <c r="Y195" i="1"/>
  <c r="BM195" i="1"/>
  <c r="Y201" i="1"/>
  <c r="BM201" i="1"/>
  <c r="BO201" i="1"/>
  <c r="Y210" i="1"/>
  <c r="BM210" i="1"/>
  <c r="Y214" i="1"/>
  <c r="BM214" i="1"/>
  <c r="X220" i="1"/>
  <c r="X221" i="1"/>
  <c r="Y227" i="1"/>
  <c r="BM227" i="1"/>
  <c r="Y234" i="1"/>
  <c r="BM234" i="1"/>
  <c r="BO234" i="1"/>
  <c r="Y238" i="1"/>
  <c r="BM238" i="1"/>
  <c r="Y242" i="1"/>
  <c r="BM242" i="1"/>
  <c r="Y246" i="1"/>
  <c r="BM246" i="1"/>
  <c r="Y258" i="1"/>
  <c r="BM258" i="1"/>
  <c r="Y263" i="1"/>
  <c r="BM263" i="1"/>
  <c r="Y268" i="1"/>
  <c r="Y276" i="1"/>
  <c r="BO282" i="1"/>
  <c r="X290" i="1"/>
  <c r="BO286" i="1"/>
  <c r="X289" i="1"/>
  <c r="BO295" i="1"/>
  <c r="BO299" i="1"/>
  <c r="BO303" i="1"/>
  <c r="X306" i="1"/>
  <c r="Y313" i="1"/>
  <c r="BM344" i="1"/>
  <c r="Y344" i="1"/>
  <c r="BO348" i="1"/>
  <c r="BO349" i="1"/>
  <c r="BM349" i="1"/>
  <c r="Y349" i="1"/>
  <c r="BM359" i="1"/>
  <c r="BM378" i="1"/>
  <c r="BO397" i="1"/>
  <c r="BO399" i="1"/>
  <c r="BM399" i="1"/>
  <c r="Y399" i="1"/>
  <c r="BM401" i="1"/>
  <c r="Y401" i="1"/>
  <c r="BM423" i="1"/>
  <c r="Y423" i="1"/>
  <c r="BM431" i="1"/>
  <c r="Y431" i="1"/>
  <c r="BO460" i="1"/>
  <c r="BM460" i="1"/>
  <c r="Y460" i="1"/>
  <c r="BO467" i="1"/>
  <c r="BM468" i="1"/>
  <c r="BM483" i="1"/>
  <c r="Y483" i="1"/>
  <c r="BO490" i="1"/>
  <c r="BM490" i="1"/>
  <c r="Y490" i="1"/>
  <c r="Y491" i="1" s="1"/>
  <c r="W550" i="1"/>
  <c r="BO500" i="1"/>
  <c r="BM500" i="1"/>
  <c r="Y500" i="1"/>
  <c r="BM512" i="1"/>
  <c r="BM513" i="1"/>
  <c r="Y513" i="1"/>
  <c r="BM314" i="1"/>
  <c r="BO329" i="1"/>
  <c r="BO333" i="1"/>
  <c r="BO336" i="1"/>
  <c r="X346" i="1"/>
  <c r="BM342" i="1"/>
  <c r="BO361" i="1"/>
  <c r="BM367" i="1"/>
  <c r="BO373" i="1"/>
  <c r="X403" i="1"/>
  <c r="BM393" i="1"/>
  <c r="BM416" i="1"/>
  <c r="X440" i="1"/>
  <c r="BM437" i="1"/>
  <c r="X439" i="1"/>
  <c r="BM452" i="1"/>
  <c r="BM464" i="1"/>
  <c r="BO475" i="1"/>
  <c r="BO479" i="1"/>
  <c r="X492" i="1"/>
  <c r="BO494" i="1"/>
  <c r="X514" i="1"/>
  <c r="BM510" i="1"/>
  <c r="BO511" i="1"/>
  <c r="Y137" i="1"/>
  <c r="BO137" i="1"/>
  <c r="Y114" i="1"/>
  <c r="BO114" i="1"/>
  <c r="X120" i="1"/>
  <c r="F9" i="1"/>
  <c r="F10" i="1"/>
  <c r="J9" i="1"/>
  <c r="B550" i="1"/>
  <c r="W542" i="1"/>
  <c r="W543" i="1" s="1"/>
  <c r="W540" i="1"/>
  <c r="X34" i="1"/>
  <c r="D550" i="1"/>
  <c r="E550" i="1"/>
  <c r="X93" i="1"/>
  <c r="Y112" i="1"/>
  <c r="BO115" i="1"/>
  <c r="BO119" i="1"/>
  <c r="Y119" i="1"/>
  <c r="BM119" i="1"/>
  <c r="X130" i="1"/>
  <c r="BO123" i="1"/>
  <c r="Y123" i="1"/>
  <c r="BM123" i="1"/>
  <c r="BO136" i="1"/>
  <c r="Y136" i="1"/>
  <c r="BM136" i="1"/>
  <c r="I550" i="1"/>
  <c r="X167" i="1"/>
  <c r="BO164" i="1"/>
  <c r="Y164" i="1"/>
  <c r="Y166" i="1" s="1"/>
  <c r="BM164" i="1"/>
  <c r="X166" i="1"/>
  <c r="A10" i="1"/>
  <c r="Y22" i="1"/>
  <c r="Y24" i="1" s="1"/>
  <c r="BO22" i="1"/>
  <c r="W544" i="1"/>
  <c r="X25" i="1"/>
  <c r="BM28" i="1"/>
  <c r="Y30" i="1"/>
  <c r="BO30" i="1"/>
  <c r="BM32" i="1"/>
  <c r="C550" i="1"/>
  <c r="Y52" i="1"/>
  <c r="Y53" i="1" s="1"/>
  <c r="BO52" i="1"/>
  <c r="Y57" i="1"/>
  <c r="BO57" i="1"/>
  <c r="BM59" i="1"/>
  <c r="Y60" i="1"/>
  <c r="BO60" i="1"/>
  <c r="Y65" i="1"/>
  <c r="BO65" i="1"/>
  <c r="BM67" i="1"/>
  <c r="Y69" i="1"/>
  <c r="BO69" i="1"/>
  <c r="BM71" i="1"/>
  <c r="Y73" i="1"/>
  <c r="BO73" i="1"/>
  <c r="BM75" i="1"/>
  <c r="Y77" i="1"/>
  <c r="BO77" i="1"/>
  <c r="BM79" i="1"/>
  <c r="Y81" i="1"/>
  <c r="BO81" i="1"/>
  <c r="BM83" i="1"/>
  <c r="Y85" i="1"/>
  <c r="BO85" i="1"/>
  <c r="Y89" i="1"/>
  <c r="BO89" i="1"/>
  <c r="BM91" i="1"/>
  <c r="Y97" i="1"/>
  <c r="BO97" i="1"/>
  <c r="BM99" i="1"/>
  <c r="Y101" i="1"/>
  <c r="BO101" i="1"/>
  <c r="BM106" i="1"/>
  <c r="Y107" i="1"/>
  <c r="BO107" i="1"/>
  <c r="BM109" i="1"/>
  <c r="Y111" i="1"/>
  <c r="BO111" i="1"/>
  <c r="BM113" i="1"/>
  <c r="Y115" i="1"/>
  <c r="BM117" i="1"/>
  <c r="BO117" i="1"/>
  <c r="Y117" i="1"/>
  <c r="BM129" i="1"/>
  <c r="BO129" i="1"/>
  <c r="Y129" i="1"/>
  <c r="F550" i="1"/>
  <c r="X139" i="1"/>
  <c r="BM134" i="1"/>
  <c r="BO134" i="1"/>
  <c r="Y134" i="1"/>
  <c r="X140" i="1"/>
  <c r="H550" i="1"/>
  <c r="BO151" i="1"/>
  <c r="Y151" i="1"/>
  <c r="X160" i="1"/>
  <c r="BM151" i="1"/>
  <c r="X161" i="1"/>
  <c r="BO159" i="1"/>
  <c r="Y159" i="1"/>
  <c r="BM159" i="1"/>
  <c r="X62" i="1"/>
  <c r="X87" i="1"/>
  <c r="X103" i="1"/>
  <c r="X121" i="1"/>
  <c r="BO127" i="1"/>
  <c r="Y127" i="1"/>
  <c r="BM127" i="1"/>
  <c r="BO146" i="1"/>
  <c r="Y146" i="1"/>
  <c r="BM146" i="1"/>
  <c r="BO176" i="1"/>
  <c r="Y176" i="1"/>
  <c r="BM176" i="1"/>
  <c r="BM22" i="1"/>
  <c r="Y28" i="1"/>
  <c r="Y32" i="1"/>
  <c r="X53" i="1"/>
  <c r="BM57" i="1"/>
  <c r="Y59" i="1"/>
  <c r="X61" i="1"/>
  <c r="BM65" i="1"/>
  <c r="Y67" i="1"/>
  <c r="Y71" i="1"/>
  <c r="Y75" i="1"/>
  <c r="Y79" i="1"/>
  <c r="Y83" i="1"/>
  <c r="X86" i="1"/>
  <c r="BM89" i="1"/>
  <c r="Y91" i="1"/>
  <c r="Y99" i="1"/>
  <c r="Y106" i="1"/>
  <c r="BO106" i="1"/>
  <c r="Y109" i="1"/>
  <c r="Y113" i="1"/>
  <c r="BM125" i="1"/>
  <c r="BO125" i="1"/>
  <c r="Y125" i="1"/>
  <c r="X131" i="1"/>
  <c r="BM138" i="1"/>
  <c r="BO138" i="1"/>
  <c r="Y138" i="1"/>
  <c r="BO155" i="1"/>
  <c r="Y155" i="1"/>
  <c r="BM155" i="1"/>
  <c r="X179" i="1"/>
  <c r="G550" i="1"/>
  <c r="X148" i="1"/>
  <c r="X178" i="1"/>
  <c r="X198" i="1"/>
  <c r="X206" i="1"/>
  <c r="X215" i="1"/>
  <c r="X249" i="1"/>
  <c r="X253" i="1"/>
  <c r="X260" i="1"/>
  <c r="BM262" i="1"/>
  <c r="BO267" i="1"/>
  <c r="Y267" i="1"/>
  <c r="BO275" i="1"/>
  <c r="Y275" i="1"/>
  <c r="BM275" i="1"/>
  <c r="Y144" i="1"/>
  <c r="Y147" i="1" s="1"/>
  <c r="BO144" i="1"/>
  <c r="X147" i="1"/>
  <c r="Y153" i="1"/>
  <c r="BO153" i="1"/>
  <c r="Y157" i="1"/>
  <c r="BO157" i="1"/>
  <c r="Y170" i="1"/>
  <c r="Y171" i="1" s="1"/>
  <c r="BO170" i="1"/>
  <c r="Y174" i="1"/>
  <c r="Y178" i="1" s="1"/>
  <c r="BO174" i="1"/>
  <c r="Y182" i="1"/>
  <c r="BO182" i="1"/>
  <c r="BM184" i="1"/>
  <c r="Y186" i="1"/>
  <c r="BO186" i="1"/>
  <c r="BM188" i="1"/>
  <c r="Y190" i="1"/>
  <c r="BO190" i="1"/>
  <c r="BM192" i="1"/>
  <c r="Y194" i="1"/>
  <c r="BO194" i="1"/>
  <c r="BM196" i="1"/>
  <c r="Y202" i="1"/>
  <c r="BO202" i="1"/>
  <c r="BM204" i="1"/>
  <c r="BM209" i="1"/>
  <c r="Y211" i="1"/>
  <c r="BO211" i="1"/>
  <c r="BM213" i="1"/>
  <c r="Y219" i="1"/>
  <c r="Y220" i="1" s="1"/>
  <c r="BO219" i="1"/>
  <c r="Y224" i="1"/>
  <c r="BO224" i="1"/>
  <c r="BM226" i="1"/>
  <c r="Y228" i="1"/>
  <c r="BO228" i="1"/>
  <c r="X231" i="1"/>
  <c r="BM235" i="1"/>
  <c r="Y237" i="1"/>
  <c r="BO237" i="1"/>
  <c r="BM239" i="1"/>
  <c r="Y241" i="1"/>
  <c r="BO241" i="1"/>
  <c r="BM243" i="1"/>
  <c r="Y245" i="1"/>
  <c r="BO245" i="1"/>
  <c r="BM247" i="1"/>
  <c r="BM251" i="1"/>
  <c r="X252" i="1"/>
  <c r="BM255" i="1"/>
  <c r="Y257" i="1"/>
  <c r="BO257" i="1"/>
  <c r="X259" i="1"/>
  <c r="BO268" i="1"/>
  <c r="X284" i="1"/>
  <c r="BO281" i="1"/>
  <c r="Y281" i="1"/>
  <c r="Y283" i="1" s="1"/>
  <c r="BM281" i="1"/>
  <c r="X230" i="1"/>
  <c r="BO262" i="1"/>
  <c r="Y262" i="1"/>
  <c r="BO264" i="1"/>
  <c r="BM144" i="1"/>
  <c r="BM170" i="1"/>
  <c r="BM174" i="1"/>
  <c r="Y184" i="1"/>
  <c r="Y188" i="1"/>
  <c r="Y192" i="1"/>
  <c r="Y196" i="1"/>
  <c r="Y204" i="1"/>
  <c r="Y209" i="1"/>
  <c r="BO209" i="1"/>
  <c r="Y213" i="1"/>
  <c r="X216" i="1"/>
  <c r="Y226" i="1"/>
  <c r="N550" i="1"/>
  <c r="L550" i="1"/>
  <c r="Y235" i="1"/>
  <c r="Y239" i="1"/>
  <c r="Y243" i="1"/>
  <c r="Y247" i="1"/>
  <c r="Y251" i="1"/>
  <c r="Y252" i="1" s="1"/>
  <c r="Y255" i="1"/>
  <c r="Y264" i="1"/>
  <c r="BO266" i="1"/>
  <c r="Y266" i="1"/>
  <c r="X271" i="1"/>
  <c r="X278" i="1"/>
  <c r="X283" i="1"/>
  <c r="BO294" i="1"/>
  <c r="Y294" i="1"/>
  <c r="BM294" i="1"/>
  <c r="Y270" i="1"/>
  <c r="Y274" i="1"/>
  <c r="Y277" i="1" s="1"/>
  <c r="BO274" i="1"/>
  <c r="X277" i="1"/>
  <c r="BM286" i="1"/>
  <c r="Y288" i="1"/>
  <c r="Y289" i="1" s="1"/>
  <c r="Y293" i="1"/>
  <c r="BO293" i="1"/>
  <c r="Y297" i="1"/>
  <c r="BM303" i="1"/>
  <c r="P550" i="1"/>
  <c r="Y314" i="1"/>
  <c r="X321" i="1"/>
  <c r="X325" i="1"/>
  <c r="Y331" i="1"/>
  <c r="Y338" i="1"/>
  <c r="Y342" i="1"/>
  <c r="BO342" i="1"/>
  <c r="X345" i="1"/>
  <c r="BM348" i="1"/>
  <c r="R550" i="1"/>
  <c r="Y359" i="1"/>
  <c r="Y367" i="1"/>
  <c r="Y368" i="1" s="1"/>
  <c r="Y371" i="1"/>
  <c r="BO371" i="1"/>
  <c r="BO378" i="1"/>
  <c r="Y378" i="1"/>
  <c r="Y379" i="1" s="1"/>
  <c r="X380" i="1"/>
  <c r="Y385" i="1"/>
  <c r="Y393" i="1"/>
  <c r="Y398" i="1"/>
  <c r="BO400" i="1"/>
  <c r="Y400" i="1"/>
  <c r="X402" i="1"/>
  <c r="Y406" i="1"/>
  <c r="X424" i="1"/>
  <c r="X425" i="1"/>
  <c r="BO422" i="1"/>
  <c r="Y422" i="1"/>
  <c r="T550" i="1"/>
  <c r="BO430" i="1"/>
  <c r="Y430" i="1"/>
  <c r="BO438" i="1"/>
  <c r="Y438" i="1"/>
  <c r="Y453" i="1"/>
  <c r="X471" i="1"/>
  <c r="BM459" i="1"/>
  <c r="V550" i="1"/>
  <c r="X472" i="1"/>
  <c r="BO459" i="1"/>
  <c r="BO461" i="1"/>
  <c r="Y461" i="1"/>
  <c r="BO466" i="1"/>
  <c r="Y474" i="1"/>
  <c r="Y476" i="1" s="1"/>
  <c r="BO482" i="1"/>
  <c r="BO503" i="1"/>
  <c r="Y503" i="1"/>
  <c r="BM503" i="1"/>
  <c r="BM298" i="1"/>
  <c r="BM315" i="1"/>
  <c r="X316" i="1"/>
  <c r="BM319" i="1"/>
  <c r="X320" i="1"/>
  <c r="BM323" i="1"/>
  <c r="X324" i="1"/>
  <c r="Q550" i="1"/>
  <c r="BM332" i="1"/>
  <c r="BM335" i="1"/>
  <c r="X340" i="1"/>
  <c r="BM343" i="1"/>
  <c r="BM360" i="1"/>
  <c r="BM372" i="1"/>
  <c r="BM389" i="1"/>
  <c r="BO390" i="1"/>
  <c r="BO423" i="1"/>
  <c r="BO431" i="1"/>
  <c r="X435" i="1"/>
  <c r="X444" i="1"/>
  <c r="BO442" i="1"/>
  <c r="Y442" i="1"/>
  <c r="Y443" i="1" s="1"/>
  <c r="BO462" i="1"/>
  <c r="BO469" i="1"/>
  <c r="Y469" i="1"/>
  <c r="X491" i="1"/>
  <c r="BO489" i="1"/>
  <c r="Y489" i="1"/>
  <c r="BM489" i="1"/>
  <c r="BO505" i="1"/>
  <c r="Y505" i="1"/>
  <c r="BM505" i="1"/>
  <c r="X339" i="1"/>
  <c r="X364" i="1"/>
  <c r="X376" i="1"/>
  <c r="S550" i="1"/>
  <c r="X387" i="1"/>
  <c r="BO384" i="1"/>
  <c r="Y384" i="1"/>
  <c r="Y386" i="1" s="1"/>
  <c r="X386" i="1"/>
  <c r="BO392" i="1"/>
  <c r="Y392" i="1"/>
  <c r="BO394" i="1"/>
  <c r="BO427" i="1"/>
  <c r="X448" i="1"/>
  <c r="BO446" i="1"/>
  <c r="Y446" i="1"/>
  <c r="Y447" i="1" s="1"/>
  <c r="X454" i="1"/>
  <c r="BM451" i="1"/>
  <c r="X455" i="1"/>
  <c r="U550" i="1"/>
  <c r="BO451" i="1"/>
  <c r="BO470" i="1"/>
  <c r="O550" i="1"/>
  <c r="Y298" i="1"/>
  <c r="X301" i="1"/>
  <c r="Y315" i="1"/>
  <c r="Y319" i="1"/>
  <c r="Y320" i="1" s="1"/>
  <c r="Y323" i="1"/>
  <c r="Y324" i="1" s="1"/>
  <c r="Y332" i="1"/>
  <c r="Y335" i="1"/>
  <c r="Y343" i="1"/>
  <c r="Y360" i="1"/>
  <c r="X363" i="1"/>
  <c r="Y372" i="1"/>
  <c r="Y389" i="1"/>
  <c r="BO389" i="1"/>
  <c r="Y394" i="1"/>
  <c r="BO396" i="1"/>
  <c r="Y396" i="1"/>
  <c r="BO398" i="1"/>
  <c r="BO406" i="1"/>
  <c r="BO417" i="1"/>
  <c r="Y417" i="1"/>
  <c r="Y427" i="1"/>
  <c r="X434" i="1"/>
  <c r="BM442" i="1"/>
  <c r="X447" i="1"/>
  <c r="Y451" i="1"/>
  <c r="BO453" i="1"/>
  <c r="BO465" i="1"/>
  <c r="Y465" i="1"/>
  <c r="BM469" i="1"/>
  <c r="Y470" i="1"/>
  <c r="BM474" i="1"/>
  <c r="X476" i="1"/>
  <c r="BO474" i="1"/>
  <c r="BO481" i="1"/>
  <c r="Y481" i="1"/>
  <c r="Y485" i="1" s="1"/>
  <c r="X486" i="1"/>
  <c r="X485" i="1"/>
  <c r="X507" i="1"/>
  <c r="BO501" i="1"/>
  <c r="Y501" i="1"/>
  <c r="Y507" i="1" s="1"/>
  <c r="BM501" i="1"/>
  <c r="X524" i="1"/>
  <c r="X539" i="1"/>
  <c r="BM518" i="1"/>
  <c r="Y519" i="1"/>
  <c r="BO519" i="1"/>
  <c r="BM520" i="1"/>
  <c r="Y521" i="1"/>
  <c r="BO521" i="1"/>
  <c r="BM522" i="1"/>
  <c r="X523" i="1"/>
  <c r="Y534" i="1"/>
  <c r="BO534" i="1"/>
  <c r="BM535" i="1"/>
  <c r="Y536" i="1"/>
  <c r="BO536" i="1"/>
  <c r="BM537" i="1"/>
  <c r="X538" i="1"/>
  <c r="X496" i="1"/>
  <c r="X515" i="1"/>
  <c r="Y416" i="1"/>
  <c r="Y429" i="1"/>
  <c r="Y433" i="1"/>
  <c r="Y437" i="1"/>
  <c r="Y439" i="1" s="1"/>
  <c r="BO437" i="1"/>
  <c r="Y452" i="1"/>
  <c r="Y464" i="1"/>
  <c r="Y468" i="1"/>
  <c r="BM494" i="1"/>
  <c r="Y510" i="1"/>
  <c r="BO510" i="1"/>
  <c r="Y512" i="1"/>
  <c r="Y518" i="1"/>
  <c r="Y520" i="1"/>
  <c r="Y522" i="1"/>
  <c r="Y535" i="1"/>
  <c r="Y537" i="1"/>
  <c r="Y523" i="1" l="1"/>
  <c r="Y418" i="1"/>
  <c r="Y424" i="1"/>
  <c r="Y259" i="1"/>
  <c r="Y339" i="1"/>
  <c r="Y215" i="1"/>
  <c r="Y205" i="1"/>
  <c r="Y198" i="1"/>
  <c r="Y514" i="1"/>
  <c r="Y471" i="1"/>
  <c r="Y363" i="1"/>
  <c r="Y34" i="1"/>
  <c r="Y103" i="1"/>
  <c r="Y350" i="1"/>
  <c r="X544" i="1"/>
  <c r="Y402" i="1"/>
  <c r="Y300" i="1"/>
  <c r="X541" i="1"/>
  <c r="Y160" i="1"/>
  <c r="Y139" i="1"/>
  <c r="Y61" i="1"/>
  <c r="X540" i="1"/>
  <c r="Y130" i="1"/>
  <c r="Y345" i="1"/>
  <c r="Y248" i="1"/>
  <c r="Y271" i="1"/>
  <c r="Y93" i="1"/>
  <c r="X542" i="1"/>
  <c r="Y538" i="1"/>
  <c r="Y454" i="1"/>
  <c r="Y434" i="1"/>
  <c r="Y375" i="1"/>
  <c r="Y316" i="1"/>
  <c r="Y230" i="1"/>
  <c r="Y120" i="1"/>
  <c r="Y86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<sst xmlns="http://schemas.openxmlformats.org/spreadsheetml/2006/main" count="2317" uniqueCount="760">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</sst>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4">
        <v>45431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Воскресенье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0.41666666666666669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45</v>
      </c>
      <c r="X52" s="374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16.666666666666664</v>
      </c>
      <c r="X53" s="375">
        <f>IFERROR(X51/H51,"0")+IFERROR(X52/H52,"0")</f>
        <v>17</v>
      </c>
      <c r="Y53" s="375">
        <f>IFERROR(IF(Y51="",0,Y51),"0")+IFERROR(IF(Y52="",0,Y52),"0")</f>
        <v>0.12801000000000001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45</v>
      </c>
      <c r="X54" s="375">
        <f>IFERROR(SUM(X51:X52),"0")</f>
        <v>45.900000000000006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50</v>
      </c>
      <c r="X61" s="375">
        <f>IFERROR(X57/H57,"0")+IFERROR(X58/H58,"0")+IFERROR(X59/H59,"0")+IFERROR(X60/H60,"0")</f>
        <v>50</v>
      </c>
      <c r="Y61" s="375">
        <f>IFERROR(IF(Y57="",0,Y57),"0")+IFERROR(IF(Y58="",0,Y58),"0")+IFERROR(IF(Y59="",0,Y59),"0")+IFERROR(IF(Y60="",0,Y60),"0")</f>
        <v>0.46849999999999997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225</v>
      </c>
      <c r="X62" s="375">
        <f>IFERROR(SUM(X57:X60),"0")</f>
        <v>225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100</v>
      </c>
      <c r="X69" s="374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70</v>
      </c>
      <c r="X70" s="374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73</v>
      </c>
      <c r="BM70" s="64">
        <f t="shared" si="9"/>
        <v>81.759999999999991</v>
      </c>
      <c r="BN70" s="64">
        <f t="shared" si="10"/>
        <v>0.11160714285714285</v>
      </c>
      <c r="BO70" s="64">
        <f t="shared" si="11"/>
        <v>0.125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180</v>
      </c>
      <c r="X79" s="374">
        <f t="shared" si="6"/>
        <v>180</v>
      </c>
      <c r="Y79" s="36">
        <f t="shared" si="12"/>
        <v>0.37480000000000002</v>
      </c>
      <c r="Z79" s="56"/>
      <c r="AA79" s="57"/>
      <c r="AE79" s="64"/>
      <c r="BB79" s="97" t="s">
        <v>1</v>
      </c>
      <c r="BL79" s="64">
        <f t="shared" si="8"/>
        <v>188.39999999999998</v>
      </c>
      <c r="BM79" s="64">
        <f t="shared" si="9"/>
        <v>188.39999999999998</v>
      </c>
      <c r="BN79" s="64">
        <f t="shared" si="10"/>
        <v>0.33333333333333331</v>
      </c>
      <c r="BO79" s="64">
        <f t="shared" si="11"/>
        <v>0.33333333333333331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32</v>
      </c>
      <c r="X80" s="374">
        <f t="shared" si="6"/>
        <v>32</v>
      </c>
      <c r="Y80" s="36">
        <f>IFERROR(IF(X80=0,"",ROUNDUP(X80/H80,0)*0.00753),"")</f>
        <v>7.5300000000000006E-2</v>
      </c>
      <c r="Z80" s="56"/>
      <c r="AA80" s="57"/>
      <c r="AE80" s="64"/>
      <c r="BB80" s="98" t="s">
        <v>1</v>
      </c>
      <c r="BL80" s="64">
        <f t="shared" si="8"/>
        <v>34</v>
      </c>
      <c r="BM80" s="64">
        <f t="shared" si="9"/>
        <v>34</v>
      </c>
      <c r="BN80" s="64">
        <f t="shared" si="10"/>
        <v>6.4102564102564097E-2</v>
      </c>
      <c r="BO80" s="64">
        <f t="shared" si="11"/>
        <v>6.4102564102564097E-2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270</v>
      </c>
      <c r="X84" s="374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155.50925925925927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157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1.6631499999999999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772</v>
      </c>
      <c r="X87" s="375">
        <f>IFERROR(SUM(X65:X85),"0")</f>
        <v>788.4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28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30.880000000000003</v>
      </c>
      <c r="BM102" s="64">
        <f t="shared" si="15"/>
        <v>30.880000000000003</v>
      </c>
      <c r="BN102" s="64">
        <f t="shared" si="16"/>
        <v>6.4102564102564097E-2</v>
      </c>
      <c r="BO102" s="64">
        <f t="shared" si="17"/>
        <v>6.4102564102564097E-2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10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28</v>
      </c>
      <c r="X104" s="375">
        <f>IFERROR(SUM(X96:X102),"0")</f>
        <v>28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150</v>
      </c>
      <c r="X109" s="374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160.07142857142858</v>
      </c>
      <c r="BM109" s="64">
        <f t="shared" si="20"/>
        <v>161.35200000000003</v>
      </c>
      <c r="BN109" s="64">
        <f t="shared" si="21"/>
        <v>0.31887755102040816</v>
      </c>
      <c r="BO109" s="64">
        <f t="shared" si="22"/>
        <v>0.3214285714285714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49.5</v>
      </c>
      <c r="X113" s="374">
        <f t="shared" si="18"/>
        <v>50.160000000000004</v>
      </c>
      <c r="Y113" s="36">
        <f>IFERROR(IF(X113=0,"",ROUNDUP(X113/H113,0)*0.00753),"")</f>
        <v>0.14307</v>
      </c>
      <c r="Z113" s="56"/>
      <c r="AA113" s="57"/>
      <c r="AE113" s="64"/>
      <c r="BB113" s="122" t="s">
        <v>1</v>
      </c>
      <c r="BL113" s="64">
        <f t="shared" si="19"/>
        <v>54.9</v>
      </c>
      <c r="BM113" s="64">
        <f t="shared" si="20"/>
        <v>55.631999999999998</v>
      </c>
      <c r="BN113" s="64">
        <f t="shared" si="21"/>
        <v>0.12019230769230768</v>
      </c>
      <c r="BO113" s="64">
        <f t="shared" si="22"/>
        <v>0.12179487179487179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495</v>
      </c>
      <c r="X114" s="374">
        <f t="shared" si="18"/>
        <v>496.8</v>
      </c>
      <c r="Y114" s="36">
        <f>IFERROR(IF(X114=0,"",ROUNDUP(X114/H114,0)*0.00753),"")</f>
        <v>1.3855200000000001</v>
      </c>
      <c r="Z114" s="56"/>
      <c r="AA114" s="57"/>
      <c r="AE114" s="64"/>
      <c r="BB114" s="123" t="s">
        <v>1</v>
      </c>
      <c r="BL114" s="64">
        <f t="shared" si="19"/>
        <v>544.86666666666667</v>
      </c>
      <c r="BM114" s="64">
        <f t="shared" si="20"/>
        <v>546.84799999999996</v>
      </c>
      <c r="BN114" s="64">
        <f t="shared" si="21"/>
        <v>1.175213675213675</v>
      </c>
      <c r="BO114" s="64">
        <f t="shared" si="22"/>
        <v>1.1794871794871795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225.89285714285711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227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2.0505900000000001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744.5</v>
      </c>
      <c r="X121" s="375">
        <f>IFERROR(SUM(X106:X119),"0")</f>
        <v>748.56000000000006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66</v>
      </c>
      <c r="X128" s="374">
        <f t="shared" si="23"/>
        <v>67.319999999999993</v>
      </c>
      <c r="Y128" s="36">
        <f>IFERROR(IF(X128=0,"",ROUNDUP(X128/H128,0)*0.00753),"")</f>
        <v>0.25602000000000003</v>
      </c>
      <c r="Z128" s="56"/>
      <c r="AA128" s="57"/>
      <c r="AE128" s="64"/>
      <c r="BB128" s="134" t="s">
        <v>1</v>
      </c>
      <c r="BL128" s="64">
        <f t="shared" si="24"/>
        <v>75.266666666666666</v>
      </c>
      <c r="BM128" s="64">
        <f t="shared" si="25"/>
        <v>76.771999999999991</v>
      </c>
      <c r="BN128" s="64">
        <f t="shared" si="26"/>
        <v>0.21367521367521369</v>
      </c>
      <c r="BO128" s="64">
        <f t="shared" si="27"/>
        <v>0.21794871794871795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33.333333333333336</v>
      </c>
      <c r="X130" s="375">
        <f>IFERROR(X123/H123,"0")+IFERROR(X124/H124,"0")+IFERROR(X125/H125,"0")+IFERROR(X126/H126,"0")+IFERROR(X127/H127,"0")+IFERROR(X128/H128,"0")+IFERROR(X129/H129,"0")</f>
        <v>34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0.25602000000000003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66</v>
      </c>
      <c r="X131" s="375">
        <f>IFERROR(SUM(X123:X129),"0")</f>
        <v>67.319999999999993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250</v>
      </c>
      <c r="X134" s="374">
        <f>IFERROR(IF(W134="",0,CEILING((W134/$H134),1)*$H134),"")</f>
        <v>252</v>
      </c>
      <c r="Y134" s="36">
        <f>IFERROR(IF(X134=0,"",ROUNDUP(X134/H134,0)*0.02175),"")</f>
        <v>0.65249999999999997</v>
      </c>
      <c r="Z134" s="56"/>
      <c r="AA134" s="57"/>
      <c r="AE134" s="64"/>
      <c r="BB134" s="136" t="s">
        <v>1</v>
      </c>
      <c r="BL134" s="64">
        <f>IFERROR(W134*I134/H134,"0")</f>
        <v>266.60714285714283</v>
      </c>
      <c r="BM134" s="64">
        <f>IFERROR(X134*I134/H134,"0")</f>
        <v>268.74</v>
      </c>
      <c r="BN134" s="64">
        <f>IFERROR(1/J134*(W134/H134),"0")</f>
        <v>0.53146258503401356</v>
      </c>
      <c r="BO134" s="64">
        <f>IFERROR(1/J134*(X134/H134),"0")</f>
        <v>0.5357142857142857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360</v>
      </c>
      <c r="X137" s="374">
        <f>IFERROR(IF(W137="",0,CEILING((W137/$H137),1)*$H137),"")</f>
        <v>361.8</v>
      </c>
      <c r="Y137" s="36">
        <f>IFERROR(IF(X137=0,"",ROUNDUP(X137/H137,0)*0.00753),"")</f>
        <v>1.00902</v>
      </c>
      <c r="Z137" s="56"/>
      <c r="AA137" s="57"/>
      <c r="AE137" s="64"/>
      <c r="BB137" s="139" t="s">
        <v>1</v>
      </c>
      <c r="BL137" s="64">
        <f>IFERROR(W137*I137/H137,"0")</f>
        <v>396.26666666666665</v>
      </c>
      <c r="BM137" s="64">
        <f>IFERROR(X137*I137/H137,"0")</f>
        <v>398.24799999999999</v>
      </c>
      <c r="BN137" s="64">
        <f>IFERROR(1/J137*(W137/H137),"0")</f>
        <v>0.85470085470085455</v>
      </c>
      <c r="BO137" s="64">
        <f>IFERROR(1/J137*(X137/H137),"0")</f>
        <v>0.85897435897435892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163.09523809523807</v>
      </c>
      <c r="X139" s="375">
        <f>IFERROR(X134/H134,"0")+IFERROR(X135/H135,"0")+IFERROR(X136/H136,"0")+IFERROR(X137/H137,"0")+IFERROR(X138/H138,"0")</f>
        <v>164</v>
      </c>
      <c r="Y139" s="375">
        <f>IFERROR(IF(Y134="",0,Y134),"0")+IFERROR(IF(Y135="",0,Y135),"0")+IFERROR(IF(Y136="",0,Y136),"0")+IFERROR(IF(Y137="",0,Y137),"0")+IFERROR(IF(Y138="",0,Y138),"0")</f>
        <v>1.6615199999999999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610</v>
      </c>
      <c r="X140" s="375">
        <f>IFERROR(SUM(X134:X138),"0")</f>
        <v>613.79999999999995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150</v>
      </c>
      <c r="X153" s="374">
        <f t="shared" si="28"/>
        <v>151.20000000000002</v>
      </c>
      <c r="Y153" s="36">
        <f>IFERROR(IF(X153=0,"",ROUNDUP(X153/H153,0)*0.00753),"")</f>
        <v>0.27107999999999999</v>
      </c>
      <c r="Z153" s="56"/>
      <c r="AA153" s="57"/>
      <c r="AE153" s="64"/>
      <c r="BB153" s="146" t="s">
        <v>1</v>
      </c>
      <c r="BL153" s="64">
        <f t="shared" si="29"/>
        <v>157.14285714285714</v>
      </c>
      <c r="BM153" s="64">
        <f t="shared" si="30"/>
        <v>158.4</v>
      </c>
      <c r="BN153" s="64">
        <f t="shared" si="31"/>
        <v>0.22893772893772893</v>
      </c>
      <c r="BO153" s="64">
        <f t="shared" si="32"/>
        <v>0.23076923076923075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70</v>
      </c>
      <c r="X157" s="374">
        <f t="shared" si="28"/>
        <v>71.400000000000006</v>
      </c>
      <c r="Y157" s="36">
        <f>IFERROR(IF(X157=0,"",ROUNDUP(X157/H157,0)*0.00502),"")</f>
        <v>0.17068</v>
      </c>
      <c r="Z157" s="56"/>
      <c r="AA157" s="57"/>
      <c r="AE157" s="64"/>
      <c r="BB157" s="150" t="s">
        <v>1</v>
      </c>
      <c r="BL157" s="64">
        <f t="shared" si="29"/>
        <v>73.333333333333329</v>
      </c>
      <c r="BM157" s="64">
        <f t="shared" si="30"/>
        <v>74.8</v>
      </c>
      <c r="BN157" s="64">
        <f t="shared" si="31"/>
        <v>0.14245014245014245</v>
      </c>
      <c r="BO157" s="64">
        <f t="shared" si="32"/>
        <v>0.14529914529914531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69.047619047619037</v>
      </c>
      <c r="X160" s="375">
        <f>IFERROR(X151/H151,"0")+IFERROR(X152/H152,"0")+IFERROR(X153/H153,"0")+IFERROR(X154/H154,"0")+IFERROR(X155/H155,"0")+IFERROR(X156/H156,"0")+IFERROR(X157/H157,"0")+IFERROR(X158/H158,"0")+IFERROR(X159/H159,"0")</f>
        <v>70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0.44175999999999999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220</v>
      </c>
      <c r="X161" s="375">
        <f>IFERROR(SUM(X151:X159),"0")</f>
        <v>222.60000000000002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120</v>
      </c>
      <c r="X187" s="374">
        <f t="shared" si="33"/>
        <v>120</v>
      </c>
      <c r="Y187" s="36">
        <f>IFERROR(IF(X187=0,"",ROUNDUP(X187/H187,0)*0.00753),"")</f>
        <v>0.3765</v>
      </c>
      <c r="Z187" s="56"/>
      <c r="AA187" s="57"/>
      <c r="AE187" s="64"/>
      <c r="BB187" s="167" t="s">
        <v>1</v>
      </c>
      <c r="BL187" s="64">
        <f t="shared" si="34"/>
        <v>133.60000000000002</v>
      </c>
      <c r="BM187" s="64">
        <f t="shared" si="35"/>
        <v>133.60000000000002</v>
      </c>
      <c r="BN187" s="64">
        <f t="shared" si="36"/>
        <v>0.32051282051282048</v>
      </c>
      <c r="BO187" s="64">
        <f t="shared" si="37"/>
        <v>0.32051282051282048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120</v>
      </c>
      <c r="X189" s="374">
        <f t="shared" si="33"/>
        <v>120</v>
      </c>
      <c r="Y189" s="36">
        <f>IFERROR(IF(X189=0,"",ROUNDUP(X189/H189,0)*0.00753),"")</f>
        <v>0.3765</v>
      </c>
      <c r="Z189" s="56"/>
      <c r="AA189" s="57"/>
      <c r="AE189" s="64"/>
      <c r="BB189" s="169" t="s">
        <v>1</v>
      </c>
      <c r="BL189" s="64">
        <f t="shared" si="34"/>
        <v>130</v>
      </c>
      <c r="BM189" s="64">
        <f t="shared" si="35"/>
        <v>130</v>
      </c>
      <c r="BN189" s="64">
        <f t="shared" si="36"/>
        <v>0.32051282051282048</v>
      </c>
      <c r="BO189" s="64">
        <f t="shared" si="37"/>
        <v>0.32051282051282048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120</v>
      </c>
      <c r="X197" s="374">
        <f t="shared" si="33"/>
        <v>120</v>
      </c>
      <c r="Y197" s="36">
        <f t="shared" si="38"/>
        <v>0.3765</v>
      </c>
      <c r="Z197" s="56"/>
      <c r="AA197" s="57"/>
      <c r="AE197" s="64"/>
      <c r="BB197" s="177" t="s">
        <v>1</v>
      </c>
      <c r="BL197" s="64">
        <f t="shared" si="34"/>
        <v>133.9</v>
      </c>
      <c r="BM197" s="64">
        <f t="shared" si="35"/>
        <v>133.9</v>
      </c>
      <c r="BN197" s="64">
        <f t="shared" si="36"/>
        <v>0.32051282051282048</v>
      </c>
      <c r="BO197" s="64">
        <f t="shared" si="37"/>
        <v>0.32051282051282048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150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150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1.1294999999999999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360</v>
      </c>
      <c r="X199" s="375">
        <f>IFERROR(SUM(X181:X197),"0")</f>
        <v>360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105</v>
      </c>
      <c r="X218" s="374">
        <f>IFERROR(IF(W218="",0,CEILING((W218/$H218),1)*$H218),"")</f>
        <v>105</v>
      </c>
      <c r="Y218" s="36">
        <f>IFERROR(IF(X218=0,"",ROUNDUP(X218/H218,0)*0.00502),"")</f>
        <v>0.251</v>
      </c>
      <c r="Z218" s="56"/>
      <c r="AA218" s="57"/>
      <c r="AE218" s="64"/>
      <c r="BB218" s="188" t="s">
        <v>1</v>
      </c>
      <c r="BL218" s="64">
        <f>IFERROR(W218*I218/H218,"0")</f>
        <v>110.00000000000001</v>
      </c>
      <c r="BM218" s="64">
        <f>IFERROR(X218*I218/H218,"0")</f>
        <v>110.00000000000001</v>
      </c>
      <c r="BN218" s="64">
        <f>IFERROR(1/J218*(W218/H218),"0")</f>
        <v>0.21367521367521369</v>
      </c>
      <c r="BO218" s="64">
        <f>IFERROR(1/J218*(X218/H218),"0")</f>
        <v>0.21367521367521369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50</v>
      </c>
      <c r="X220" s="375">
        <f>IFERROR(X218/H218,"0")+IFERROR(X219/H219,"0")</f>
        <v>50</v>
      </c>
      <c r="Y220" s="375">
        <f>IFERROR(IF(Y218="",0,Y218),"0")+IFERROR(IF(Y219="",0,Y219),"0")</f>
        <v>0.251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105</v>
      </c>
      <c r="X221" s="375">
        <f>IFERROR(SUM(X218:X219),"0")</f>
        <v>105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14</v>
      </c>
      <c r="X258" s="374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8.3333333333333339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4.5179999999999998E-2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14</v>
      </c>
      <c r="X260" s="375">
        <f>IFERROR(SUM(X255:X258),"0")</f>
        <v>15.12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66</v>
      </c>
      <c r="X269" s="374">
        <f t="shared" si="55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2" t="s">
        <v>1</v>
      </c>
      <c r="BL269" s="64">
        <f t="shared" si="56"/>
        <v>72.666666666666686</v>
      </c>
      <c r="BM269" s="64">
        <f t="shared" si="57"/>
        <v>74.12</v>
      </c>
      <c r="BN269" s="64">
        <f t="shared" si="58"/>
        <v>0.21367521367521369</v>
      </c>
      <c r="BO269" s="64">
        <f t="shared" si="59"/>
        <v>0.21794871794871795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33.333333333333336</v>
      </c>
      <c r="X271" s="375">
        <f>IFERROR(X262/H262,"0")+IFERROR(X263/H263,"0")+IFERROR(X264/H264,"0")+IFERROR(X265/H265,"0")+IFERROR(X266/H266,"0")+IFERROR(X267/H267,"0")+IFERROR(X268/H268,"0")+IFERROR(X269/H269,"0")+IFERROR(X270/H270,"0")</f>
        <v>34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0.25602000000000003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66</v>
      </c>
      <c r="X272" s="375">
        <f>IFERROR(SUM(X262:X270),"0")</f>
        <v>67.319999999999993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40</v>
      </c>
      <c r="X274" s="374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24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400</v>
      </c>
      <c r="X275" s="374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5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30</v>
      </c>
      <c r="X276" s="374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6" t="s">
        <v>1</v>
      </c>
      <c r="BL276" s="64">
        <f>IFERROR(W276*I276/H276,"0")</f>
        <v>32.014285714285712</v>
      </c>
      <c r="BM276" s="64">
        <f>IFERROR(X276*I276/H276,"0")</f>
        <v>35.856000000000002</v>
      </c>
      <c r="BN276" s="64">
        <f>IFERROR(1/J276*(W276/H276),"0")</f>
        <v>6.377551020408162E-2</v>
      </c>
      <c r="BO276" s="64">
        <f>IFERROR(1/J276*(X276/H276),"0")</f>
        <v>7.1428571428571425E-2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59.615384615384613</v>
      </c>
      <c r="X277" s="375">
        <f>IFERROR(X274/H274,"0")+IFERROR(X275/H275,"0")+IFERROR(X276/H276,"0")</f>
        <v>61</v>
      </c>
      <c r="Y277" s="375">
        <f>IFERROR(IF(Y274="",0,Y274),"0")+IFERROR(IF(Y275="",0,Y275),"0")+IFERROR(IF(Y276="",0,Y276),"0")</f>
        <v>1.3267499999999999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470</v>
      </c>
      <c r="X278" s="375">
        <f>IFERROR(SUM(X274:X276),"0")</f>
        <v>481.2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9</v>
      </c>
      <c r="X309" s="374">
        <f>IFERROR(IF(W309="",0,CEILING((W309/$H309),1)*$H309),"")</f>
        <v>9</v>
      </c>
      <c r="Y309" s="36">
        <f>IFERROR(IF(X309=0,"",ROUNDUP(X309/H309,0)*0.00753),"")</f>
        <v>3.7650000000000003E-2</v>
      </c>
      <c r="Z309" s="56"/>
      <c r="AA309" s="57"/>
      <c r="AE309" s="64"/>
      <c r="BB309" s="242" t="s">
        <v>1</v>
      </c>
      <c r="BL309" s="64">
        <f>IFERROR(W309*I309/H309,"0")</f>
        <v>10.24</v>
      </c>
      <c r="BM309" s="64">
        <f>IFERROR(X309*I309/H309,"0")</f>
        <v>10.24</v>
      </c>
      <c r="BN309" s="64">
        <f>IFERROR(1/J309*(W309/H309),"0")</f>
        <v>3.2051282051282048E-2</v>
      </c>
      <c r="BO309" s="64">
        <f>IFERROR(1/J309*(X309/H309),"0")</f>
        <v>3.2051282051282048E-2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5</v>
      </c>
      <c r="X310" s="375">
        <f>IFERROR(X309/H309,"0")</f>
        <v>5</v>
      </c>
      <c r="Y310" s="375">
        <f>IFERROR(IF(Y309="",0,Y309),"0")</f>
        <v>3.7650000000000003E-2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9</v>
      </c>
      <c r="X311" s="375">
        <f>IFERROR(SUM(X309:X309),"0")</f>
        <v>9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210</v>
      </c>
      <c r="X314" s="374">
        <f>IFERROR(IF(W314="",0,CEILING((W314/$H314),1)*$H314),"")</f>
        <v>210</v>
      </c>
      <c r="Y314" s="36">
        <f>IFERROR(IF(X314=0,"",ROUNDUP(X314/H314,0)*0.00753),"")</f>
        <v>0.753</v>
      </c>
      <c r="Z314" s="56"/>
      <c r="AA314" s="57"/>
      <c r="AE314" s="64"/>
      <c r="BB314" s="244" t="s">
        <v>1</v>
      </c>
      <c r="BL314" s="64">
        <f>IFERROR(W314*I314/H314,"0")</f>
        <v>237.2</v>
      </c>
      <c r="BM314" s="64">
        <f>IFERROR(X314*I314/H314,"0")</f>
        <v>237.2</v>
      </c>
      <c r="BN314" s="64">
        <f>IFERROR(1/J314*(W314/H314),"0")</f>
        <v>0.64102564102564097</v>
      </c>
      <c r="BO314" s="64">
        <f>IFERROR(1/J314*(X314/H314),"0")</f>
        <v>0.64102564102564097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280</v>
      </c>
      <c r="X315" s="374">
        <f>IFERROR(IF(W315="",0,CEILING((W315/$H315),1)*$H315),"")</f>
        <v>281.40000000000003</v>
      </c>
      <c r="Y315" s="36">
        <f>IFERROR(IF(X315=0,"",ROUNDUP(X315/H315,0)*0.00753),"")</f>
        <v>1.00902</v>
      </c>
      <c r="Z315" s="56"/>
      <c r="AA315" s="57"/>
      <c r="AE315" s="64"/>
      <c r="BB315" s="245" t="s">
        <v>1</v>
      </c>
      <c r="BL315" s="64">
        <f>IFERROR(W315*I315/H315,"0")</f>
        <v>314.66666666666663</v>
      </c>
      <c r="BM315" s="64">
        <f>IFERROR(X315*I315/H315,"0")</f>
        <v>316.24</v>
      </c>
      <c r="BN315" s="64">
        <f>IFERROR(1/J315*(W315/H315),"0")</f>
        <v>0.85470085470085455</v>
      </c>
      <c r="BO315" s="64">
        <f>IFERROR(1/J315*(X315/H315),"0")</f>
        <v>0.85897435897435892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233.33333333333331</v>
      </c>
      <c r="X316" s="375">
        <f>IFERROR(X313/H313,"0")+IFERROR(X314/H314,"0")+IFERROR(X315/H315,"0")</f>
        <v>234</v>
      </c>
      <c r="Y316" s="375">
        <f>IFERROR(IF(Y313="",0,Y313),"0")+IFERROR(IF(Y314="",0,Y314),"0")+IFERROR(IF(Y315="",0,Y315),"0")</f>
        <v>1.7620200000000001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490</v>
      </c>
      <c r="X317" s="375">
        <f>IFERROR(SUM(X313:X315),"0")</f>
        <v>491.40000000000003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28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800</v>
      </c>
      <c r="X331" s="374">
        <f t="shared" si="65"/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0" t="s">
        <v>1</v>
      </c>
      <c r="BL331" s="64">
        <f t="shared" si="66"/>
        <v>825.6</v>
      </c>
      <c r="BM331" s="64">
        <f t="shared" si="67"/>
        <v>835.92000000000007</v>
      </c>
      <c r="BN331" s="64">
        <f t="shared" si="68"/>
        <v>1.1111111111111112</v>
      </c>
      <c r="BO331" s="64">
        <f t="shared" si="69"/>
        <v>1.125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6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53.333333333333336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1.1744999999999999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800</v>
      </c>
      <c r="X340" s="375">
        <f>IFERROR(SUM(X329:X338),"0")</f>
        <v>810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20</v>
      </c>
      <c r="X353" s="374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63" t="s">
        <v>1</v>
      </c>
      <c r="BL353" s="64">
        <f>IFERROR(W353*I353/H353,"0")</f>
        <v>21.446153846153852</v>
      </c>
      <c r="BM353" s="64">
        <f>IFERROR(X353*I353/H353,"0")</f>
        <v>25.092000000000002</v>
      </c>
      <c r="BN353" s="64">
        <f>IFERROR(1/J353*(W353/H353),"0")</f>
        <v>4.5787545787545791E-2</v>
      </c>
      <c r="BO353" s="64">
        <f>IFERROR(1/J353*(X353/H353),"0")</f>
        <v>5.3571428571428568E-2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2.5641025641025643</v>
      </c>
      <c r="X354" s="375">
        <f>IFERROR(X353/H353,"0")</f>
        <v>3</v>
      </c>
      <c r="Y354" s="375">
        <f>IFERROR(IF(Y353="",0,Y353),"0")</f>
        <v>6.5250000000000002E-2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20</v>
      </c>
      <c r="X355" s="375">
        <f>IFERROR(SUM(X353:X353),"0")</f>
        <v>23.4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30</v>
      </c>
      <c r="X358" s="374">
        <f>IFERROR(IF(W358="",0,CEILING((W358/$H358),1)*$H358),"")</f>
        <v>36</v>
      </c>
      <c r="Y358" s="36">
        <f>IFERROR(IF(X358=0,"",ROUNDUP(X358/H358,0)*0.02175),"")</f>
        <v>6.5250000000000002E-2</v>
      </c>
      <c r="Z358" s="56"/>
      <c r="AA358" s="57"/>
      <c r="AE358" s="64"/>
      <c r="BB358" s="264" t="s">
        <v>1</v>
      </c>
      <c r="BL358" s="64">
        <f>IFERROR(W358*I358/H358,"0")</f>
        <v>31.200000000000003</v>
      </c>
      <c r="BM358" s="64">
        <f>IFERROR(X358*I358/H358,"0")</f>
        <v>37.440000000000005</v>
      </c>
      <c r="BN358" s="64">
        <f>IFERROR(1/J358*(W358/H358),"0")</f>
        <v>4.4642857142857137E-2</v>
      </c>
      <c r="BO358" s="64">
        <f>IFERROR(1/J358*(X358/H358),"0")</f>
        <v>5.3571428571428568E-2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2.5</v>
      </c>
      <c r="X363" s="375">
        <f>IFERROR(X358/H358,"0")+IFERROR(X359/H359,"0")+IFERROR(X360/H360,"0")+IFERROR(X361/H361,"0")+IFERROR(X362/H362,"0")</f>
        <v>3</v>
      </c>
      <c r="Y363" s="375">
        <f>IFERROR(IF(Y358="",0,Y358),"0")+IFERROR(IF(Y359="",0,Y359),"0")+IFERROR(IF(Y360="",0,Y360),"0")+IFERROR(IF(Y361="",0,Y361),"0")+IFERROR(IF(Y362="",0,Y362),"0")</f>
        <v>6.5250000000000002E-2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30</v>
      </c>
      <c r="X364" s="375">
        <f>IFERROR(SUM(X358:X362),"0")</f>
        <v>36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20</v>
      </c>
      <c r="X371" s="374">
        <f>IFERROR(IF(W371="",0,CEILING((W371/$H371),1)*$H371),"")</f>
        <v>23.4</v>
      </c>
      <c r="Y371" s="36">
        <f>IFERROR(IF(X371=0,"",ROUNDUP(X371/H371,0)*0.02175),"")</f>
        <v>6.5250000000000002E-2</v>
      </c>
      <c r="Z371" s="56"/>
      <c r="AA371" s="57"/>
      <c r="AE371" s="64"/>
      <c r="BB371" s="271" t="s">
        <v>1</v>
      </c>
      <c r="BL371" s="64">
        <f>IFERROR(W371*I371/H371,"0")</f>
        <v>21.446153846153852</v>
      </c>
      <c r="BM371" s="64">
        <f>IFERROR(X371*I371/H371,"0")</f>
        <v>25.092000000000002</v>
      </c>
      <c r="BN371" s="64">
        <f>IFERROR(1/J371*(W371/H371),"0")</f>
        <v>4.5787545787545791E-2</v>
      </c>
      <c r="BO371" s="64">
        <f>IFERROR(1/J371*(X371/H371),"0")</f>
        <v>5.3571428571428568E-2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2.5641025641025643</v>
      </c>
      <c r="X375" s="375">
        <f>IFERROR(X371/H371,"0")+IFERROR(X372/H372,"0")+IFERROR(X373/H373,"0")+IFERROR(X374/H374,"0")</f>
        <v>3</v>
      </c>
      <c r="Y375" s="375">
        <f>IFERROR(IF(Y371="",0,Y371),"0")+IFERROR(IF(Y372="",0,Y372),"0")+IFERROR(IF(Y373="",0,Y373),"0")+IFERROR(IF(Y374="",0,Y374),"0")</f>
        <v>6.5250000000000002E-2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20</v>
      </c>
      <c r="X376" s="375">
        <f>IFERROR(SUM(X371:X374),"0")</f>
        <v>23.4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112</v>
      </c>
      <c r="X392" s="374">
        <f t="shared" si="70"/>
        <v>112.56</v>
      </c>
      <c r="Y392" s="36">
        <f>IFERROR(IF(X392=0,"",ROUNDUP(X392/H392,0)*0.00753),"")</f>
        <v>0.50451000000000001</v>
      </c>
      <c r="Z392" s="56"/>
      <c r="AA392" s="57"/>
      <c r="AE392" s="64"/>
      <c r="BB392" s="281" t="s">
        <v>1</v>
      </c>
      <c r="BL392" s="64">
        <f t="shared" si="71"/>
        <v>173.33333333333334</v>
      </c>
      <c r="BM392" s="64">
        <f t="shared" si="72"/>
        <v>174.20000000000002</v>
      </c>
      <c r="BN392" s="64">
        <f t="shared" si="73"/>
        <v>0.42735042735042739</v>
      </c>
      <c r="BO392" s="64">
        <f t="shared" si="74"/>
        <v>0.42948717948717946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35</v>
      </c>
      <c r="X396" s="374">
        <f t="shared" si="70"/>
        <v>35.700000000000003</v>
      </c>
      <c r="Y396" s="36">
        <f t="shared" si="75"/>
        <v>8.5339999999999999E-2</v>
      </c>
      <c r="Z396" s="56"/>
      <c r="AA396" s="57"/>
      <c r="AE396" s="64"/>
      <c r="BB396" s="285" t="s">
        <v>1</v>
      </c>
      <c r="BL396" s="64">
        <f t="shared" si="71"/>
        <v>37.166666666666664</v>
      </c>
      <c r="BM396" s="64">
        <f t="shared" si="72"/>
        <v>37.910000000000004</v>
      </c>
      <c r="BN396" s="64">
        <f t="shared" si="73"/>
        <v>7.1225071225071226E-2</v>
      </c>
      <c r="BO396" s="64">
        <f t="shared" si="74"/>
        <v>7.2649572649572655E-2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100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101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0.67518999999999996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182</v>
      </c>
      <c r="X403" s="375">
        <f>IFERROR(SUM(X389:X401),"0")</f>
        <v>183.95999999999998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6.6</v>
      </c>
      <c r="X417" s="374">
        <f>IFERROR(IF(W417="",0,CEILING((W417/$H417),1)*$H417),"")</f>
        <v>6.6000000000000005</v>
      </c>
      <c r="Y417" s="36">
        <f>IFERROR(IF(X417=0,"",ROUNDUP(X417/H417,0)*0.00627),"")</f>
        <v>3.1350000000000003E-2</v>
      </c>
      <c r="Z417" s="56"/>
      <c r="AA417" s="57"/>
      <c r="AE417" s="64"/>
      <c r="BB417" s="297" t="s">
        <v>1</v>
      </c>
      <c r="BL417" s="64">
        <f>IFERROR(W417*I417/H417,"0")</f>
        <v>9.3999999999999986</v>
      </c>
      <c r="BM417" s="64">
        <f>IFERROR(X417*I417/H417,"0")</f>
        <v>9.3999999999999986</v>
      </c>
      <c r="BN417" s="64">
        <f>IFERROR(1/J417*(W417/H417),"0")</f>
        <v>2.4999999999999994E-2</v>
      </c>
      <c r="BO417" s="64">
        <f>IFERROR(1/J417*(X417/H417),"0")</f>
        <v>2.5000000000000001E-2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4.9999999999999991</v>
      </c>
      <c r="X418" s="375">
        <f>IFERROR(X415/H415,"0")+IFERROR(X416/H416,"0")+IFERROR(X417/H417,"0")</f>
        <v>5</v>
      </c>
      <c r="Y418" s="375">
        <f>IFERROR(IF(Y415="",0,Y415),"0")+IFERROR(IF(Y416="",0,Y416),"0")+IFERROR(IF(Y417="",0,Y417),"0")</f>
        <v>3.1350000000000003E-2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6.6</v>
      </c>
      <c r="X419" s="375">
        <f>IFERROR(SUM(X415:X417),"0")</f>
        <v>6.6000000000000005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17.5</v>
      </c>
      <c r="X432" s="374">
        <f t="shared" si="76"/>
        <v>18.900000000000002</v>
      </c>
      <c r="Y432" s="36">
        <f>IFERROR(IF(X432=0,"",ROUNDUP(X432/H432,0)*0.00502),"")</f>
        <v>4.5179999999999998E-2</v>
      </c>
      <c r="Z432" s="56"/>
      <c r="AA432" s="57"/>
      <c r="AE432" s="64"/>
      <c r="BB432" s="305" t="s">
        <v>1</v>
      </c>
      <c r="BL432" s="64">
        <f t="shared" si="77"/>
        <v>18.583333333333332</v>
      </c>
      <c r="BM432" s="64">
        <f t="shared" si="78"/>
        <v>20.07</v>
      </c>
      <c r="BN432" s="64">
        <f t="shared" si="79"/>
        <v>3.5612535612535613E-2</v>
      </c>
      <c r="BO432" s="64">
        <f t="shared" si="80"/>
        <v>3.8461538461538464E-2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8.3333333333333321</v>
      </c>
      <c r="X434" s="375">
        <f>IFERROR(X427/H427,"0")+IFERROR(X428/H428,"0")+IFERROR(X429/H429,"0")+IFERROR(X430/H430,"0")+IFERROR(X431/H431,"0")+IFERROR(X432/H432,"0")+IFERROR(X433/H433,"0")</f>
        <v>9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4.5179999999999998E-2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17.5</v>
      </c>
      <c r="X435" s="375">
        <f>IFERROR(SUM(X427:X433),"0")</f>
        <v>18.900000000000002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8.8000000000000007</v>
      </c>
      <c r="X442" s="374">
        <f>IFERROR(IF(W442="",0,CEILING((W442/$H442),1)*$H442),"")</f>
        <v>9.24</v>
      </c>
      <c r="Y442" s="36">
        <f>IFERROR(IF(X442=0,"",ROUNDUP(X442/H442,0)*0.00627),"")</f>
        <v>4.3890000000000005E-2</v>
      </c>
      <c r="Z442" s="56"/>
      <c r="AA442" s="57"/>
      <c r="AE442" s="64"/>
      <c r="BB442" s="309" t="s">
        <v>1</v>
      </c>
      <c r="BL442" s="64">
        <f>IFERROR(W442*I442/H442,"0")</f>
        <v>12.533333333333333</v>
      </c>
      <c r="BM442" s="64">
        <f>IFERROR(X442*I442/H442,"0")</f>
        <v>13.159999999999998</v>
      </c>
      <c r="BN442" s="64">
        <f>IFERROR(1/J442*(W442/H442),"0")</f>
        <v>3.3333333333333333E-2</v>
      </c>
      <c r="BO442" s="64">
        <f>IFERROR(1/J442*(X442/H442),"0")</f>
        <v>3.5000000000000003E-2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6.666666666666667</v>
      </c>
      <c r="X443" s="375">
        <f>IFERROR(X442/H442,"0")</f>
        <v>7</v>
      </c>
      <c r="Y443" s="375">
        <f>IFERROR(IF(Y442="",0,Y442),"0")</f>
        <v>4.3890000000000005E-2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8.8000000000000007</v>
      </c>
      <c r="X444" s="375">
        <f>IFERROR(SUM(X442:X442),"0")</f>
        <v>9.24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30</v>
      </c>
      <c r="X446" s="374">
        <f>IFERROR(IF(W446="",0,CEILING((W446/$H446),1)*$H446),"")</f>
        <v>30</v>
      </c>
      <c r="Y446" s="36">
        <f>IFERROR(IF(X446=0,"",ROUNDUP(X446/H446,0)*0.00627),"")</f>
        <v>6.2700000000000006E-2</v>
      </c>
      <c r="Z446" s="56"/>
      <c r="AA446" s="57"/>
      <c r="AE446" s="64"/>
      <c r="BB446" s="310" t="s">
        <v>1</v>
      </c>
      <c r="BL446" s="64">
        <f>IFERROR(W446*I446/H446,"0")</f>
        <v>36</v>
      </c>
      <c r="BM446" s="64">
        <f>IFERROR(X446*I446/H446,"0")</f>
        <v>36</v>
      </c>
      <c r="BN446" s="64">
        <f>IFERROR(1/J446*(W446/H446),"0")</f>
        <v>0.05</v>
      </c>
      <c r="BO446" s="64">
        <f>IFERROR(1/J446*(X446/H446),"0")</f>
        <v>0.05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10</v>
      </c>
      <c r="X447" s="375">
        <f>IFERROR(X446/H446,"0")</f>
        <v>10</v>
      </c>
      <c r="Y447" s="375">
        <f>IFERROR(IF(Y446="",0,Y446),"0")</f>
        <v>6.2700000000000006E-2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30</v>
      </c>
      <c r="X448" s="375">
        <f>IFERROR(SUM(X446:X446),"0")</f>
        <v>30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120</v>
      </c>
      <c r="X466" s="374">
        <f t="shared" si="81"/>
        <v>122.4</v>
      </c>
      <c r="Y466" s="36">
        <f>IFERROR(IF(X466=0,"",ROUNDUP(X466/H466,0)*0.00937),"")</f>
        <v>0.31857999999999997</v>
      </c>
      <c r="Z466" s="56"/>
      <c r="AA466" s="57"/>
      <c r="AE466" s="64"/>
      <c r="BB466" s="321" t="s">
        <v>1</v>
      </c>
      <c r="BL466" s="64">
        <f t="shared" si="83"/>
        <v>127.99999999999999</v>
      </c>
      <c r="BM466" s="64">
        <f t="shared" si="84"/>
        <v>130.56</v>
      </c>
      <c r="BN466" s="64">
        <f t="shared" si="85"/>
        <v>0.27777777777777779</v>
      </c>
      <c r="BO466" s="64">
        <f t="shared" si="86"/>
        <v>0.28333333333333333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90</v>
      </c>
      <c r="X470" s="374">
        <f t="shared" si="81"/>
        <v>90</v>
      </c>
      <c r="Y470" s="36">
        <f>IFERROR(IF(X470=0,"",ROUNDUP(X470/H470,0)*0.00937),"")</f>
        <v>0.23424999999999999</v>
      </c>
      <c r="Z470" s="56"/>
      <c r="AA470" s="57"/>
      <c r="AE470" s="64"/>
      <c r="BB470" s="325" t="s">
        <v>1</v>
      </c>
      <c r="BL470" s="64">
        <f t="shared" si="83"/>
        <v>95.999999999999986</v>
      </c>
      <c r="BM470" s="64">
        <f t="shared" si="84"/>
        <v>95.999999999999986</v>
      </c>
      <c r="BN470" s="64">
        <f t="shared" si="85"/>
        <v>0.20833333333333334</v>
      </c>
      <c r="BO470" s="64">
        <f t="shared" si="86"/>
        <v>0.20833333333333334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58.333333333333336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59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0.55282999999999993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210</v>
      </c>
      <c r="X472" s="375">
        <f>IFERROR(SUM(X459:X470),"0")</f>
        <v>212.4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30</v>
      </c>
      <c r="X480" s="374">
        <f t="shared" si="87"/>
        <v>31.68</v>
      </c>
      <c r="Y480" s="36">
        <f>IFERROR(IF(X480=0,"",ROUNDUP(X480/H480,0)*0.01196),"")</f>
        <v>7.1760000000000004E-2</v>
      </c>
      <c r="Z480" s="56"/>
      <c r="AA480" s="57"/>
      <c r="AE480" s="64"/>
      <c r="BB480" s="329" t="s">
        <v>1</v>
      </c>
      <c r="BL480" s="64">
        <f t="shared" si="88"/>
        <v>32.04545454545454</v>
      </c>
      <c r="BM480" s="64">
        <f t="shared" si="89"/>
        <v>33.839999999999996</v>
      </c>
      <c r="BN480" s="64">
        <f t="shared" si="90"/>
        <v>5.4632867132867136E-2</v>
      </c>
      <c r="BO480" s="64">
        <f t="shared" si="91"/>
        <v>5.7692307692307696E-2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42</v>
      </c>
      <c r="X482" s="374">
        <f t="shared" si="87"/>
        <v>43.2</v>
      </c>
      <c r="Y482" s="36">
        <f>IFERROR(IF(X482=0,"",ROUNDUP(X482/H482,0)*0.00937),"")</f>
        <v>0.11244</v>
      </c>
      <c r="Z482" s="56"/>
      <c r="AA482" s="57"/>
      <c r="AE482" s="64"/>
      <c r="BB482" s="331" t="s">
        <v>1</v>
      </c>
      <c r="BL482" s="64">
        <f t="shared" si="88"/>
        <v>44.8</v>
      </c>
      <c r="BM482" s="64">
        <f t="shared" si="89"/>
        <v>46.08</v>
      </c>
      <c r="BN482" s="64">
        <f t="shared" si="90"/>
        <v>9.722222222222221E-2</v>
      </c>
      <c r="BO482" s="64">
        <f t="shared" si="91"/>
        <v>0.1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24</v>
      </c>
      <c r="X484" s="374">
        <f t="shared" si="87"/>
        <v>25.2</v>
      </c>
      <c r="Y484" s="36">
        <f>IFERROR(IF(X484=0,"",ROUNDUP(X484/H484,0)*0.00937),"")</f>
        <v>6.5589999999999996E-2</v>
      </c>
      <c r="Z484" s="56"/>
      <c r="AA484" s="57"/>
      <c r="AE484" s="64"/>
      <c r="BB484" s="333" t="s">
        <v>1</v>
      </c>
      <c r="BL484" s="64">
        <f t="shared" si="88"/>
        <v>25.4</v>
      </c>
      <c r="BM484" s="64">
        <f t="shared" si="89"/>
        <v>26.669999999999998</v>
      </c>
      <c r="BN484" s="64">
        <f t="shared" si="90"/>
        <v>5.5555555555555552E-2</v>
      </c>
      <c r="BO484" s="64">
        <f t="shared" si="91"/>
        <v>5.8333333333333334E-2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24.015151515151516</v>
      </c>
      <c r="X485" s="375">
        <f>IFERROR(X479/H479,"0")+IFERROR(X480/H480,"0")+IFERROR(X481/H481,"0")+IFERROR(X482/H482,"0")+IFERROR(X483/H483,"0")+IFERROR(X484/H484,"0")</f>
        <v>25</v>
      </c>
      <c r="Y485" s="375">
        <f>IFERROR(IF(Y479="",0,Y479),"0")+IFERROR(IF(Y480="",0,Y480),"0")+IFERROR(IF(Y481="",0,Y481),"0")+IFERROR(IF(Y482="",0,Y482),"0")+IFERROR(IF(Y483="",0,Y483),"0")+IFERROR(IF(Y484="",0,Y484),"0")</f>
        <v>0.24979000000000001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96</v>
      </c>
      <c r="X486" s="375">
        <f>IFERROR(SUM(X479:X484),"0")</f>
        <v>100.08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150</v>
      </c>
      <c r="X526" s="374">
        <f>IFERROR(IF(W526="",0,CEILING((W526/$H526),1)*$H526),"")</f>
        <v>156</v>
      </c>
      <c r="Y526" s="36">
        <f>IFERROR(IF(X526=0,"",ROUNDUP(X526/H526,0)*0.02175),"")</f>
        <v>0.43499999999999994</v>
      </c>
      <c r="Z526" s="56"/>
      <c r="AA526" s="57"/>
      <c r="AE526" s="64"/>
      <c r="BB526" s="355" t="s">
        <v>1</v>
      </c>
      <c r="BL526" s="64">
        <f>IFERROR(W526*I526/H526,"0")</f>
        <v>160.84615384615387</v>
      </c>
      <c r="BM526" s="64">
        <f>IFERROR(X526*I526/H526,"0")</f>
        <v>167.28000000000003</v>
      </c>
      <c r="BN526" s="64">
        <f>IFERROR(1/J526*(W526/H526),"0")</f>
        <v>0.34340659340659335</v>
      </c>
      <c r="BO526" s="64">
        <f>IFERROR(1/J526*(X526/H526),"0")</f>
        <v>0.3571428571428571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19.23076923076923</v>
      </c>
      <c r="X531" s="375">
        <f>IFERROR(X526/H526,"0")+IFERROR(X527/H527,"0")+IFERROR(X528/H528,"0")+IFERROR(X529/H529,"0")+IFERROR(X530/H530,"0")</f>
        <v>20</v>
      </c>
      <c r="Y531" s="375">
        <f>IFERROR(IF(Y526="",0,Y526),"0")+IFERROR(IF(Y527="",0,Y527),"0")+IFERROR(IF(Y528="",0,Y528),"0")+IFERROR(IF(Y529="",0,Y529),"0")+IFERROR(IF(Y530="",0,Y530),"0")</f>
        <v>0.43499999999999994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150</v>
      </c>
      <c r="X532" s="375">
        <f>IFERROR(SUM(X526:X530),"0")</f>
        <v>156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6495.4000000000005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6583.5999999999985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7003.5666755466764</v>
      </c>
      <c r="X541" s="375">
        <f>IFERROR(SUM(BM22:BM537),"0")</f>
        <v>7097.4239999999991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14</v>
      </c>
      <c r="X542" s="38">
        <f>ROUNDUP(SUM(BO22:BO537),0)</f>
        <v>14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7353.5666755466764</v>
      </c>
      <c r="X543" s="375">
        <f>GrossWeightTotalR+PalletQtyTotalR*25</f>
        <v>7447.4239999999991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1602.3678173678172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1618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16.041400000000003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45.900000000000006</v>
      </c>
      <c r="D550" s="46">
        <f>IFERROR(X57*1,"0")+IFERROR(X58*1,"0")+IFERROR(X59*1,"0")+IFERROR(X60*1,"0")</f>
        <v>225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1632.28</v>
      </c>
      <c r="F550" s="46">
        <f>IFERROR(X134*1,"0")+IFERROR(X135*1,"0")+IFERROR(X136*1,"0")+IFERROR(X137*1,"0")+IFERROR(X138*1,"0")</f>
        <v>613.79999999999995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222.60000000000002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360</v>
      </c>
      <c r="J550" s="46">
        <f>IFERROR(X209*1,"0")+IFERROR(X210*1,"0")+IFERROR(X211*1,"0")+IFERROR(X212*1,"0")+IFERROR(X213*1,"0")+IFERROR(X214*1,"0")+IFERROR(X218*1,"0")+IFERROR(X219*1,"0")</f>
        <v>105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563.64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563.64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500.40000000000003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1538.4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59.4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190.55999999999997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58.14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312.48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156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02,37"/>
        <filter val="10,00"/>
        <filter val="100,00"/>
        <filter val="105,00"/>
        <filter val="112,00"/>
        <filter val="120,00"/>
        <filter val="14"/>
        <filter val="14,00"/>
        <filter val="150,00"/>
        <filter val="155,51"/>
        <filter val="16,67"/>
        <filter val="163,10"/>
        <filter val="17,50"/>
        <filter val="180,00"/>
        <filter val="182,00"/>
        <filter val="19,23"/>
        <filter val="2,50"/>
        <filter val="2,56"/>
        <filter val="20,00"/>
        <filter val="210,00"/>
        <filter val="220,00"/>
        <filter val="225,00"/>
        <filter val="225,89"/>
        <filter val="233,33"/>
        <filter val="24,00"/>
        <filter val="24,02"/>
        <filter val="250,00"/>
        <filter val="270,00"/>
        <filter val="28,00"/>
        <filter val="280,00"/>
        <filter val="30,00"/>
        <filter val="32,00"/>
        <filter val="33,33"/>
        <filter val="35,00"/>
        <filter val="360,00"/>
        <filter val="40,00"/>
        <filter val="400,00"/>
        <filter val="42,00"/>
        <filter val="45,00"/>
        <filter val="46,67"/>
        <filter val="470,00"/>
        <filter val="49,50"/>
        <filter val="490,00"/>
        <filter val="495,00"/>
        <filter val="5,00"/>
        <filter val="50,00"/>
        <filter val="53,33"/>
        <filter val="58,33"/>
        <filter val="59,62"/>
        <filter val="6 495,40"/>
        <filter val="6,60"/>
        <filter val="6,67"/>
        <filter val="610,00"/>
        <filter val="66,00"/>
        <filter val="69,05"/>
        <filter val="7 003,57"/>
        <filter val="7 353,57"/>
        <filter val="70,00"/>
        <filter val="700,00"/>
        <filter val="744,50"/>
        <filter val="772,00"/>
        <filter val="8,33"/>
        <filter val="8,80"/>
        <filter val="800,00"/>
        <filter val="9,00"/>
        <filter val="90,00"/>
        <filter val="96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