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КИ филиалы\"/>
    </mc:Choice>
  </mc:AlternateContent>
  <xr:revisionPtr revIDLastSave="0" documentId="13_ncr:1_{B1A31638-F43A-4670-A0A3-CAC9C85D42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2" i="1" l="1"/>
  <c r="AC101" i="1"/>
  <c r="Q28" i="1" l="1"/>
  <c r="Q27" i="1"/>
  <c r="Q24" i="1"/>
  <c r="Q21" i="1"/>
  <c r="AC98" i="1" l="1"/>
  <c r="AC96" i="1"/>
  <c r="AC56" i="1"/>
  <c r="AC10" i="1"/>
  <c r="AC11" i="1"/>
  <c r="AC12" i="1"/>
  <c r="AC13" i="1"/>
  <c r="AC14" i="1"/>
  <c r="AC15" i="1"/>
  <c r="AC16" i="1"/>
  <c r="AC18" i="1"/>
  <c r="AC23" i="1"/>
  <c r="AC25" i="1"/>
  <c r="AC33" i="1"/>
  <c r="AC34" i="1"/>
  <c r="AC38" i="1"/>
  <c r="AC46" i="1"/>
  <c r="AC48" i="1"/>
  <c r="AC49" i="1"/>
  <c r="AC50" i="1"/>
  <c r="AC57" i="1"/>
  <c r="AC58" i="1"/>
  <c r="AC64" i="1"/>
  <c r="AC65" i="1"/>
  <c r="AC66" i="1"/>
  <c r="AC68" i="1"/>
  <c r="AC70" i="1"/>
  <c r="AC72" i="1"/>
  <c r="AC75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100" i="1"/>
  <c r="L7" i="1"/>
  <c r="P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T14" i="1" s="1"/>
  <c r="L15" i="1"/>
  <c r="P15" i="1" s="1"/>
  <c r="T15" i="1" s="1"/>
  <c r="L16" i="1"/>
  <c r="P16" i="1" s="1"/>
  <c r="T16" i="1" s="1"/>
  <c r="L17" i="1"/>
  <c r="P17" i="1" s="1"/>
  <c r="L18" i="1"/>
  <c r="P18" i="1" s="1"/>
  <c r="T18" i="1" s="1"/>
  <c r="L19" i="1"/>
  <c r="P19" i="1" s="1"/>
  <c r="L20" i="1"/>
  <c r="P20" i="1" s="1"/>
  <c r="L21" i="1"/>
  <c r="P21" i="1" s="1"/>
  <c r="L22" i="1"/>
  <c r="P22" i="1" s="1"/>
  <c r="L23" i="1"/>
  <c r="P23" i="1" s="1"/>
  <c r="T23" i="1" s="1"/>
  <c r="L24" i="1"/>
  <c r="P24" i="1" s="1"/>
  <c r="AC24" i="1" s="1"/>
  <c r="L25" i="1"/>
  <c r="P25" i="1" s="1"/>
  <c r="T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T33" i="1" s="1"/>
  <c r="L34" i="1"/>
  <c r="P34" i="1" s="1"/>
  <c r="T34" i="1" s="1"/>
  <c r="L35" i="1"/>
  <c r="P35" i="1" s="1"/>
  <c r="L36" i="1"/>
  <c r="P36" i="1" s="1"/>
  <c r="Q36" i="1" s="1"/>
  <c r="L37" i="1"/>
  <c r="P37" i="1" s="1"/>
  <c r="Q37" i="1" s="1"/>
  <c r="L38" i="1"/>
  <c r="P38" i="1" s="1"/>
  <c r="T38" i="1" s="1"/>
  <c r="L39" i="1"/>
  <c r="P39" i="1" s="1"/>
  <c r="L40" i="1"/>
  <c r="P40" i="1" s="1"/>
  <c r="Q40" i="1" s="1"/>
  <c r="L41" i="1"/>
  <c r="P41" i="1" s="1"/>
  <c r="L42" i="1"/>
  <c r="P42" i="1" s="1"/>
  <c r="AC42" i="1" s="1"/>
  <c r="L43" i="1"/>
  <c r="P43" i="1" s="1"/>
  <c r="L44" i="1"/>
  <c r="P44" i="1" s="1"/>
  <c r="Q44" i="1" s="1"/>
  <c r="AC44" i="1" s="1"/>
  <c r="L45" i="1"/>
  <c r="P45" i="1" s="1"/>
  <c r="L46" i="1"/>
  <c r="P46" i="1" s="1"/>
  <c r="T46" i="1" s="1"/>
  <c r="L47" i="1"/>
  <c r="P47" i="1" s="1"/>
  <c r="L48" i="1"/>
  <c r="P48" i="1" s="1"/>
  <c r="T48" i="1" s="1"/>
  <c r="L49" i="1"/>
  <c r="P49" i="1" s="1"/>
  <c r="T49" i="1" s="1"/>
  <c r="L50" i="1"/>
  <c r="P50" i="1" s="1"/>
  <c r="T50" i="1" s="1"/>
  <c r="L51" i="1"/>
  <c r="P51" i="1" s="1"/>
  <c r="L52" i="1"/>
  <c r="P52" i="1" s="1"/>
  <c r="Q52" i="1" s="1"/>
  <c r="AC52" i="1" s="1"/>
  <c r="L53" i="1"/>
  <c r="P53" i="1" s="1"/>
  <c r="L54" i="1"/>
  <c r="P54" i="1" s="1"/>
  <c r="Q54" i="1" s="1"/>
  <c r="AC54" i="1" s="1"/>
  <c r="L55" i="1"/>
  <c r="P55" i="1" s="1"/>
  <c r="L56" i="1"/>
  <c r="P56" i="1" s="1"/>
  <c r="L57" i="1"/>
  <c r="P57" i="1" s="1"/>
  <c r="T57" i="1" s="1"/>
  <c r="L58" i="1"/>
  <c r="P58" i="1" s="1"/>
  <c r="T58" i="1" s="1"/>
  <c r="L59" i="1"/>
  <c r="P59" i="1" s="1"/>
  <c r="L60" i="1"/>
  <c r="P60" i="1" s="1"/>
  <c r="Q60" i="1" s="1"/>
  <c r="AC60" i="1" s="1"/>
  <c r="L61" i="1"/>
  <c r="P61" i="1" s="1"/>
  <c r="L62" i="1"/>
  <c r="P62" i="1" s="1"/>
  <c r="Q62" i="1" s="1"/>
  <c r="AC62" i="1" s="1"/>
  <c r="L63" i="1"/>
  <c r="P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L68" i="1"/>
  <c r="P68" i="1" s="1"/>
  <c r="T68" i="1" s="1"/>
  <c r="L69" i="1"/>
  <c r="P69" i="1" s="1"/>
  <c r="Q69" i="1" s="1"/>
  <c r="L70" i="1"/>
  <c r="P70" i="1" s="1"/>
  <c r="T70" i="1" s="1"/>
  <c r="L71" i="1"/>
  <c r="P71" i="1" s="1"/>
  <c r="L72" i="1"/>
  <c r="P72" i="1" s="1"/>
  <c r="T72" i="1" s="1"/>
  <c r="L73" i="1"/>
  <c r="P73" i="1" s="1"/>
  <c r="L74" i="1"/>
  <c r="P74" i="1" s="1"/>
  <c r="Q74" i="1" s="1"/>
  <c r="AC74" i="1" s="1"/>
  <c r="L75" i="1"/>
  <c r="P75" i="1" s="1"/>
  <c r="T75" i="1" s="1"/>
  <c r="L76" i="1"/>
  <c r="P76" i="1" s="1"/>
  <c r="L77" i="1"/>
  <c r="P77" i="1" s="1"/>
  <c r="L78" i="1"/>
  <c r="P78" i="1" s="1"/>
  <c r="L79" i="1"/>
  <c r="P79" i="1" s="1"/>
  <c r="T79" i="1" s="1"/>
  <c r="L80" i="1"/>
  <c r="P80" i="1" s="1"/>
  <c r="T80" i="1" s="1"/>
  <c r="L81" i="1"/>
  <c r="P81" i="1" s="1"/>
  <c r="T81" i="1" s="1"/>
  <c r="L82" i="1"/>
  <c r="P82" i="1" s="1"/>
  <c r="T82" i="1" s="1"/>
  <c r="L83" i="1"/>
  <c r="P83" i="1" s="1"/>
  <c r="T83" i="1" s="1"/>
  <c r="L84" i="1"/>
  <c r="P84" i="1" s="1"/>
  <c r="T84" i="1" s="1"/>
  <c r="L85" i="1"/>
  <c r="P85" i="1" s="1"/>
  <c r="T85" i="1" s="1"/>
  <c r="L86" i="1"/>
  <c r="P86" i="1" s="1"/>
  <c r="T86" i="1" s="1"/>
  <c r="L87" i="1"/>
  <c r="P87" i="1" s="1"/>
  <c r="T87" i="1" s="1"/>
  <c r="L88" i="1"/>
  <c r="P88" i="1" s="1"/>
  <c r="T88" i="1" s="1"/>
  <c r="L89" i="1"/>
  <c r="P89" i="1" s="1"/>
  <c r="T89" i="1" s="1"/>
  <c r="L90" i="1"/>
  <c r="P90" i="1" s="1"/>
  <c r="T90" i="1" s="1"/>
  <c r="L91" i="1"/>
  <c r="P91" i="1" s="1"/>
  <c r="U91" i="1" s="1"/>
  <c r="L92" i="1"/>
  <c r="P92" i="1" s="1"/>
  <c r="U92" i="1" s="1"/>
  <c r="L93" i="1"/>
  <c r="P93" i="1" s="1"/>
  <c r="U93" i="1" s="1"/>
  <c r="L94" i="1"/>
  <c r="P94" i="1" s="1"/>
  <c r="U94" i="1" s="1"/>
  <c r="L95" i="1"/>
  <c r="P95" i="1" s="1"/>
  <c r="U95" i="1" s="1"/>
  <c r="L96" i="1"/>
  <c r="P96" i="1" s="1"/>
  <c r="U96" i="1" s="1"/>
  <c r="L97" i="1"/>
  <c r="P97" i="1" s="1"/>
  <c r="L98" i="1"/>
  <c r="P98" i="1" s="1"/>
  <c r="U98" i="1" s="1"/>
  <c r="L99" i="1"/>
  <c r="P99" i="1" s="1"/>
  <c r="L100" i="1"/>
  <c r="P100" i="1" s="1"/>
  <c r="U100" i="1" s="1"/>
  <c r="L6" i="1"/>
  <c r="P6" i="1" s="1"/>
  <c r="AC40" i="1" l="1"/>
  <c r="Q6" i="1"/>
  <c r="AC6" i="1" s="1"/>
  <c r="U99" i="1"/>
  <c r="AC99" i="1"/>
  <c r="U97" i="1"/>
  <c r="AC97" i="1"/>
  <c r="Q77" i="1"/>
  <c r="AC77" i="1" s="1"/>
  <c r="Q73" i="1"/>
  <c r="AC73" i="1" s="1"/>
  <c r="Q71" i="1"/>
  <c r="AC71" i="1" s="1"/>
  <c r="AC69" i="1"/>
  <c r="AC67" i="1"/>
  <c r="Q63" i="1"/>
  <c r="AC63" i="1" s="1"/>
  <c r="Q61" i="1"/>
  <c r="AC61" i="1" s="1"/>
  <c r="Q59" i="1"/>
  <c r="AC59" i="1" s="1"/>
  <c r="AC55" i="1"/>
  <c r="Q53" i="1"/>
  <c r="AC53" i="1" s="1"/>
  <c r="Q51" i="1"/>
  <c r="AC51" i="1" s="1"/>
  <c r="Q47" i="1"/>
  <c r="AC47" i="1" s="1"/>
  <c r="Q45" i="1"/>
  <c r="AC45" i="1" s="1"/>
  <c r="Q43" i="1"/>
  <c r="AC43" i="1" s="1"/>
  <c r="Q41" i="1"/>
  <c r="AC41" i="1" s="1"/>
  <c r="Q39" i="1"/>
  <c r="AC39" i="1" s="1"/>
  <c r="AC37" i="1"/>
  <c r="AC35" i="1"/>
  <c r="AC31" i="1"/>
  <c r="Q29" i="1"/>
  <c r="AC29" i="1" s="1"/>
  <c r="AC27" i="1"/>
  <c r="AC21" i="1"/>
  <c r="Q19" i="1"/>
  <c r="AC19" i="1" s="1"/>
  <c r="Q17" i="1"/>
  <c r="AC17" i="1" s="1"/>
  <c r="Q9" i="1"/>
  <c r="AC9" i="1" s="1"/>
  <c r="AC7" i="1"/>
  <c r="T76" i="1"/>
  <c r="T32" i="1"/>
  <c r="T28" i="1"/>
  <c r="Q8" i="1"/>
  <c r="AC8" i="1" s="1"/>
  <c r="Q20" i="1"/>
  <c r="AC20" i="1" s="1"/>
  <c r="Q22" i="1"/>
  <c r="AC22" i="1" s="1"/>
  <c r="Q26" i="1"/>
  <c r="AC26" i="1" s="1"/>
  <c r="AC28" i="1"/>
  <c r="AC30" i="1"/>
  <c r="AC32" i="1"/>
  <c r="AC36" i="1"/>
  <c r="AC76" i="1"/>
  <c r="Q78" i="1"/>
  <c r="AC78" i="1" s="1"/>
  <c r="T74" i="1"/>
  <c r="T62" i="1"/>
  <c r="T60" i="1"/>
  <c r="T56" i="1"/>
  <c r="T54" i="1"/>
  <c r="T52" i="1"/>
  <c r="T44" i="1"/>
  <c r="T42" i="1"/>
  <c r="T40" i="1"/>
  <c r="T24" i="1"/>
  <c r="U38" i="1"/>
  <c r="U22" i="1"/>
  <c r="U46" i="1"/>
  <c r="U30" i="1"/>
  <c r="U14" i="1"/>
  <c r="U42" i="1"/>
  <c r="U34" i="1"/>
  <c r="U26" i="1"/>
  <c r="U18" i="1"/>
  <c r="U10" i="1"/>
  <c r="U6" i="1"/>
  <c r="T97" i="1"/>
  <c r="T93" i="1"/>
  <c r="U89" i="1"/>
  <c r="U85" i="1"/>
  <c r="U81" i="1"/>
  <c r="U77" i="1"/>
  <c r="U73" i="1"/>
  <c r="U69" i="1"/>
  <c r="U65" i="1"/>
  <c r="U61" i="1"/>
  <c r="U57" i="1"/>
  <c r="U53" i="1"/>
  <c r="U49" i="1"/>
  <c r="T95" i="1"/>
  <c r="T91" i="1"/>
  <c r="U87" i="1"/>
  <c r="U83" i="1"/>
  <c r="U79" i="1"/>
  <c r="U75" i="1"/>
  <c r="U71" i="1"/>
  <c r="U67" i="1"/>
  <c r="U63" i="1"/>
  <c r="U59" i="1"/>
  <c r="U55" i="1"/>
  <c r="U51" i="1"/>
  <c r="U47" i="1"/>
  <c r="U44" i="1"/>
  <c r="U40" i="1"/>
  <c r="U36" i="1"/>
  <c r="U32" i="1"/>
  <c r="U28" i="1"/>
  <c r="U24" i="1"/>
  <c r="U20" i="1"/>
  <c r="U16" i="1"/>
  <c r="U12" i="1"/>
  <c r="U8" i="1"/>
  <c r="T100" i="1"/>
  <c r="T98" i="1"/>
  <c r="T96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" i="1" l="1"/>
  <c r="T22" i="1"/>
  <c r="AC5" i="1"/>
  <c r="Q5" i="1"/>
  <c r="T99" i="1"/>
  <c r="T20" i="1"/>
  <c r="T26" i="1"/>
  <c r="T30" i="1"/>
  <c r="T36" i="1"/>
  <c r="T78" i="1"/>
  <c r="T7" i="1"/>
  <c r="T9" i="1"/>
  <c r="T17" i="1"/>
  <c r="T19" i="1"/>
  <c r="T21" i="1"/>
  <c r="T27" i="1"/>
  <c r="T29" i="1"/>
  <c r="T31" i="1"/>
  <c r="T35" i="1"/>
  <c r="T37" i="1"/>
  <c r="T39" i="1"/>
  <c r="T41" i="1"/>
  <c r="T43" i="1"/>
  <c r="T45" i="1"/>
  <c r="T47" i="1"/>
  <c r="T51" i="1"/>
  <c r="T53" i="1"/>
  <c r="T55" i="1"/>
  <c r="T59" i="1"/>
  <c r="T61" i="1"/>
  <c r="T63" i="1"/>
  <c r="T67" i="1"/>
  <c r="T69" i="1"/>
  <c r="T71" i="1"/>
  <c r="T73" i="1"/>
  <c r="T77" i="1"/>
  <c r="T6" i="1"/>
  <c r="K5" i="1"/>
</calcChain>
</file>

<file path=xl/sharedStrings.xml><?xml version="1.0" encoding="utf-8"?>
<sst xmlns="http://schemas.openxmlformats.org/spreadsheetml/2006/main" count="370" uniqueCount="144">
  <si>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</si>
  <si>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</si>
  <si>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</si>
  <si>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</si>
  <si>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</si>
  <si>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</si>
  <si>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</si>
  <si>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</si>
  <si>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</si>
  <si>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</si>
  <si>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</si>
  <si>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</si>
  <si>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</si>
  <si>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</si>
  <si>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</si>
  <si>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</si>
  <si>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</si>
  <si>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</si>
  <si>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</si>
  <si>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</si>
  <si>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</si>
  <si>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</si>
  <si>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</si>
  <si>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</t>
  </si>
  <si>
    <t>02,05,</t>
  </si>
  <si>
    <t>01,05,</t>
  </si>
  <si>
    <t>25,04,</t>
  </si>
  <si>
    <t>24,04,</t>
  </si>
  <si>
    <t>18,04,</t>
  </si>
  <si>
    <t>17,04,</t>
  </si>
  <si>
    <t>11,04,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</si>
  <si>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</si>
  <si>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</si>
  <si>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</si>
  <si>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</si>
  <si>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</si>
  <si>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</si>
  <si>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</si>
  <si>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</si>
  <si>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</si>
  <si>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</si>
  <si>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нет потребности (Петраш 18,04,24)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</si>
  <si>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</si>
  <si>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</si>
  <si>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</si>
  <si>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</si>
  <si>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</si>
  <si>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</si>
  <si>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</si>
  <si>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нет потребности / вывести Петраш 20,03,24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</si>
  <si>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</si>
  <si>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</si>
  <si>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</si>
  <si>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</si>
  <si>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</si>
  <si>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</si>
  <si>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</si>
  <si>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</si>
  <si>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</si>
  <si>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</si>
  <si>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</si>
  <si>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</si>
  <si>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</si>
  <si>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</si>
  <si>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</si>
  <si>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</si>
  <si>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не в матрице</t>
  </si>
  <si>
    <t>245  Колбаса Сервелатная по-стародворски, Фирм. фиброуз в/у ВЕС, ТМ Стародворье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</si>
  <si>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</si>
  <si>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</si>
  <si>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</si>
  <si>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</si>
  <si>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</si>
  <si>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</si>
  <si>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</si>
  <si>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</si>
  <si>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</si>
  <si>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</si>
  <si>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</si>
  <si>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</si>
  <si>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</si>
  <si>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</si>
  <si>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</si>
  <si>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</si>
  <si>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</si>
  <si>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</si>
  <si>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</si>
  <si>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</si>
  <si>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</si>
  <si>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</si>
  <si>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</si>
  <si>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</si>
  <si>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</si>
  <si>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</si>
  <si>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</si>
  <si>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</si>
  <si>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</si>
  <si>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</si>
  <si>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</si>
  <si>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</si>
  <si>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</si>
  <si>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</si>
  <si>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</si>
  <si>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</si>
  <si>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</si>
  <si>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</si>
  <si>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</si>
  <si>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</si>
  <si>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</si>
  <si>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</si>
  <si>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</si>
  <si>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</si>
  <si>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</si>
  <si>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</si>
  <si>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</si>
  <si>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</si>
  <si>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</si>
  <si>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</si>
  <si>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</si>
  <si>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</si>
  <si>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</si>
  <si>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</si>
  <si>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</si>
  <si>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</si>
  <si>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</si>
  <si>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</si>
  <si>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</si>
  <si>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</si>
  <si>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</si>
  <si>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</si>
  <si>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</si>
  <si>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</si>
  <si>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</si>
  <si>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</si>
  <si>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</si>
  <si>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</si>
  <si>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</si>
  <si>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нет потребности (Петраш 18,04,24) / то же что и 460</t>
    </r>
  </si>
  <si>
    <t>заказ</t>
  </si>
  <si>
    <t>06,05,</t>
  </si>
  <si>
    <t>сосиски Молочные ГОСТ 0,3 кг ТМ Вязанка</t>
  </si>
  <si>
    <t>сосиски Филейские 0,3 кг ТМ Вязанка</t>
  </si>
  <si>
    <t>новинка</t>
  </si>
  <si>
    <t>ротация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</si>
</sst>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7" sqref="S1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2.85546875" customWidth="1"/>
    <col min="10" max="18" width="6.7109375" customWidth="1"/>
    <col min="19" max="19" width="21.7109375" customWidth="1"/>
    <col min="20" max="21" width="5.28515625" customWidth="1"/>
    <col min="22" max="27" width="6.7109375" customWidth="1"/>
    <col min="28" max="28" width="37.28515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138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57254.005999999987</v>
      </c>
      <c r="F5" s="4">
        <f>SUM(F6:F498)</f>
        <v>25266.501</v>
      </c>
      <c r="G5" s="6"/>
      <c r="H5" s="1"/>
      <c r="I5" s="1"/>
      <c r="J5" s="4">
        <f t="shared" ref="J5:R5" si="0">SUM(J6:J498)</f>
        <v>56899.45100000003</v>
      </c>
      <c r="K5" s="4">
        <f t="shared" si="0"/>
        <v>354.55500000000006</v>
      </c>
      <c r="L5" s="4">
        <f t="shared" si="0"/>
        <v>23457.700999999997</v>
      </c>
      <c r="M5" s="4">
        <f t="shared" si="0"/>
        <v>33796.305</v>
      </c>
      <c r="N5" s="4">
        <f t="shared" si="0"/>
        <v>14164.533900000002</v>
      </c>
      <c r="O5" s="4">
        <f t="shared" si="0"/>
        <v>14540.003699999994</v>
      </c>
      <c r="P5" s="4">
        <f t="shared" si="0"/>
        <v>4691.5402000000013</v>
      </c>
      <c r="Q5" s="4">
        <f t="shared" si="0"/>
        <v>5419.5615999999991</v>
      </c>
      <c r="R5" s="4">
        <f t="shared" si="0"/>
        <v>0</v>
      </c>
      <c r="S5" s="1"/>
      <c r="T5" s="1"/>
      <c r="U5" s="1"/>
      <c r="V5" s="4">
        <f t="shared" ref="V5:AA5" si="1">SUM(V6:V498)</f>
        <v>4855.7634000000016</v>
      </c>
      <c r="W5" s="4">
        <f t="shared" si="1"/>
        <v>5414.1456000000035</v>
      </c>
      <c r="X5" s="4">
        <f t="shared" si="1"/>
        <v>5307.3713999999982</v>
      </c>
      <c r="Y5" s="4">
        <f t="shared" si="1"/>
        <v>4241.4869999999992</v>
      </c>
      <c r="Z5" s="4">
        <f t="shared" si="1"/>
        <v>4243.1076000000003</v>
      </c>
      <c r="AA5" s="4">
        <f t="shared" si="1"/>
        <v>4328.9803999999986</v>
      </c>
      <c r="AB5" s="1"/>
      <c r="AC5" s="4">
        <f>SUM(AC6:AC498)</f>
        <v>4771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51.021999999999998</v>
      </c>
      <c r="D6" s="1">
        <v>183.727</v>
      </c>
      <c r="E6" s="1">
        <v>112.664</v>
      </c>
      <c r="F6" s="1">
        <v>109.511</v>
      </c>
      <c r="G6" s="6">
        <v>1</v>
      </c>
      <c r="H6" s="1">
        <v>50</v>
      </c>
      <c r="I6" s="1" t="s">
        <v>33</v>
      </c>
      <c r="J6" s="1">
        <v>113.2</v>
      </c>
      <c r="K6" s="1">
        <f t="shared" ref="K6:K37" si="2">E6-J6</f>
        <v>-0.53600000000000136</v>
      </c>
      <c r="L6" s="1">
        <f>E6-M6</f>
        <v>112.664</v>
      </c>
      <c r="M6" s="1"/>
      <c r="N6" s="1"/>
      <c r="O6" s="1">
        <v>142.72579999999999</v>
      </c>
      <c r="P6" s="1">
        <f>L6/5</f>
        <v>22.532800000000002</v>
      </c>
      <c r="Q6" s="5">
        <f>12*P6-O6-N6-F6</f>
        <v>18.156800000000004</v>
      </c>
      <c r="R6" s="5"/>
      <c r="S6" s="1"/>
      <c r="T6" s="1">
        <f>(F6+N6+O6+Q6)/P6</f>
        <v>11.999999999999998</v>
      </c>
      <c r="U6" s="1">
        <f>(F6+N6+O6)/P6</f>
        <v>11.194205780018461</v>
      </c>
      <c r="V6" s="1">
        <v>22.2044</v>
      </c>
      <c r="W6" s="1">
        <v>18.881799999999998</v>
      </c>
      <c r="X6" s="1">
        <v>21.012599999999999</v>
      </c>
      <c r="Y6" s="1">
        <v>17.0746</v>
      </c>
      <c r="Z6" s="1">
        <v>12.429</v>
      </c>
      <c r="AA6" s="1">
        <v>11.0068</v>
      </c>
      <c r="AB6" s="1"/>
      <c r="AC6" s="1">
        <f>ROUND(Q6*G6,0)</f>
        <v>18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299.58100000000002</v>
      </c>
      <c r="D7" s="1">
        <v>710.63300000000004</v>
      </c>
      <c r="E7" s="1">
        <v>390.21</v>
      </c>
      <c r="F7" s="1">
        <v>525.19600000000003</v>
      </c>
      <c r="G7" s="6">
        <v>1</v>
      </c>
      <c r="H7" s="1">
        <v>45</v>
      </c>
      <c r="I7" s="1" t="s">
        <v>33</v>
      </c>
      <c r="J7" s="1">
        <v>326.8</v>
      </c>
      <c r="K7" s="1">
        <f t="shared" si="2"/>
        <v>63.409999999999968</v>
      </c>
      <c r="L7" s="1">
        <f t="shared" ref="L7:L69" si="3">E7-M7</f>
        <v>390.21</v>
      </c>
      <c r="M7" s="1"/>
      <c r="N7" s="1">
        <v>418.61099999999999</v>
      </c>
      <c r="O7" s="1"/>
      <c r="P7" s="1">
        <f t="shared" ref="P7:P69" si="4">L7/5</f>
        <v>78.042000000000002</v>
      </c>
      <c r="Q7" s="5"/>
      <c r="R7" s="5"/>
      <c r="S7" s="1"/>
      <c r="T7" s="1">
        <f t="shared" ref="T7:T69" si="5">(F7+N7+O7+Q7)/P7</f>
        <v>12.093577817072859</v>
      </c>
      <c r="U7" s="1">
        <f t="shared" ref="U7:U69" si="6">(F7+N7+O7)/P7</f>
        <v>12.093577817072859</v>
      </c>
      <c r="V7" s="1">
        <v>84.7928</v>
      </c>
      <c r="W7" s="1">
        <v>110.282</v>
      </c>
      <c r="X7" s="1">
        <v>102.9032</v>
      </c>
      <c r="Y7" s="1">
        <v>52.774999999999999</v>
      </c>
      <c r="Z7" s="1">
        <v>51.758200000000002</v>
      </c>
      <c r="AA7" s="1">
        <v>83.743200000000002</v>
      </c>
      <c r="AB7" s="1"/>
      <c r="AC7" s="1">
        <f t="shared" ref="AC7:AC69" si="7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367.06900000000002</v>
      </c>
      <c r="D8" s="1">
        <v>811.40200000000004</v>
      </c>
      <c r="E8" s="1">
        <v>467.12599999999998</v>
      </c>
      <c r="F8" s="1">
        <v>645.154</v>
      </c>
      <c r="G8" s="6">
        <v>1</v>
      </c>
      <c r="H8" s="1">
        <v>45</v>
      </c>
      <c r="I8" s="1" t="s">
        <v>33</v>
      </c>
      <c r="J8" s="1">
        <v>409.7</v>
      </c>
      <c r="K8" s="1">
        <f t="shared" si="2"/>
        <v>57.425999999999988</v>
      </c>
      <c r="L8" s="1">
        <f t="shared" si="3"/>
        <v>467.12599999999998</v>
      </c>
      <c r="M8" s="1"/>
      <c r="N8" s="1">
        <v>203.04980000000009</v>
      </c>
      <c r="O8" s="1">
        <v>114.2578</v>
      </c>
      <c r="P8" s="1">
        <f t="shared" si="4"/>
        <v>93.42519999999999</v>
      </c>
      <c r="Q8" s="5">
        <f t="shared" ref="Q8:Q9" si="8">12*P8-O8-N8-F8</f>
        <v>158.64079999999967</v>
      </c>
      <c r="R8" s="5"/>
      <c r="S8" s="1"/>
      <c r="T8" s="1">
        <f t="shared" si="5"/>
        <v>11.999999999999998</v>
      </c>
      <c r="U8" s="1">
        <f t="shared" si="6"/>
        <v>10.301948510680203</v>
      </c>
      <c r="V8" s="1">
        <v>93.337599999999995</v>
      </c>
      <c r="W8" s="1">
        <v>109.5664</v>
      </c>
      <c r="X8" s="1">
        <v>113.33240000000001</v>
      </c>
      <c r="Y8" s="1">
        <v>75.236200000000011</v>
      </c>
      <c r="Z8" s="1">
        <v>73.518600000000006</v>
      </c>
      <c r="AA8" s="1">
        <v>101.0682</v>
      </c>
      <c r="AB8" s="1"/>
      <c r="AC8" s="1">
        <f t="shared" si="7"/>
        <v>159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129.54300000000001</v>
      </c>
      <c r="D9" s="1">
        <v>580.90599999999995</v>
      </c>
      <c r="E9" s="1">
        <v>532.524</v>
      </c>
      <c r="F9" s="1">
        <v>153.589</v>
      </c>
      <c r="G9" s="6">
        <v>1</v>
      </c>
      <c r="H9" s="1">
        <v>40</v>
      </c>
      <c r="I9" s="1" t="s">
        <v>33</v>
      </c>
      <c r="J9" s="1">
        <v>526.49199999999996</v>
      </c>
      <c r="K9" s="1">
        <f t="shared" si="2"/>
        <v>6.0320000000000391</v>
      </c>
      <c r="L9" s="1">
        <f t="shared" si="3"/>
        <v>149.13200000000001</v>
      </c>
      <c r="M9" s="1">
        <v>383.392</v>
      </c>
      <c r="N9" s="1">
        <v>83.085000000000036</v>
      </c>
      <c r="O9" s="1">
        <v>44.74759999999992</v>
      </c>
      <c r="P9" s="1">
        <f t="shared" si="4"/>
        <v>29.8264</v>
      </c>
      <c r="Q9" s="5">
        <f t="shared" si="8"/>
        <v>76.495200000000011</v>
      </c>
      <c r="R9" s="5"/>
      <c r="S9" s="1"/>
      <c r="T9" s="1">
        <f t="shared" si="5"/>
        <v>11.999999999999998</v>
      </c>
      <c r="U9" s="1">
        <f t="shared" si="6"/>
        <v>9.4353190462140901</v>
      </c>
      <c r="V9" s="1">
        <v>28.430599999999998</v>
      </c>
      <c r="W9" s="1">
        <v>30.920200000000001</v>
      </c>
      <c r="X9" s="1">
        <v>29.186399999999999</v>
      </c>
      <c r="Y9" s="1">
        <v>24.176400000000001</v>
      </c>
      <c r="Z9" s="1">
        <v>24.093</v>
      </c>
      <c r="AA9" s="1">
        <v>19.061800000000002</v>
      </c>
      <c r="AB9" s="1"/>
      <c r="AC9" s="1">
        <f t="shared" si="7"/>
        <v>76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/>
      <c r="P10" s="13">
        <f t="shared" si="4"/>
        <v>0</v>
      </c>
      <c r="Q10" s="15"/>
      <c r="R10" s="15"/>
      <c r="S10" s="13"/>
      <c r="T10" s="13" t="e">
        <f t="shared" si="5"/>
        <v>#DIV/0!</v>
      </c>
      <c r="U10" s="13" t="e">
        <f t="shared" si="6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40</v>
      </c>
      <c r="B11" s="13" t="s">
        <v>38</v>
      </c>
      <c r="C11" s="13">
        <v>37</v>
      </c>
      <c r="D11" s="13">
        <v>2</v>
      </c>
      <c r="E11" s="13">
        <v>3</v>
      </c>
      <c r="F11" s="13"/>
      <c r="G11" s="14">
        <v>0</v>
      </c>
      <c r="H11" s="13">
        <v>45</v>
      </c>
      <c r="I11" s="13" t="s">
        <v>33</v>
      </c>
      <c r="J11" s="13">
        <v>10</v>
      </c>
      <c r="K11" s="13">
        <f t="shared" si="2"/>
        <v>-7</v>
      </c>
      <c r="L11" s="13">
        <f t="shared" si="3"/>
        <v>3</v>
      </c>
      <c r="M11" s="13"/>
      <c r="N11" s="13"/>
      <c r="O11" s="13"/>
      <c r="P11" s="13">
        <f t="shared" si="4"/>
        <v>0.6</v>
      </c>
      <c r="Q11" s="15"/>
      <c r="R11" s="15"/>
      <c r="S11" s="13"/>
      <c r="T11" s="13">
        <f t="shared" si="5"/>
        <v>0</v>
      </c>
      <c r="U11" s="13">
        <f t="shared" si="6"/>
        <v>0</v>
      </c>
      <c r="V11" s="13">
        <v>7.4</v>
      </c>
      <c r="W11" s="13">
        <v>58.8</v>
      </c>
      <c r="X11" s="13">
        <v>58.4</v>
      </c>
      <c r="Y11" s="13">
        <v>31</v>
      </c>
      <c r="Z11" s="13">
        <v>29.8</v>
      </c>
      <c r="AA11" s="13">
        <v>28.6</v>
      </c>
      <c r="AB11" s="13" t="s">
        <v>41</v>
      </c>
      <c r="AC11" s="13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42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3"/>
      <c r="T12" s="13" t="e">
        <f t="shared" si="5"/>
        <v>#DIV/0!</v>
      </c>
      <c r="U12" s="13" t="e">
        <f t="shared" si="6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43</v>
      </c>
      <c r="B13" s="10" t="s">
        <v>38</v>
      </c>
      <c r="C13" s="10"/>
      <c r="D13" s="10"/>
      <c r="E13" s="10"/>
      <c r="F13" s="10"/>
      <c r="G13" s="11">
        <v>0</v>
      </c>
      <c r="H13" s="10">
        <v>50</v>
      </c>
      <c r="I13" s="10" t="s">
        <v>66</v>
      </c>
      <c r="J13" s="10"/>
      <c r="K13" s="10">
        <f t="shared" si="2"/>
        <v>0</v>
      </c>
      <c r="L13" s="10">
        <f t="shared" si="3"/>
        <v>0</v>
      </c>
      <c r="M13" s="10"/>
      <c r="N13" s="10"/>
      <c r="O13" s="10"/>
      <c r="P13" s="10">
        <f t="shared" si="4"/>
        <v>0</v>
      </c>
      <c r="Q13" s="12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 t="s">
        <v>143</v>
      </c>
      <c r="AC13" s="10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44</v>
      </c>
      <c r="B14" s="10" t="s">
        <v>38</v>
      </c>
      <c r="C14" s="10"/>
      <c r="D14" s="10">
        <v>40</v>
      </c>
      <c r="E14" s="10">
        <v>40</v>
      </c>
      <c r="F14" s="10"/>
      <c r="G14" s="11">
        <v>0</v>
      </c>
      <c r="H14" s="10" t="e">
        <v>#N/A</v>
      </c>
      <c r="I14" s="10" t="s">
        <v>66</v>
      </c>
      <c r="J14" s="10">
        <v>40</v>
      </c>
      <c r="K14" s="10">
        <f t="shared" si="2"/>
        <v>0</v>
      </c>
      <c r="L14" s="10">
        <f t="shared" si="3"/>
        <v>0</v>
      </c>
      <c r="M14" s="10">
        <v>40</v>
      </c>
      <c r="N14" s="10"/>
      <c r="O14" s="10"/>
      <c r="P14" s="10">
        <f t="shared" si="4"/>
        <v>0</v>
      </c>
      <c r="Q14" s="12"/>
      <c r="R14" s="12"/>
      <c r="S14" s="10"/>
      <c r="T14" s="10" t="e">
        <f t="shared" si="5"/>
        <v>#DIV/0!</v>
      </c>
      <c r="U14" s="10" t="e">
        <f t="shared" si="6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/>
      <c r="AC14" s="10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45</v>
      </c>
      <c r="B15" s="13" t="s">
        <v>38</v>
      </c>
      <c r="C15" s="13"/>
      <c r="D15" s="13"/>
      <c r="E15" s="13"/>
      <c r="F15" s="13"/>
      <c r="G15" s="14">
        <v>0</v>
      </c>
      <c r="H15" s="13">
        <v>40</v>
      </c>
      <c r="I15" s="13" t="s">
        <v>33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/>
      <c r="P15" s="13">
        <f t="shared" si="4"/>
        <v>0</v>
      </c>
      <c r="Q15" s="15"/>
      <c r="R15" s="15"/>
      <c r="S15" s="13"/>
      <c r="T15" s="13" t="e">
        <f t="shared" si="5"/>
        <v>#DIV/0!</v>
      </c>
      <c r="U15" s="13" t="e">
        <f t="shared" si="6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39</v>
      </c>
      <c r="AC15" s="13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46</v>
      </c>
      <c r="B16" s="13" t="s">
        <v>38</v>
      </c>
      <c r="C16" s="13"/>
      <c r="D16" s="13"/>
      <c r="E16" s="13"/>
      <c r="F16" s="13"/>
      <c r="G16" s="14">
        <v>0</v>
      </c>
      <c r="H16" s="13">
        <v>50</v>
      </c>
      <c r="I16" s="13" t="s">
        <v>33</v>
      </c>
      <c r="J16" s="13"/>
      <c r="K16" s="13">
        <f t="shared" si="2"/>
        <v>0</v>
      </c>
      <c r="L16" s="13">
        <f t="shared" si="3"/>
        <v>0</v>
      </c>
      <c r="M16" s="13"/>
      <c r="N16" s="13"/>
      <c r="O16" s="13"/>
      <c r="P16" s="13">
        <f t="shared" si="4"/>
        <v>0</v>
      </c>
      <c r="Q16" s="15"/>
      <c r="R16" s="15"/>
      <c r="S16" s="13"/>
      <c r="T16" s="13" t="e">
        <f t="shared" si="5"/>
        <v>#DIV/0!</v>
      </c>
      <c r="U16" s="13" t="e">
        <f t="shared" si="6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39</v>
      </c>
      <c r="AC16" s="13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38</v>
      </c>
      <c r="C17" s="1">
        <v>113</v>
      </c>
      <c r="D17" s="1">
        <v>198</v>
      </c>
      <c r="E17" s="1">
        <v>153</v>
      </c>
      <c r="F17" s="1">
        <v>135</v>
      </c>
      <c r="G17" s="6">
        <v>0.17</v>
      </c>
      <c r="H17" s="1">
        <v>120</v>
      </c>
      <c r="I17" s="1" t="s">
        <v>33</v>
      </c>
      <c r="J17" s="1">
        <v>194</v>
      </c>
      <c r="K17" s="1">
        <f t="shared" si="2"/>
        <v>-41</v>
      </c>
      <c r="L17" s="1">
        <f t="shared" si="3"/>
        <v>153</v>
      </c>
      <c r="M17" s="1"/>
      <c r="N17" s="1">
        <v>107</v>
      </c>
      <c r="O17" s="1">
        <v>67.199999999999989</v>
      </c>
      <c r="P17" s="1">
        <f t="shared" si="4"/>
        <v>30.6</v>
      </c>
      <c r="Q17" s="5">
        <f>12*P17-O17-N17-F17</f>
        <v>58.000000000000057</v>
      </c>
      <c r="R17" s="5"/>
      <c r="S17" s="1"/>
      <c r="T17" s="1">
        <f t="shared" si="5"/>
        <v>12.000000000000002</v>
      </c>
      <c r="U17" s="1">
        <f t="shared" si="6"/>
        <v>10.104575163398692</v>
      </c>
      <c r="V17" s="1">
        <v>30.2</v>
      </c>
      <c r="W17" s="1">
        <v>32</v>
      </c>
      <c r="X17" s="1">
        <v>30</v>
      </c>
      <c r="Y17" s="1">
        <v>12.2</v>
      </c>
      <c r="Z17" s="1">
        <v>12.4</v>
      </c>
      <c r="AA17" s="1">
        <v>5.6</v>
      </c>
      <c r="AB17" s="1"/>
      <c r="AC17" s="1">
        <f t="shared" si="7"/>
        <v>10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48</v>
      </c>
      <c r="B18" s="13" t="s">
        <v>38</v>
      </c>
      <c r="C18" s="13"/>
      <c r="D18" s="13">
        <v>60</v>
      </c>
      <c r="E18" s="13">
        <v>55</v>
      </c>
      <c r="F18" s="13"/>
      <c r="G18" s="14">
        <v>0</v>
      </c>
      <c r="H18" s="13">
        <v>45</v>
      </c>
      <c r="I18" s="13" t="s">
        <v>33</v>
      </c>
      <c r="J18" s="13">
        <v>60</v>
      </c>
      <c r="K18" s="13">
        <f t="shared" si="2"/>
        <v>-5</v>
      </c>
      <c r="L18" s="13">
        <f t="shared" si="3"/>
        <v>-5</v>
      </c>
      <c r="M18" s="13">
        <v>60</v>
      </c>
      <c r="N18" s="13"/>
      <c r="O18" s="13"/>
      <c r="P18" s="13">
        <f t="shared" si="4"/>
        <v>-1</v>
      </c>
      <c r="Q18" s="15"/>
      <c r="R18" s="15"/>
      <c r="S18" s="13"/>
      <c r="T18" s="13">
        <f t="shared" si="5"/>
        <v>0</v>
      </c>
      <c r="U18" s="13">
        <f t="shared" si="6"/>
        <v>0</v>
      </c>
      <c r="V18" s="13">
        <v>-0.4</v>
      </c>
      <c r="W18" s="13">
        <v>0</v>
      </c>
      <c r="X18" s="13">
        <v>0</v>
      </c>
      <c r="Y18" s="13">
        <v>-0.4</v>
      </c>
      <c r="Z18" s="13">
        <v>-0.6</v>
      </c>
      <c r="AA18" s="13">
        <v>9.6</v>
      </c>
      <c r="AB18" s="13" t="s">
        <v>49</v>
      </c>
      <c r="AC18" s="13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38</v>
      </c>
      <c r="C19" s="1">
        <v>147</v>
      </c>
      <c r="D19" s="1">
        <v>192</v>
      </c>
      <c r="E19" s="1">
        <v>165</v>
      </c>
      <c r="F19" s="1">
        <v>156</v>
      </c>
      <c r="G19" s="6">
        <v>0.35</v>
      </c>
      <c r="H19" s="1">
        <v>45</v>
      </c>
      <c r="I19" s="1" t="s">
        <v>33</v>
      </c>
      <c r="J19" s="1">
        <v>167</v>
      </c>
      <c r="K19" s="1">
        <f t="shared" si="2"/>
        <v>-2</v>
      </c>
      <c r="L19" s="1">
        <f t="shared" si="3"/>
        <v>165</v>
      </c>
      <c r="M19" s="1"/>
      <c r="N19" s="1">
        <v>68.900000000000006</v>
      </c>
      <c r="O19" s="1">
        <v>112.3000000000001</v>
      </c>
      <c r="P19" s="1">
        <f t="shared" si="4"/>
        <v>33</v>
      </c>
      <c r="Q19" s="5">
        <f t="shared" ref="Q19:Q22" si="9">12*P19-O19-N19-F19</f>
        <v>58.799999999999926</v>
      </c>
      <c r="R19" s="5"/>
      <c r="S19" s="1"/>
      <c r="T19" s="1">
        <f t="shared" si="5"/>
        <v>12</v>
      </c>
      <c r="U19" s="1">
        <f t="shared" si="6"/>
        <v>10.21818181818182</v>
      </c>
      <c r="V19" s="1">
        <v>32.200000000000003</v>
      </c>
      <c r="W19" s="1">
        <v>33</v>
      </c>
      <c r="X19" s="1">
        <v>32.200000000000003</v>
      </c>
      <c r="Y19" s="1">
        <v>24.8</v>
      </c>
      <c r="Z19" s="1">
        <v>27.6</v>
      </c>
      <c r="AA19" s="1">
        <v>22.8</v>
      </c>
      <c r="AB19" s="1"/>
      <c r="AC19" s="1">
        <f t="shared" si="7"/>
        <v>21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32</v>
      </c>
      <c r="C20" s="1">
        <v>325.72699999999998</v>
      </c>
      <c r="D20" s="1">
        <v>681.62199999999996</v>
      </c>
      <c r="E20" s="1">
        <v>440.92099999999999</v>
      </c>
      <c r="F20" s="1">
        <v>509.23700000000002</v>
      </c>
      <c r="G20" s="6">
        <v>1</v>
      </c>
      <c r="H20" s="1">
        <v>55</v>
      </c>
      <c r="I20" s="1" t="s">
        <v>33</v>
      </c>
      <c r="J20" s="1">
        <v>403.13</v>
      </c>
      <c r="K20" s="1">
        <f t="shared" si="2"/>
        <v>37.790999999999997</v>
      </c>
      <c r="L20" s="1">
        <f t="shared" si="3"/>
        <v>440.92099999999999</v>
      </c>
      <c r="M20" s="1"/>
      <c r="N20" s="1">
        <v>118.6998000000002</v>
      </c>
      <c r="O20" s="1">
        <v>339.58479999999969</v>
      </c>
      <c r="P20" s="1">
        <f t="shared" si="4"/>
        <v>88.184200000000004</v>
      </c>
      <c r="Q20" s="5">
        <f t="shared" si="9"/>
        <v>90.688800000000072</v>
      </c>
      <c r="R20" s="5"/>
      <c r="S20" s="1"/>
      <c r="T20" s="1">
        <f t="shared" si="5"/>
        <v>11.999999999999998</v>
      </c>
      <c r="U20" s="1">
        <f t="shared" si="6"/>
        <v>10.971598086732088</v>
      </c>
      <c r="V20" s="1">
        <v>86.006799999999998</v>
      </c>
      <c r="W20" s="1">
        <v>88.330200000000005</v>
      </c>
      <c r="X20" s="1">
        <v>94.246400000000008</v>
      </c>
      <c r="Y20" s="1">
        <v>75.924400000000006</v>
      </c>
      <c r="Z20" s="1">
        <v>72.389200000000002</v>
      </c>
      <c r="AA20" s="1">
        <v>73.115600000000001</v>
      </c>
      <c r="AB20" s="1"/>
      <c r="AC20" s="1">
        <f t="shared" si="7"/>
        <v>91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3501.6729999999998</v>
      </c>
      <c r="D21" s="1">
        <v>3753.9389999999999</v>
      </c>
      <c r="E21" s="1">
        <v>5417.9179999999997</v>
      </c>
      <c r="F21" s="1">
        <v>1428.703</v>
      </c>
      <c r="G21" s="6">
        <v>1</v>
      </c>
      <c r="H21" s="1">
        <v>50</v>
      </c>
      <c r="I21" s="1" t="s">
        <v>33</v>
      </c>
      <c r="J21" s="1">
        <v>5444.6030000000001</v>
      </c>
      <c r="K21" s="1">
        <f t="shared" si="2"/>
        <v>-26.6850000000004</v>
      </c>
      <c r="L21" s="1">
        <f t="shared" si="3"/>
        <v>2585.8009999999995</v>
      </c>
      <c r="M21" s="1">
        <v>2832.1170000000002</v>
      </c>
      <c r="N21" s="1">
        <v>1681.375600000001</v>
      </c>
      <c r="O21" s="1">
        <v>2885.6679999999992</v>
      </c>
      <c r="P21" s="1">
        <f t="shared" si="4"/>
        <v>517.16019999999992</v>
      </c>
      <c r="Q21" s="5">
        <f>13*P21-O21-N21-F21</f>
        <v>727.33599999999888</v>
      </c>
      <c r="R21" s="5"/>
      <c r="S21" s="1"/>
      <c r="T21" s="1">
        <f t="shared" si="5"/>
        <v>13.000000000000002</v>
      </c>
      <c r="U21" s="1">
        <f t="shared" si="6"/>
        <v>11.593596336299663</v>
      </c>
      <c r="V21" s="1">
        <v>528.39179999999999</v>
      </c>
      <c r="W21" s="1">
        <v>555.10380000000009</v>
      </c>
      <c r="X21" s="1">
        <v>530.8338</v>
      </c>
      <c r="Y21" s="1">
        <v>461.91500000000002</v>
      </c>
      <c r="Z21" s="1">
        <v>472.70120000000009</v>
      </c>
      <c r="AA21" s="1">
        <v>459.44459999999998</v>
      </c>
      <c r="AB21" s="1"/>
      <c r="AC21" s="1">
        <f t="shared" si="7"/>
        <v>727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32</v>
      </c>
      <c r="C22" s="1">
        <v>476.07</v>
      </c>
      <c r="D22" s="1">
        <v>1288.6099999999999</v>
      </c>
      <c r="E22" s="1">
        <v>1216.4559999999999</v>
      </c>
      <c r="F22" s="1">
        <v>464.28399999999999</v>
      </c>
      <c r="G22" s="6">
        <v>1</v>
      </c>
      <c r="H22" s="1">
        <v>55</v>
      </c>
      <c r="I22" s="1" t="s">
        <v>33</v>
      </c>
      <c r="J22" s="1">
        <v>1183.07</v>
      </c>
      <c r="K22" s="1">
        <f t="shared" si="2"/>
        <v>33.385999999999967</v>
      </c>
      <c r="L22" s="1">
        <f t="shared" si="3"/>
        <v>504.25599999999986</v>
      </c>
      <c r="M22" s="1">
        <v>712.2</v>
      </c>
      <c r="N22" s="1">
        <v>230.38620000000029</v>
      </c>
      <c r="O22" s="1">
        <v>417.18659999999983</v>
      </c>
      <c r="P22" s="1">
        <f t="shared" si="4"/>
        <v>100.85119999999998</v>
      </c>
      <c r="Q22" s="5">
        <f t="shared" si="9"/>
        <v>98.35759999999982</v>
      </c>
      <c r="R22" s="5"/>
      <c r="S22" s="1"/>
      <c r="T22" s="1">
        <f t="shared" si="5"/>
        <v>12.000000000000002</v>
      </c>
      <c r="U22" s="1">
        <f t="shared" si="6"/>
        <v>11.024725536235566</v>
      </c>
      <c r="V22" s="1">
        <v>99.796400000000006</v>
      </c>
      <c r="W22" s="1">
        <v>99.454799999999992</v>
      </c>
      <c r="X22" s="1">
        <v>99.073999999999984</v>
      </c>
      <c r="Y22" s="1">
        <v>91.104399999999998</v>
      </c>
      <c r="Z22" s="1">
        <v>87.371199999999988</v>
      </c>
      <c r="AA22" s="1">
        <v>79.9816</v>
      </c>
      <c r="AB22" s="1"/>
      <c r="AC22" s="1">
        <f t="shared" si="7"/>
        <v>98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54</v>
      </c>
      <c r="B23" s="13" t="s">
        <v>32</v>
      </c>
      <c r="C23" s="13"/>
      <c r="D23" s="13"/>
      <c r="E23" s="13"/>
      <c r="F23" s="13"/>
      <c r="G23" s="14">
        <v>0</v>
      </c>
      <c r="H23" s="13">
        <v>60</v>
      </c>
      <c r="I23" s="13" t="s">
        <v>33</v>
      </c>
      <c r="J23" s="13"/>
      <c r="K23" s="13">
        <f t="shared" si="2"/>
        <v>0</v>
      </c>
      <c r="L23" s="13">
        <f t="shared" si="3"/>
        <v>0</v>
      </c>
      <c r="M23" s="13"/>
      <c r="N23" s="13"/>
      <c r="O23" s="13"/>
      <c r="P23" s="13">
        <f t="shared" si="4"/>
        <v>0</v>
      </c>
      <c r="Q23" s="15"/>
      <c r="R23" s="15"/>
      <c r="S23" s="13"/>
      <c r="T23" s="13" t="e">
        <f t="shared" si="5"/>
        <v>#DIV/0!</v>
      </c>
      <c r="U23" s="13" t="e">
        <f t="shared" si="6"/>
        <v>#DIV/0!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 t="s">
        <v>55</v>
      </c>
      <c r="AC23" s="13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3863.2379999999998</v>
      </c>
      <c r="D24" s="1">
        <v>11420.754000000001</v>
      </c>
      <c r="E24" s="1">
        <v>11542.257</v>
      </c>
      <c r="F24" s="1">
        <v>3168.23</v>
      </c>
      <c r="G24" s="6">
        <v>1</v>
      </c>
      <c r="H24" s="1">
        <v>60</v>
      </c>
      <c r="I24" s="1" t="s">
        <v>33</v>
      </c>
      <c r="J24" s="1">
        <v>11446.71</v>
      </c>
      <c r="K24" s="1">
        <f t="shared" si="2"/>
        <v>95.54700000000048</v>
      </c>
      <c r="L24" s="1">
        <f t="shared" si="3"/>
        <v>3539.0469999999996</v>
      </c>
      <c r="M24" s="1">
        <v>8003.21</v>
      </c>
      <c r="N24" s="1">
        <v>2196.862599999999</v>
      </c>
      <c r="O24" s="1">
        <v>2828.3412000000012</v>
      </c>
      <c r="P24" s="1">
        <f t="shared" si="4"/>
        <v>707.80939999999987</v>
      </c>
      <c r="Q24" s="5">
        <f>13*P24-O24-N24-F24</f>
        <v>1008.0883999999983</v>
      </c>
      <c r="R24" s="5"/>
      <c r="S24" s="1"/>
      <c r="T24" s="1">
        <f t="shared" si="5"/>
        <v>13.000000000000002</v>
      </c>
      <c r="U24" s="1">
        <f t="shared" si="6"/>
        <v>11.575762910184581</v>
      </c>
      <c r="V24" s="1">
        <v>723.20740000000001</v>
      </c>
      <c r="W24" s="1">
        <v>740.57380000000001</v>
      </c>
      <c r="X24" s="1">
        <v>721.86240000000009</v>
      </c>
      <c r="Y24" s="1">
        <v>567.10760000000005</v>
      </c>
      <c r="Z24" s="1">
        <v>570.18219999999997</v>
      </c>
      <c r="AA24" s="1">
        <v>593.86820000000012</v>
      </c>
      <c r="AB24" s="1"/>
      <c r="AC24" s="1">
        <f t="shared" si="7"/>
        <v>1008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57</v>
      </c>
      <c r="B25" s="13" t="s">
        <v>32</v>
      </c>
      <c r="C25" s="13">
        <v>73.995999999999995</v>
      </c>
      <c r="D25" s="13">
        <v>2.4E-2</v>
      </c>
      <c r="E25" s="13">
        <v>60.741999999999997</v>
      </c>
      <c r="F25" s="13"/>
      <c r="G25" s="14">
        <v>0</v>
      </c>
      <c r="H25" s="13">
        <v>50</v>
      </c>
      <c r="I25" s="13" t="s">
        <v>33</v>
      </c>
      <c r="J25" s="13">
        <v>66.260000000000005</v>
      </c>
      <c r="K25" s="13">
        <f t="shared" si="2"/>
        <v>-5.5180000000000078</v>
      </c>
      <c r="L25" s="13">
        <f t="shared" si="3"/>
        <v>60.741999999999997</v>
      </c>
      <c r="M25" s="13"/>
      <c r="N25" s="13"/>
      <c r="O25" s="13"/>
      <c r="P25" s="13">
        <f t="shared" si="4"/>
        <v>12.148399999999999</v>
      </c>
      <c r="Q25" s="15"/>
      <c r="R25" s="15"/>
      <c r="S25" s="13"/>
      <c r="T25" s="13">
        <f t="shared" si="5"/>
        <v>0</v>
      </c>
      <c r="U25" s="13">
        <f t="shared" si="6"/>
        <v>0</v>
      </c>
      <c r="V25" s="13">
        <v>14.795199999999999</v>
      </c>
      <c r="W25" s="13">
        <v>21.781600000000001</v>
      </c>
      <c r="X25" s="13">
        <v>22.105599999999999</v>
      </c>
      <c r="Y25" s="13">
        <v>17.5898</v>
      </c>
      <c r="Z25" s="13">
        <v>16.372199999999999</v>
      </c>
      <c r="AA25" s="13">
        <v>12.5832</v>
      </c>
      <c r="AB25" s="13" t="s">
        <v>41</v>
      </c>
      <c r="AC25" s="13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497.32400000000001</v>
      </c>
      <c r="D26" s="1">
        <v>548.49599999999998</v>
      </c>
      <c r="E26" s="1">
        <v>501.964</v>
      </c>
      <c r="F26" s="1">
        <v>470.83</v>
      </c>
      <c r="G26" s="6">
        <v>1</v>
      </c>
      <c r="H26" s="1">
        <v>55</v>
      </c>
      <c r="I26" s="1" t="s">
        <v>33</v>
      </c>
      <c r="J26" s="1">
        <v>466.41</v>
      </c>
      <c r="K26" s="1">
        <f t="shared" si="2"/>
        <v>35.553999999999974</v>
      </c>
      <c r="L26" s="1">
        <f t="shared" si="3"/>
        <v>501.964</v>
      </c>
      <c r="M26" s="1"/>
      <c r="N26" s="1">
        <v>201.59660000000019</v>
      </c>
      <c r="O26" s="1">
        <v>482.64619999999979</v>
      </c>
      <c r="P26" s="1">
        <f t="shared" si="4"/>
        <v>100.39279999999999</v>
      </c>
      <c r="Q26" s="5">
        <f t="shared" ref="Q26:Q29" si="10">12*P26-O26-N26-F26</f>
        <v>49.64080000000007</v>
      </c>
      <c r="R26" s="5"/>
      <c r="S26" s="1"/>
      <c r="T26" s="1">
        <f t="shared" si="5"/>
        <v>12.000000000000002</v>
      </c>
      <c r="U26" s="1">
        <f t="shared" si="6"/>
        <v>11.505534261421138</v>
      </c>
      <c r="V26" s="1">
        <v>101.5564</v>
      </c>
      <c r="W26" s="1">
        <v>97.701599999999999</v>
      </c>
      <c r="X26" s="1">
        <v>99.093199999999996</v>
      </c>
      <c r="Y26" s="1">
        <v>89.00800000000001</v>
      </c>
      <c r="Z26" s="1">
        <v>89.813999999999993</v>
      </c>
      <c r="AA26" s="1">
        <v>77.950800000000001</v>
      </c>
      <c r="AB26" s="1"/>
      <c r="AC26" s="1">
        <f t="shared" si="7"/>
        <v>50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3916.8980000000001</v>
      </c>
      <c r="D27" s="1">
        <v>10764.147999999999</v>
      </c>
      <c r="E27" s="1">
        <v>11217.475</v>
      </c>
      <c r="F27" s="1">
        <v>2995.0630000000001</v>
      </c>
      <c r="G27" s="6">
        <v>1</v>
      </c>
      <c r="H27" s="1">
        <v>60</v>
      </c>
      <c r="I27" s="1" t="s">
        <v>33</v>
      </c>
      <c r="J27" s="1">
        <v>11194.27</v>
      </c>
      <c r="K27" s="1">
        <f t="shared" si="2"/>
        <v>23.204999999999927</v>
      </c>
      <c r="L27" s="1">
        <f t="shared" si="3"/>
        <v>2692.2049999999999</v>
      </c>
      <c r="M27" s="1">
        <v>8525.27</v>
      </c>
      <c r="N27" s="1">
        <v>1600</v>
      </c>
      <c r="O27" s="1">
        <v>1850.0791999999999</v>
      </c>
      <c r="P27" s="1">
        <f t="shared" si="4"/>
        <v>538.44100000000003</v>
      </c>
      <c r="Q27" s="5">
        <f t="shared" ref="Q27:Q28" si="11">13*P27-O27-N27-F27</f>
        <v>554.59079999999994</v>
      </c>
      <c r="R27" s="5"/>
      <c r="S27" s="1"/>
      <c r="T27" s="1">
        <f t="shared" si="5"/>
        <v>13</v>
      </c>
      <c r="U27" s="1">
        <f t="shared" si="6"/>
        <v>11.970006370242979</v>
      </c>
      <c r="V27" s="1">
        <v>563.98559999999998</v>
      </c>
      <c r="W27" s="1">
        <v>622.25739999999996</v>
      </c>
      <c r="X27" s="1">
        <v>604.08120000000008</v>
      </c>
      <c r="Y27" s="1">
        <v>527.25099999999998</v>
      </c>
      <c r="Z27" s="1">
        <v>530.17300000000012</v>
      </c>
      <c r="AA27" s="1">
        <v>512.32899999999995</v>
      </c>
      <c r="AB27" s="1"/>
      <c r="AC27" s="1">
        <f t="shared" si="7"/>
        <v>555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2194.9549999999999</v>
      </c>
      <c r="D28" s="1">
        <v>8242.3629999999994</v>
      </c>
      <c r="E28" s="1">
        <v>7590.4269999999997</v>
      </c>
      <c r="F28" s="1">
        <v>2543.73</v>
      </c>
      <c r="G28" s="6">
        <v>1</v>
      </c>
      <c r="H28" s="1">
        <v>60</v>
      </c>
      <c r="I28" s="1" t="s">
        <v>33</v>
      </c>
      <c r="J28" s="1">
        <v>7587.65</v>
      </c>
      <c r="K28" s="1">
        <f t="shared" si="2"/>
        <v>2.7770000000000437</v>
      </c>
      <c r="L28" s="1">
        <f t="shared" si="3"/>
        <v>1578.277</v>
      </c>
      <c r="M28" s="1">
        <v>6012.15</v>
      </c>
      <c r="N28" s="1">
        <v>865.38850000000321</v>
      </c>
      <c r="O28" s="1">
        <v>554.50749999999607</v>
      </c>
      <c r="P28" s="1">
        <f t="shared" si="4"/>
        <v>315.65539999999999</v>
      </c>
      <c r="Q28" s="5">
        <f t="shared" si="11"/>
        <v>139.89420000000064</v>
      </c>
      <c r="R28" s="5"/>
      <c r="S28" s="1"/>
      <c r="T28" s="1">
        <f t="shared" si="5"/>
        <v>13</v>
      </c>
      <c r="U28" s="1">
        <f t="shared" si="6"/>
        <v>12.55681353780103</v>
      </c>
      <c r="V28" s="1">
        <v>343.12700000000001</v>
      </c>
      <c r="W28" s="1">
        <v>433.48500000000018</v>
      </c>
      <c r="X28" s="1">
        <v>435.03620000000001</v>
      </c>
      <c r="Y28" s="1">
        <v>345.92880000000002</v>
      </c>
      <c r="Z28" s="1">
        <v>334.06040000000007</v>
      </c>
      <c r="AA28" s="1">
        <v>329.92059999999998</v>
      </c>
      <c r="AB28" s="1"/>
      <c r="AC28" s="1">
        <f t="shared" si="7"/>
        <v>140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276</v>
      </c>
      <c r="D29" s="1">
        <v>408.05599999999998</v>
      </c>
      <c r="E29" s="1">
        <v>279.07600000000002</v>
      </c>
      <c r="F29" s="1">
        <v>367.81200000000001</v>
      </c>
      <c r="G29" s="6">
        <v>1</v>
      </c>
      <c r="H29" s="1">
        <v>60</v>
      </c>
      <c r="I29" s="1" t="s">
        <v>33</v>
      </c>
      <c r="J29" s="1">
        <v>257.73</v>
      </c>
      <c r="K29" s="1">
        <f t="shared" si="2"/>
        <v>21.346000000000004</v>
      </c>
      <c r="L29" s="1">
        <f t="shared" si="3"/>
        <v>279.07600000000002</v>
      </c>
      <c r="M29" s="1"/>
      <c r="N29" s="1">
        <v>141.85640000000001</v>
      </c>
      <c r="O29" s="1"/>
      <c r="P29" s="1">
        <f t="shared" si="4"/>
        <v>55.815200000000004</v>
      </c>
      <c r="Q29" s="5">
        <f t="shared" si="10"/>
        <v>160.11400000000003</v>
      </c>
      <c r="R29" s="5"/>
      <c r="S29" s="1"/>
      <c r="T29" s="1">
        <f t="shared" si="5"/>
        <v>12</v>
      </c>
      <c r="U29" s="1">
        <f t="shared" si="6"/>
        <v>9.1313548997405718</v>
      </c>
      <c r="V29" s="1">
        <v>51.426000000000002</v>
      </c>
      <c r="W29" s="1">
        <v>64.731200000000001</v>
      </c>
      <c r="X29" s="1">
        <v>64.698800000000006</v>
      </c>
      <c r="Y29" s="1">
        <v>51.1</v>
      </c>
      <c r="Z29" s="1">
        <v>53.924799999999998</v>
      </c>
      <c r="AA29" s="1">
        <v>45.906599999999997</v>
      </c>
      <c r="AB29" s="1"/>
      <c r="AC29" s="1">
        <f t="shared" si="7"/>
        <v>160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59.497</v>
      </c>
      <c r="D30" s="1">
        <v>259.33</v>
      </c>
      <c r="E30" s="1">
        <v>96.534999999999997</v>
      </c>
      <c r="F30" s="1">
        <v>187.45500000000001</v>
      </c>
      <c r="G30" s="6">
        <v>1</v>
      </c>
      <c r="H30" s="1">
        <v>60</v>
      </c>
      <c r="I30" s="1" t="s">
        <v>33</v>
      </c>
      <c r="J30" s="1">
        <v>108.61</v>
      </c>
      <c r="K30" s="1">
        <f t="shared" si="2"/>
        <v>-12.075000000000003</v>
      </c>
      <c r="L30" s="1">
        <f t="shared" si="3"/>
        <v>96.534999999999997</v>
      </c>
      <c r="M30" s="1"/>
      <c r="N30" s="1">
        <v>306.68799999999999</v>
      </c>
      <c r="O30" s="1"/>
      <c r="P30" s="1">
        <f t="shared" si="4"/>
        <v>19.306999999999999</v>
      </c>
      <c r="Q30" s="5"/>
      <c r="R30" s="5"/>
      <c r="S30" s="1"/>
      <c r="T30" s="1">
        <f t="shared" si="5"/>
        <v>25.593981457502462</v>
      </c>
      <c r="U30" s="1">
        <f t="shared" si="6"/>
        <v>25.593981457502462</v>
      </c>
      <c r="V30" s="1">
        <v>18.289400000000001</v>
      </c>
      <c r="W30" s="1">
        <v>48.561</v>
      </c>
      <c r="X30" s="1">
        <v>41.870399999999997</v>
      </c>
      <c r="Y30" s="1">
        <v>3.3258000000000001</v>
      </c>
      <c r="Z30" s="1">
        <v>8.5965999999999987</v>
      </c>
      <c r="AA30" s="1">
        <v>23.099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283.34100000000001</v>
      </c>
      <c r="D31" s="1">
        <v>532.62</v>
      </c>
      <c r="E31" s="1">
        <v>267.41699999999997</v>
      </c>
      <c r="F31" s="1">
        <v>503.24200000000002</v>
      </c>
      <c r="G31" s="6">
        <v>1</v>
      </c>
      <c r="H31" s="1">
        <v>60</v>
      </c>
      <c r="I31" s="1" t="s">
        <v>33</v>
      </c>
      <c r="J31" s="1">
        <v>248.55</v>
      </c>
      <c r="K31" s="1">
        <f t="shared" si="2"/>
        <v>18.866999999999962</v>
      </c>
      <c r="L31" s="1">
        <f t="shared" si="3"/>
        <v>267.41699999999997</v>
      </c>
      <c r="M31" s="1"/>
      <c r="N31" s="1">
        <v>182.3154000000001</v>
      </c>
      <c r="O31" s="1"/>
      <c r="P31" s="1">
        <f t="shared" si="4"/>
        <v>53.483399999999996</v>
      </c>
      <c r="Q31" s="5"/>
      <c r="R31" s="5"/>
      <c r="S31" s="1"/>
      <c r="T31" s="1">
        <f t="shared" si="5"/>
        <v>12.818134224824902</v>
      </c>
      <c r="U31" s="1">
        <f t="shared" si="6"/>
        <v>12.818134224824902</v>
      </c>
      <c r="V31" s="1">
        <v>52.948999999999998</v>
      </c>
      <c r="W31" s="1">
        <v>79.412199999999999</v>
      </c>
      <c r="X31" s="1">
        <v>80.260800000000003</v>
      </c>
      <c r="Y31" s="1">
        <v>61.269799999999996</v>
      </c>
      <c r="Z31" s="1">
        <v>62.102200000000003</v>
      </c>
      <c r="AA31" s="1">
        <v>57.381799999999998</v>
      </c>
      <c r="AB31" s="1"/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79.730999999999995</v>
      </c>
      <c r="D32" s="1">
        <v>510.58100000000002</v>
      </c>
      <c r="E32" s="1">
        <v>464.06900000000002</v>
      </c>
      <c r="F32" s="1">
        <v>89.51</v>
      </c>
      <c r="G32" s="6">
        <v>1</v>
      </c>
      <c r="H32" s="1">
        <v>35</v>
      </c>
      <c r="I32" s="1" t="s">
        <v>33</v>
      </c>
      <c r="J32" s="1">
        <v>487.387</v>
      </c>
      <c r="K32" s="1">
        <f t="shared" si="2"/>
        <v>-23.317999999999984</v>
      </c>
      <c r="L32" s="1">
        <f t="shared" si="3"/>
        <v>107.88200000000001</v>
      </c>
      <c r="M32" s="1">
        <v>356.18700000000001</v>
      </c>
      <c r="N32" s="1">
        <v>182.62240000000011</v>
      </c>
      <c r="O32" s="1"/>
      <c r="P32" s="1">
        <f t="shared" si="4"/>
        <v>21.5764</v>
      </c>
      <c r="Q32" s="5"/>
      <c r="R32" s="5"/>
      <c r="S32" s="1"/>
      <c r="T32" s="1">
        <f t="shared" si="5"/>
        <v>12.612502549081411</v>
      </c>
      <c r="U32" s="1">
        <f t="shared" si="6"/>
        <v>12.612502549081411</v>
      </c>
      <c r="V32" s="1">
        <v>26.563000000000009</v>
      </c>
      <c r="W32" s="1">
        <v>34.211399999999998</v>
      </c>
      <c r="X32" s="1">
        <v>27.426600000000001</v>
      </c>
      <c r="Y32" s="1">
        <v>14.1106</v>
      </c>
      <c r="Z32" s="1">
        <v>19.565000000000008</v>
      </c>
      <c r="AA32" s="1">
        <v>23.64660000000001</v>
      </c>
      <c r="AB32" s="1"/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65</v>
      </c>
      <c r="B33" s="10" t="s">
        <v>32</v>
      </c>
      <c r="C33" s="10"/>
      <c r="D33" s="10">
        <v>51.593000000000004</v>
      </c>
      <c r="E33" s="10">
        <v>51.593000000000004</v>
      </c>
      <c r="F33" s="10"/>
      <c r="G33" s="11">
        <v>0</v>
      </c>
      <c r="H33" s="10">
        <v>40</v>
      </c>
      <c r="I33" s="10" t="s">
        <v>66</v>
      </c>
      <c r="J33" s="10">
        <v>53.593000000000004</v>
      </c>
      <c r="K33" s="10">
        <f t="shared" si="2"/>
        <v>-2</v>
      </c>
      <c r="L33" s="10">
        <f t="shared" si="3"/>
        <v>0</v>
      </c>
      <c r="M33" s="10">
        <v>51.593000000000004</v>
      </c>
      <c r="N33" s="10"/>
      <c r="O33" s="10"/>
      <c r="P33" s="10">
        <f t="shared" si="4"/>
        <v>0</v>
      </c>
      <c r="Q33" s="12"/>
      <c r="R33" s="12"/>
      <c r="S33" s="10"/>
      <c r="T33" s="10" t="e">
        <f t="shared" si="5"/>
        <v>#DIV/0!</v>
      </c>
      <c r="U33" s="10" t="e">
        <f t="shared" si="6"/>
        <v>#DIV/0!</v>
      </c>
      <c r="V33" s="10">
        <v>0</v>
      </c>
      <c r="W33" s="10">
        <v>-0.1415999999999997</v>
      </c>
      <c r="X33" s="10">
        <v>-0.28600000000000142</v>
      </c>
      <c r="Y33" s="10">
        <v>-0.1444</v>
      </c>
      <c r="Z33" s="10">
        <v>-0.14080000000000151</v>
      </c>
      <c r="AA33" s="10">
        <v>-0.42940000000000389</v>
      </c>
      <c r="AB33" s="10"/>
      <c r="AC33" s="10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67</v>
      </c>
      <c r="B34" s="10" t="s">
        <v>32</v>
      </c>
      <c r="C34" s="10"/>
      <c r="D34" s="10">
        <v>102.363</v>
      </c>
      <c r="E34" s="10">
        <v>102.363</v>
      </c>
      <c r="F34" s="10"/>
      <c r="G34" s="11">
        <v>0</v>
      </c>
      <c r="H34" s="10" t="e">
        <v>#N/A</v>
      </c>
      <c r="I34" s="10" t="s">
        <v>66</v>
      </c>
      <c r="J34" s="10">
        <v>102.363</v>
      </c>
      <c r="K34" s="10">
        <f t="shared" si="2"/>
        <v>0</v>
      </c>
      <c r="L34" s="10">
        <f t="shared" si="3"/>
        <v>0</v>
      </c>
      <c r="M34" s="10">
        <v>102.363</v>
      </c>
      <c r="N34" s="10"/>
      <c r="O34" s="10"/>
      <c r="P34" s="10">
        <f t="shared" si="4"/>
        <v>0</v>
      </c>
      <c r="Q34" s="12"/>
      <c r="R34" s="12"/>
      <c r="S34" s="10"/>
      <c r="T34" s="10" t="e">
        <f t="shared" si="5"/>
        <v>#DIV/0!</v>
      </c>
      <c r="U34" s="10" t="e">
        <f t="shared" si="6"/>
        <v>#DIV/0!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/>
      <c r="AC34" s="10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211.24799999999999</v>
      </c>
      <c r="D35" s="1">
        <v>352.416</v>
      </c>
      <c r="E35" s="1">
        <v>276.36</v>
      </c>
      <c r="F35" s="1">
        <v>247.74</v>
      </c>
      <c r="G35" s="6">
        <v>1</v>
      </c>
      <c r="H35" s="1">
        <v>30</v>
      </c>
      <c r="I35" s="1" t="s">
        <v>33</v>
      </c>
      <c r="J35" s="1">
        <v>267.39100000000002</v>
      </c>
      <c r="K35" s="1">
        <f t="shared" si="2"/>
        <v>8.9689999999999941</v>
      </c>
      <c r="L35" s="1">
        <f t="shared" si="3"/>
        <v>228.46900000000002</v>
      </c>
      <c r="M35" s="1">
        <v>47.890999999999998</v>
      </c>
      <c r="N35" s="1">
        <v>187.69780000000009</v>
      </c>
      <c r="O35" s="1">
        <v>72.566199999999981</v>
      </c>
      <c r="P35" s="1">
        <f t="shared" si="4"/>
        <v>45.693800000000003</v>
      </c>
      <c r="Q35" s="5"/>
      <c r="R35" s="5"/>
      <c r="S35" s="1"/>
      <c r="T35" s="1">
        <f t="shared" si="5"/>
        <v>11.117569560859462</v>
      </c>
      <c r="U35" s="1">
        <f t="shared" si="6"/>
        <v>11.117569560859462</v>
      </c>
      <c r="V35" s="1">
        <v>51.735799999999998</v>
      </c>
      <c r="W35" s="1">
        <v>59.274800000000013</v>
      </c>
      <c r="X35" s="1">
        <v>52.462000000000003</v>
      </c>
      <c r="Y35" s="1">
        <v>34.453200000000002</v>
      </c>
      <c r="Z35" s="1">
        <v>38.794600000000003</v>
      </c>
      <c r="AA35" s="1">
        <v>51.095399999999998</v>
      </c>
      <c r="AB35" s="1"/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269.072</v>
      </c>
      <c r="D36" s="1">
        <v>1215.212</v>
      </c>
      <c r="E36" s="1">
        <v>1131.8520000000001</v>
      </c>
      <c r="F36" s="1">
        <v>315.214</v>
      </c>
      <c r="G36" s="6">
        <v>1</v>
      </c>
      <c r="H36" s="1">
        <v>30</v>
      </c>
      <c r="I36" s="1" t="s">
        <v>33</v>
      </c>
      <c r="J36" s="1">
        <v>1093.1769999999999</v>
      </c>
      <c r="K36" s="1">
        <f t="shared" si="2"/>
        <v>38.675000000000182</v>
      </c>
      <c r="L36" s="1">
        <f t="shared" si="3"/>
        <v>313.87500000000011</v>
      </c>
      <c r="M36" s="1">
        <v>817.97699999999998</v>
      </c>
      <c r="N36" s="1">
        <v>53.704599999999687</v>
      </c>
      <c r="O36" s="1">
        <v>217.37140000000031</v>
      </c>
      <c r="P36" s="1">
        <f t="shared" si="4"/>
        <v>62.77500000000002</v>
      </c>
      <c r="Q36" s="5">
        <f>11*P36-O36-N36-F36</f>
        <v>104.23500000000018</v>
      </c>
      <c r="R36" s="5"/>
      <c r="S36" s="1"/>
      <c r="T36" s="1">
        <f t="shared" si="5"/>
        <v>10.999999999999998</v>
      </c>
      <c r="U36" s="1">
        <f t="shared" si="6"/>
        <v>9.3395459976105109</v>
      </c>
      <c r="V36" s="1">
        <v>62.402599999999993</v>
      </c>
      <c r="W36" s="1">
        <v>60.763199999999983</v>
      </c>
      <c r="X36" s="1">
        <v>67.013199999999983</v>
      </c>
      <c r="Y36" s="1">
        <v>66.992199999999997</v>
      </c>
      <c r="Z36" s="1">
        <v>54.655400000000007</v>
      </c>
      <c r="AA36" s="1">
        <v>48.779000000000003</v>
      </c>
      <c r="AB36" s="1"/>
      <c r="AC36" s="1">
        <f t="shared" si="7"/>
        <v>104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606.09299999999996</v>
      </c>
      <c r="D37" s="1">
        <v>58.807000000000002</v>
      </c>
      <c r="E37" s="1">
        <v>308.02600000000001</v>
      </c>
      <c r="F37" s="1">
        <v>276.84199999999998</v>
      </c>
      <c r="G37" s="6">
        <v>1</v>
      </c>
      <c r="H37" s="1">
        <v>30</v>
      </c>
      <c r="I37" s="1" t="s">
        <v>33</v>
      </c>
      <c r="J37" s="1">
        <v>292.3</v>
      </c>
      <c r="K37" s="1">
        <f t="shared" si="2"/>
        <v>15.725999999999999</v>
      </c>
      <c r="L37" s="1">
        <f t="shared" si="3"/>
        <v>308.02600000000001</v>
      </c>
      <c r="M37" s="1"/>
      <c r="N37" s="1">
        <v>352.2727000000001</v>
      </c>
      <c r="O37" s="1">
        <v>10</v>
      </c>
      <c r="P37" s="1">
        <f t="shared" si="4"/>
        <v>61.605200000000004</v>
      </c>
      <c r="Q37" s="5">
        <f>11*P37-O37-N37-F37</f>
        <v>38.542499999999905</v>
      </c>
      <c r="R37" s="5"/>
      <c r="S37" s="1"/>
      <c r="T37" s="1">
        <f t="shared" si="5"/>
        <v>11</v>
      </c>
      <c r="U37" s="1">
        <f t="shared" si="6"/>
        <v>10.374362878458312</v>
      </c>
      <c r="V37" s="1">
        <v>68.280600000000007</v>
      </c>
      <c r="W37" s="1">
        <v>84.292600000000022</v>
      </c>
      <c r="X37" s="1">
        <v>68.808200000000014</v>
      </c>
      <c r="Y37" s="1">
        <v>17.020800000000001</v>
      </c>
      <c r="Z37" s="1">
        <v>29.222799999999999</v>
      </c>
      <c r="AA37" s="1">
        <v>84.236399999999989</v>
      </c>
      <c r="AB37" s="1"/>
      <c r="AC37" s="1">
        <f t="shared" si="7"/>
        <v>39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71</v>
      </c>
      <c r="B38" s="13" t="s">
        <v>32</v>
      </c>
      <c r="C38" s="13"/>
      <c r="D38" s="13"/>
      <c r="E38" s="13"/>
      <c r="F38" s="13"/>
      <c r="G38" s="14">
        <v>0</v>
      </c>
      <c r="H38" s="13">
        <v>45</v>
      </c>
      <c r="I38" s="13" t="s">
        <v>33</v>
      </c>
      <c r="J38" s="13"/>
      <c r="K38" s="13">
        <f t="shared" ref="K38:K68" si="12">E38-J38</f>
        <v>0</v>
      </c>
      <c r="L38" s="13">
        <f t="shared" si="3"/>
        <v>0</v>
      </c>
      <c r="M38" s="13"/>
      <c r="N38" s="13"/>
      <c r="O38" s="13"/>
      <c r="P38" s="13">
        <f t="shared" si="4"/>
        <v>0</v>
      </c>
      <c r="Q38" s="15"/>
      <c r="R38" s="15"/>
      <c r="S38" s="13"/>
      <c r="T38" s="13" t="e">
        <f t="shared" si="5"/>
        <v>#DIV/0!</v>
      </c>
      <c r="U38" s="13" t="e">
        <f t="shared" si="6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 t="s">
        <v>39</v>
      </c>
      <c r="AC38" s="13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613.49699999999996</v>
      </c>
      <c r="D39" s="1">
        <v>1464.8630000000001</v>
      </c>
      <c r="E39" s="1">
        <v>1272.7049999999999</v>
      </c>
      <c r="F39" s="1">
        <v>723.59500000000003</v>
      </c>
      <c r="G39" s="6">
        <v>1</v>
      </c>
      <c r="H39" s="1">
        <v>40</v>
      </c>
      <c r="I39" s="1" t="s">
        <v>33</v>
      </c>
      <c r="J39" s="1">
        <v>1228.6320000000001</v>
      </c>
      <c r="K39" s="1">
        <f t="shared" si="12"/>
        <v>44.072999999999865</v>
      </c>
      <c r="L39" s="1">
        <f t="shared" si="3"/>
        <v>532.27299999999991</v>
      </c>
      <c r="M39" s="1">
        <v>740.43200000000002</v>
      </c>
      <c r="N39" s="1">
        <v>302.59599999999972</v>
      </c>
      <c r="O39" s="1">
        <v>150.73040000000049</v>
      </c>
      <c r="P39" s="1">
        <f t="shared" si="4"/>
        <v>106.45459999999999</v>
      </c>
      <c r="Q39" s="5">
        <f t="shared" ref="Q39:Q45" si="13">12*P39-O39-N39-F39</f>
        <v>100.5337999999997</v>
      </c>
      <c r="R39" s="5"/>
      <c r="S39" s="1"/>
      <c r="T39" s="1">
        <f t="shared" si="5"/>
        <v>12</v>
      </c>
      <c r="U39" s="1">
        <f t="shared" si="6"/>
        <v>11.055618075686727</v>
      </c>
      <c r="V39" s="1">
        <v>111.9534</v>
      </c>
      <c r="W39" s="1">
        <v>128.809</v>
      </c>
      <c r="X39" s="1">
        <v>130.30879999999999</v>
      </c>
      <c r="Y39" s="1">
        <v>114.797</v>
      </c>
      <c r="Z39" s="1">
        <v>114.9522</v>
      </c>
      <c r="AA39" s="1">
        <v>126.018</v>
      </c>
      <c r="AB39" s="1" t="s">
        <v>73</v>
      </c>
      <c r="AC39" s="1">
        <f t="shared" si="7"/>
        <v>101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220.65299999999999</v>
      </c>
      <c r="D40" s="1">
        <v>184.40600000000001</v>
      </c>
      <c r="E40" s="1">
        <v>159.97300000000001</v>
      </c>
      <c r="F40" s="1">
        <v>218.774</v>
      </c>
      <c r="G40" s="6">
        <v>1</v>
      </c>
      <c r="H40" s="1">
        <v>35</v>
      </c>
      <c r="I40" s="1" t="s">
        <v>33</v>
      </c>
      <c r="J40" s="1">
        <v>145.934</v>
      </c>
      <c r="K40" s="1">
        <f t="shared" si="12"/>
        <v>14.039000000000016</v>
      </c>
      <c r="L40" s="1">
        <f t="shared" si="3"/>
        <v>144.839</v>
      </c>
      <c r="M40" s="1">
        <v>15.134</v>
      </c>
      <c r="N40" s="1">
        <v>51.738700000000108</v>
      </c>
      <c r="O40" s="1">
        <v>10.36729999999989</v>
      </c>
      <c r="P40" s="1">
        <f t="shared" si="4"/>
        <v>28.9678</v>
      </c>
      <c r="Q40" s="5">
        <f>11*P40-O40-N40-F40</f>
        <v>37.765800000000013</v>
      </c>
      <c r="R40" s="5"/>
      <c r="S40" s="1"/>
      <c r="T40" s="1">
        <f t="shared" si="5"/>
        <v>11</v>
      </c>
      <c r="U40" s="1">
        <f t="shared" si="6"/>
        <v>9.6962834595654481</v>
      </c>
      <c r="V40" s="1">
        <v>30.135400000000001</v>
      </c>
      <c r="W40" s="1">
        <v>36.289800000000007</v>
      </c>
      <c r="X40" s="1">
        <v>38.078200000000017</v>
      </c>
      <c r="Y40" s="1">
        <v>38.193600000000004</v>
      </c>
      <c r="Z40" s="1">
        <v>36.378799999999991</v>
      </c>
      <c r="AA40" s="1">
        <v>39.9116</v>
      </c>
      <c r="AB40" s="1"/>
      <c r="AC40" s="1">
        <f t="shared" si="7"/>
        <v>38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95.870999999999995</v>
      </c>
      <c r="D41" s="1">
        <v>75.751000000000005</v>
      </c>
      <c r="E41" s="1">
        <v>90.546000000000006</v>
      </c>
      <c r="F41" s="1">
        <v>61.427</v>
      </c>
      <c r="G41" s="6">
        <v>1</v>
      </c>
      <c r="H41" s="1">
        <v>45</v>
      </c>
      <c r="I41" s="1" t="s">
        <v>33</v>
      </c>
      <c r="J41" s="1">
        <v>81.400000000000006</v>
      </c>
      <c r="K41" s="1">
        <f t="shared" si="12"/>
        <v>9.1460000000000008</v>
      </c>
      <c r="L41" s="1">
        <f t="shared" si="3"/>
        <v>90.546000000000006</v>
      </c>
      <c r="M41" s="1"/>
      <c r="N41" s="1">
        <v>32.292200000000037</v>
      </c>
      <c r="O41" s="1">
        <v>83.372599999999963</v>
      </c>
      <c r="P41" s="1">
        <f t="shared" si="4"/>
        <v>18.109200000000001</v>
      </c>
      <c r="Q41" s="5">
        <f t="shared" si="13"/>
        <v>40.218600000000002</v>
      </c>
      <c r="R41" s="5"/>
      <c r="S41" s="1"/>
      <c r="T41" s="1">
        <f t="shared" si="5"/>
        <v>11.999999999999998</v>
      </c>
      <c r="U41" s="1">
        <f t="shared" si="6"/>
        <v>9.7791067523689605</v>
      </c>
      <c r="V41" s="1">
        <v>17.8718</v>
      </c>
      <c r="W41" s="1">
        <v>14.4758</v>
      </c>
      <c r="X41" s="1">
        <v>15.029199999999999</v>
      </c>
      <c r="Y41" s="1">
        <v>17.916799999999999</v>
      </c>
      <c r="Z41" s="1">
        <v>15.0276</v>
      </c>
      <c r="AA41" s="1">
        <v>14.8582</v>
      </c>
      <c r="AB41" s="1"/>
      <c r="AC41" s="1">
        <f t="shared" si="7"/>
        <v>40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74.173000000000002</v>
      </c>
      <c r="D42" s="1">
        <v>195.41499999999999</v>
      </c>
      <c r="E42" s="1">
        <v>124.054</v>
      </c>
      <c r="F42" s="1">
        <v>113.574</v>
      </c>
      <c r="G42" s="6">
        <v>1</v>
      </c>
      <c r="H42" s="1">
        <v>30</v>
      </c>
      <c r="I42" s="1" t="s">
        <v>33</v>
      </c>
      <c r="J42" s="1">
        <v>120.807</v>
      </c>
      <c r="K42" s="1">
        <f t="shared" si="12"/>
        <v>3.2469999999999999</v>
      </c>
      <c r="L42" s="1">
        <f t="shared" si="3"/>
        <v>84.847000000000008</v>
      </c>
      <c r="M42" s="1">
        <v>39.207000000000001</v>
      </c>
      <c r="N42" s="1">
        <v>65.423600000000008</v>
      </c>
      <c r="O42" s="1">
        <v>12.91439999999996</v>
      </c>
      <c r="P42" s="1">
        <f t="shared" si="4"/>
        <v>16.9694</v>
      </c>
      <c r="Q42" s="5"/>
      <c r="R42" s="5"/>
      <c r="S42" s="1"/>
      <c r="T42" s="1">
        <f t="shared" si="5"/>
        <v>11.309297912713472</v>
      </c>
      <c r="U42" s="1">
        <f t="shared" si="6"/>
        <v>11.309297912713472</v>
      </c>
      <c r="V42" s="1">
        <v>20.2044</v>
      </c>
      <c r="W42" s="1">
        <v>24.543600000000001</v>
      </c>
      <c r="X42" s="1">
        <v>23.8642</v>
      </c>
      <c r="Y42" s="1">
        <v>18.622199999999999</v>
      </c>
      <c r="Z42" s="1">
        <v>16.471800000000002</v>
      </c>
      <c r="AA42" s="1">
        <v>17.846399999999999</v>
      </c>
      <c r="AB42" s="1"/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32</v>
      </c>
      <c r="C43" s="1">
        <v>537.73500000000001</v>
      </c>
      <c r="D43" s="1">
        <v>395.33499999999998</v>
      </c>
      <c r="E43" s="1">
        <v>548.33600000000001</v>
      </c>
      <c r="F43" s="1">
        <v>305.40600000000001</v>
      </c>
      <c r="G43" s="6">
        <v>1</v>
      </c>
      <c r="H43" s="1">
        <v>45</v>
      </c>
      <c r="I43" s="1" t="s">
        <v>33</v>
      </c>
      <c r="J43" s="1">
        <v>555.29999999999995</v>
      </c>
      <c r="K43" s="1">
        <f t="shared" si="12"/>
        <v>-6.9639999999999418</v>
      </c>
      <c r="L43" s="1">
        <f t="shared" si="3"/>
        <v>548.33600000000001</v>
      </c>
      <c r="M43" s="1"/>
      <c r="N43" s="1">
        <v>290.54700000000008</v>
      </c>
      <c r="O43" s="1">
        <v>528.23759999999993</v>
      </c>
      <c r="P43" s="1">
        <f t="shared" si="4"/>
        <v>109.66720000000001</v>
      </c>
      <c r="Q43" s="5">
        <f t="shared" si="13"/>
        <v>191.81580000000019</v>
      </c>
      <c r="R43" s="5"/>
      <c r="S43" s="1"/>
      <c r="T43" s="1">
        <f t="shared" si="5"/>
        <v>12.000000000000002</v>
      </c>
      <c r="U43" s="1">
        <f t="shared" si="6"/>
        <v>10.250928262962853</v>
      </c>
      <c r="V43" s="1">
        <v>109.4006</v>
      </c>
      <c r="W43" s="1">
        <v>95.001000000000005</v>
      </c>
      <c r="X43" s="1">
        <v>89.763800000000018</v>
      </c>
      <c r="Y43" s="1">
        <v>83.630400000000009</v>
      </c>
      <c r="Z43" s="1">
        <v>88.503799999999998</v>
      </c>
      <c r="AA43" s="1">
        <v>90.610799999999998</v>
      </c>
      <c r="AB43" s="1"/>
      <c r="AC43" s="1">
        <f t="shared" si="7"/>
        <v>192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32</v>
      </c>
      <c r="C44" s="1">
        <v>252.44300000000001</v>
      </c>
      <c r="D44" s="1">
        <v>407.77</v>
      </c>
      <c r="E44" s="1">
        <v>355.48500000000001</v>
      </c>
      <c r="F44" s="1">
        <v>254.96</v>
      </c>
      <c r="G44" s="6">
        <v>1</v>
      </c>
      <c r="H44" s="1">
        <v>45</v>
      </c>
      <c r="I44" s="1" t="s">
        <v>33</v>
      </c>
      <c r="J44" s="1">
        <v>363.8</v>
      </c>
      <c r="K44" s="1">
        <f t="shared" si="12"/>
        <v>-8.3149999999999977</v>
      </c>
      <c r="L44" s="1">
        <f t="shared" si="3"/>
        <v>355.48500000000001</v>
      </c>
      <c r="M44" s="1"/>
      <c r="N44" s="1">
        <v>128.06479999999991</v>
      </c>
      <c r="O44" s="1">
        <v>320.45319999999998</v>
      </c>
      <c r="P44" s="1">
        <f t="shared" si="4"/>
        <v>71.097000000000008</v>
      </c>
      <c r="Q44" s="5">
        <f t="shared" si="13"/>
        <v>149.68600000000018</v>
      </c>
      <c r="R44" s="5"/>
      <c r="S44" s="1"/>
      <c r="T44" s="1">
        <f t="shared" si="5"/>
        <v>11.999999999999998</v>
      </c>
      <c r="U44" s="1">
        <f t="shared" si="6"/>
        <v>9.8946228392196538</v>
      </c>
      <c r="V44" s="1">
        <v>68.716999999999999</v>
      </c>
      <c r="W44" s="1">
        <v>61.682399999999987</v>
      </c>
      <c r="X44" s="1">
        <v>64.51939999999999</v>
      </c>
      <c r="Y44" s="1">
        <v>51.782799999999988</v>
      </c>
      <c r="Z44" s="1">
        <v>52.368800000000007</v>
      </c>
      <c r="AA44" s="1">
        <v>53.789200000000008</v>
      </c>
      <c r="AB44" s="1"/>
      <c r="AC44" s="1">
        <f t="shared" si="7"/>
        <v>150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32</v>
      </c>
      <c r="C45" s="1">
        <v>149.00899999999999</v>
      </c>
      <c r="D45" s="1">
        <v>169.005</v>
      </c>
      <c r="E45" s="1">
        <v>158.39099999999999</v>
      </c>
      <c r="F45" s="1">
        <v>112.173</v>
      </c>
      <c r="G45" s="6">
        <v>1</v>
      </c>
      <c r="H45" s="1">
        <v>45</v>
      </c>
      <c r="I45" s="1" t="s">
        <v>33</v>
      </c>
      <c r="J45" s="1">
        <v>165.4</v>
      </c>
      <c r="K45" s="1">
        <f t="shared" si="12"/>
        <v>-7.0090000000000146</v>
      </c>
      <c r="L45" s="1">
        <f t="shared" si="3"/>
        <v>158.39099999999999</v>
      </c>
      <c r="M45" s="1"/>
      <c r="N45" s="1">
        <v>164.32159999999999</v>
      </c>
      <c r="O45" s="1">
        <v>67.458200000000033</v>
      </c>
      <c r="P45" s="1">
        <f t="shared" si="4"/>
        <v>31.678199999999997</v>
      </c>
      <c r="Q45" s="5">
        <f t="shared" si="13"/>
        <v>36.185599999999909</v>
      </c>
      <c r="R45" s="5"/>
      <c r="S45" s="1"/>
      <c r="T45" s="1">
        <f t="shared" si="5"/>
        <v>11.999999999999998</v>
      </c>
      <c r="U45" s="1">
        <f t="shared" si="6"/>
        <v>10.857712875100228</v>
      </c>
      <c r="V45" s="1">
        <v>34.227800000000002</v>
      </c>
      <c r="W45" s="1">
        <v>35.880800000000001</v>
      </c>
      <c r="X45" s="1">
        <v>30.114999999999998</v>
      </c>
      <c r="Y45" s="1">
        <v>26.6874</v>
      </c>
      <c r="Z45" s="1">
        <v>27.238800000000001</v>
      </c>
      <c r="AA45" s="1">
        <v>25.262599999999999</v>
      </c>
      <c r="AB45" s="1"/>
      <c r="AC45" s="1">
        <f t="shared" si="7"/>
        <v>36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3" t="s">
        <v>80</v>
      </c>
      <c r="B46" s="13" t="s">
        <v>32</v>
      </c>
      <c r="C46" s="13">
        <v>-0.36299999999999999</v>
      </c>
      <c r="D46" s="13">
        <v>364.96</v>
      </c>
      <c r="E46" s="13">
        <v>364.59699999999998</v>
      </c>
      <c r="F46" s="13"/>
      <c r="G46" s="14">
        <v>0</v>
      </c>
      <c r="H46" s="13">
        <v>45</v>
      </c>
      <c r="I46" s="13" t="s">
        <v>33</v>
      </c>
      <c r="J46" s="13">
        <v>364.59699999999998</v>
      </c>
      <c r="K46" s="13">
        <f t="shared" si="12"/>
        <v>0</v>
      </c>
      <c r="L46" s="13">
        <f t="shared" si="3"/>
        <v>0</v>
      </c>
      <c r="M46" s="13">
        <v>364.59699999999998</v>
      </c>
      <c r="N46" s="13"/>
      <c r="O46" s="13"/>
      <c r="P46" s="13">
        <f t="shared" si="4"/>
        <v>0</v>
      </c>
      <c r="Q46" s="15"/>
      <c r="R46" s="15"/>
      <c r="S46" s="13"/>
      <c r="T46" s="13" t="e">
        <f t="shared" si="5"/>
        <v>#DIV/0!</v>
      </c>
      <c r="U46" s="13" t="e">
        <f t="shared" si="6"/>
        <v>#DIV/0!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 t="s">
        <v>49</v>
      </c>
      <c r="AC46" s="13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38</v>
      </c>
      <c r="C47" s="1">
        <v>392</v>
      </c>
      <c r="D47" s="1">
        <v>660</v>
      </c>
      <c r="E47" s="1">
        <v>430</v>
      </c>
      <c r="F47" s="1">
        <v>548</v>
      </c>
      <c r="G47" s="6">
        <v>0.4</v>
      </c>
      <c r="H47" s="1">
        <v>45</v>
      </c>
      <c r="I47" s="1" t="s">
        <v>33</v>
      </c>
      <c r="J47" s="1">
        <v>427</v>
      </c>
      <c r="K47" s="1">
        <f t="shared" si="12"/>
        <v>3</v>
      </c>
      <c r="L47" s="1">
        <f t="shared" si="3"/>
        <v>430</v>
      </c>
      <c r="M47" s="1"/>
      <c r="N47" s="1">
        <v>279.19999999999982</v>
      </c>
      <c r="O47" s="1">
        <v>140.80000000000021</v>
      </c>
      <c r="P47" s="1">
        <f t="shared" si="4"/>
        <v>86</v>
      </c>
      <c r="Q47" s="5">
        <f>12*P47-O47-N47-F47</f>
        <v>64</v>
      </c>
      <c r="R47" s="5"/>
      <c r="S47" s="1"/>
      <c r="T47" s="1">
        <f t="shared" si="5"/>
        <v>12</v>
      </c>
      <c r="U47" s="1">
        <f t="shared" si="6"/>
        <v>11.255813953488373</v>
      </c>
      <c r="V47" s="1">
        <v>92</v>
      </c>
      <c r="W47" s="1">
        <v>104.6</v>
      </c>
      <c r="X47" s="1">
        <v>103</v>
      </c>
      <c r="Y47" s="1">
        <v>78.599999999999994</v>
      </c>
      <c r="Z47" s="1">
        <v>82</v>
      </c>
      <c r="AA47" s="1">
        <v>83.2</v>
      </c>
      <c r="AB47" s="1"/>
      <c r="AC47" s="1">
        <f t="shared" si="7"/>
        <v>26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82</v>
      </c>
      <c r="B48" s="13" t="s">
        <v>38</v>
      </c>
      <c r="C48" s="13"/>
      <c r="D48" s="13"/>
      <c r="E48" s="13"/>
      <c r="F48" s="13"/>
      <c r="G48" s="14">
        <v>0</v>
      </c>
      <c r="H48" s="13">
        <v>50</v>
      </c>
      <c r="I48" s="13" t="s">
        <v>33</v>
      </c>
      <c r="J48" s="13"/>
      <c r="K48" s="13">
        <f t="shared" si="12"/>
        <v>0</v>
      </c>
      <c r="L48" s="13">
        <f t="shared" si="3"/>
        <v>0</v>
      </c>
      <c r="M48" s="13"/>
      <c r="N48" s="13"/>
      <c r="O48" s="13"/>
      <c r="P48" s="13">
        <f t="shared" si="4"/>
        <v>0</v>
      </c>
      <c r="Q48" s="15"/>
      <c r="R48" s="15"/>
      <c r="S48" s="13"/>
      <c r="T48" s="13" t="e">
        <f t="shared" si="5"/>
        <v>#DIV/0!</v>
      </c>
      <c r="U48" s="13" t="e">
        <f t="shared" si="6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39</v>
      </c>
      <c r="AC48" s="13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83</v>
      </c>
      <c r="B49" s="13" t="s">
        <v>32</v>
      </c>
      <c r="C49" s="13"/>
      <c r="D49" s="13">
        <v>170.501</v>
      </c>
      <c r="E49" s="13">
        <v>170.501</v>
      </c>
      <c r="F49" s="13"/>
      <c r="G49" s="14">
        <v>0</v>
      </c>
      <c r="H49" s="13">
        <v>45</v>
      </c>
      <c r="I49" s="13" t="s">
        <v>33</v>
      </c>
      <c r="J49" s="13">
        <v>170.501</v>
      </c>
      <c r="K49" s="13">
        <f t="shared" si="12"/>
        <v>0</v>
      </c>
      <c r="L49" s="13">
        <f t="shared" si="3"/>
        <v>0</v>
      </c>
      <c r="M49" s="13">
        <v>170.501</v>
      </c>
      <c r="N49" s="13"/>
      <c r="O49" s="13"/>
      <c r="P49" s="13">
        <f t="shared" si="4"/>
        <v>0</v>
      </c>
      <c r="Q49" s="15"/>
      <c r="R49" s="15"/>
      <c r="S49" s="13"/>
      <c r="T49" s="13" t="e">
        <f t="shared" si="5"/>
        <v>#DIV/0!</v>
      </c>
      <c r="U49" s="13" t="e">
        <f t="shared" si="6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49</v>
      </c>
      <c r="AC49" s="13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84</v>
      </c>
      <c r="B50" s="13" t="s">
        <v>38</v>
      </c>
      <c r="C50" s="13"/>
      <c r="D50" s="13"/>
      <c r="E50" s="13"/>
      <c r="F50" s="13"/>
      <c r="G50" s="14">
        <v>0</v>
      </c>
      <c r="H50" s="13">
        <v>40</v>
      </c>
      <c r="I50" s="13" t="s">
        <v>33</v>
      </c>
      <c r="J50" s="13"/>
      <c r="K50" s="13">
        <f t="shared" si="12"/>
        <v>0</v>
      </c>
      <c r="L50" s="13">
        <f t="shared" si="3"/>
        <v>0</v>
      </c>
      <c r="M50" s="13"/>
      <c r="N50" s="13"/>
      <c r="O50" s="13"/>
      <c r="P50" s="13">
        <f t="shared" si="4"/>
        <v>0</v>
      </c>
      <c r="Q50" s="15"/>
      <c r="R50" s="15"/>
      <c r="S50" s="13"/>
      <c r="T50" s="13" t="e">
        <f t="shared" si="5"/>
        <v>#DIV/0!</v>
      </c>
      <c r="U50" s="13" t="e">
        <f t="shared" si="6"/>
        <v>#DIV/0!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 t="s">
        <v>39</v>
      </c>
      <c r="AC50" s="13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246.06899999999999</v>
      </c>
      <c r="D51" s="1">
        <v>204.09899999999999</v>
      </c>
      <c r="E51" s="1">
        <v>330.89400000000001</v>
      </c>
      <c r="F51" s="1">
        <v>91.037999999999997</v>
      </c>
      <c r="G51" s="6">
        <v>1</v>
      </c>
      <c r="H51" s="1">
        <v>40</v>
      </c>
      <c r="I51" s="1" t="s">
        <v>33</v>
      </c>
      <c r="J51" s="1">
        <v>335.9</v>
      </c>
      <c r="K51" s="1">
        <f t="shared" si="12"/>
        <v>-5.0059999999999718</v>
      </c>
      <c r="L51" s="1">
        <f t="shared" si="3"/>
        <v>330.89400000000001</v>
      </c>
      <c r="M51" s="1"/>
      <c r="N51" s="1">
        <v>153.8997999999998</v>
      </c>
      <c r="O51" s="1">
        <v>423.63300000000032</v>
      </c>
      <c r="P51" s="1">
        <f t="shared" si="4"/>
        <v>66.178799999999995</v>
      </c>
      <c r="Q51" s="5">
        <f t="shared" ref="Q51:Q54" si="14">12*P51-O51-N51-F51</f>
        <v>125.57479999999983</v>
      </c>
      <c r="R51" s="5"/>
      <c r="S51" s="1"/>
      <c r="T51" s="1">
        <f t="shared" si="5"/>
        <v>12.000000000000002</v>
      </c>
      <c r="U51" s="1">
        <f t="shared" si="6"/>
        <v>10.102492036724755</v>
      </c>
      <c r="V51" s="1">
        <v>64.140799999999999</v>
      </c>
      <c r="W51" s="1">
        <v>47.88539999999999</v>
      </c>
      <c r="X51" s="1">
        <v>45.282600000000002</v>
      </c>
      <c r="Y51" s="1">
        <v>24.4956</v>
      </c>
      <c r="Z51" s="1">
        <v>28.670999999999999</v>
      </c>
      <c r="AA51" s="1">
        <v>47.976799999999997</v>
      </c>
      <c r="AB51" s="1"/>
      <c r="AC51" s="1">
        <f t="shared" si="7"/>
        <v>126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38</v>
      </c>
      <c r="C52" s="1">
        <v>109</v>
      </c>
      <c r="D52" s="1">
        <v>1008</v>
      </c>
      <c r="E52" s="1">
        <v>678</v>
      </c>
      <c r="F52" s="1">
        <v>354</v>
      </c>
      <c r="G52" s="6">
        <v>0.4</v>
      </c>
      <c r="H52" s="1">
        <v>40</v>
      </c>
      <c r="I52" s="1" t="s">
        <v>33</v>
      </c>
      <c r="J52" s="1">
        <v>714</v>
      </c>
      <c r="K52" s="1">
        <f t="shared" si="12"/>
        <v>-36</v>
      </c>
      <c r="L52" s="1">
        <f t="shared" si="3"/>
        <v>438</v>
      </c>
      <c r="M52" s="1">
        <v>240</v>
      </c>
      <c r="N52" s="1">
        <v>171.1999999999999</v>
      </c>
      <c r="O52" s="1">
        <v>318.80000000000013</v>
      </c>
      <c r="P52" s="1">
        <f t="shared" si="4"/>
        <v>87.6</v>
      </c>
      <c r="Q52" s="5">
        <f t="shared" si="14"/>
        <v>207.1999999999997</v>
      </c>
      <c r="R52" s="5"/>
      <c r="S52" s="1"/>
      <c r="T52" s="1">
        <f t="shared" si="5"/>
        <v>11.999999999999998</v>
      </c>
      <c r="U52" s="1">
        <f t="shared" si="6"/>
        <v>9.6347031963470329</v>
      </c>
      <c r="V52" s="1">
        <v>85</v>
      </c>
      <c r="W52" s="1">
        <v>80.599999999999994</v>
      </c>
      <c r="X52" s="1">
        <v>86</v>
      </c>
      <c r="Y52" s="1">
        <v>54</v>
      </c>
      <c r="Z52" s="1">
        <v>48.8</v>
      </c>
      <c r="AA52" s="1">
        <v>49.4</v>
      </c>
      <c r="AB52" s="1"/>
      <c r="AC52" s="1">
        <f t="shared" si="7"/>
        <v>83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38</v>
      </c>
      <c r="C53" s="1">
        <v>315</v>
      </c>
      <c r="D53" s="1">
        <v>663</v>
      </c>
      <c r="E53" s="1">
        <v>584</v>
      </c>
      <c r="F53" s="1">
        <v>304</v>
      </c>
      <c r="G53" s="6">
        <v>0.4</v>
      </c>
      <c r="H53" s="1">
        <v>45</v>
      </c>
      <c r="I53" s="1" t="s">
        <v>33</v>
      </c>
      <c r="J53" s="1">
        <v>593</v>
      </c>
      <c r="K53" s="1">
        <f t="shared" si="12"/>
        <v>-9</v>
      </c>
      <c r="L53" s="1">
        <f t="shared" si="3"/>
        <v>470</v>
      </c>
      <c r="M53" s="1">
        <v>114</v>
      </c>
      <c r="N53" s="1">
        <v>170</v>
      </c>
      <c r="O53" s="1">
        <v>636.40000000000009</v>
      </c>
      <c r="P53" s="1">
        <f t="shared" si="4"/>
        <v>94</v>
      </c>
      <c r="Q53" s="5">
        <f t="shared" si="14"/>
        <v>17.599999999999909</v>
      </c>
      <c r="R53" s="5"/>
      <c r="S53" s="1"/>
      <c r="T53" s="1">
        <f t="shared" si="5"/>
        <v>12</v>
      </c>
      <c r="U53" s="1">
        <f t="shared" si="6"/>
        <v>11.812765957446809</v>
      </c>
      <c r="V53" s="1">
        <v>104.4</v>
      </c>
      <c r="W53" s="1">
        <v>79</v>
      </c>
      <c r="X53" s="1">
        <v>83.6</v>
      </c>
      <c r="Y53" s="1">
        <v>73.599999999999994</v>
      </c>
      <c r="Z53" s="1">
        <v>66.2</v>
      </c>
      <c r="AA53" s="1">
        <v>58.6</v>
      </c>
      <c r="AB53" s="1"/>
      <c r="AC53" s="1">
        <f t="shared" si="7"/>
        <v>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38</v>
      </c>
      <c r="C54" s="1">
        <v>728</v>
      </c>
      <c r="D54" s="1">
        <v>944</v>
      </c>
      <c r="E54" s="1">
        <v>717</v>
      </c>
      <c r="F54" s="1">
        <v>807</v>
      </c>
      <c r="G54" s="6">
        <v>0.4</v>
      </c>
      <c r="H54" s="1">
        <v>40</v>
      </c>
      <c r="I54" s="1" t="s">
        <v>33</v>
      </c>
      <c r="J54" s="1">
        <v>731</v>
      </c>
      <c r="K54" s="1">
        <f t="shared" si="12"/>
        <v>-14</v>
      </c>
      <c r="L54" s="1">
        <f t="shared" si="3"/>
        <v>597</v>
      </c>
      <c r="M54" s="1">
        <v>120</v>
      </c>
      <c r="N54" s="1">
        <v>494</v>
      </c>
      <c r="O54" s="1">
        <v>66</v>
      </c>
      <c r="P54" s="1">
        <f t="shared" si="4"/>
        <v>119.4</v>
      </c>
      <c r="Q54" s="5">
        <f t="shared" si="14"/>
        <v>65.800000000000182</v>
      </c>
      <c r="R54" s="5"/>
      <c r="S54" s="1"/>
      <c r="T54" s="1">
        <f t="shared" si="5"/>
        <v>12.000000000000002</v>
      </c>
      <c r="U54" s="1">
        <f t="shared" si="6"/>
        <v>11.44891122278057</v>
      </c>
      <c r="V54" s="1">
        <v>132</v>
      </c>
      <c r="W54" s="1">
        <v>158</v>
      </c>
      <c r="X54" s="1">
        <v>149</v>
      </c>
      <c r="Y54" s="1">
        <v>129</v>
      </c>
      <c r="Z54" s="1">
        <v>133.4</v>
      </c>
      <c r="AA54" s="1">
        <v>112.2</v>
      </c>
      <c r="AB54" s="1"/>
      <c r="AC54" s="1">
        <f t="shared" si="7"/>
        <v>26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128.46</v>
      </c>
      <c r="D55" s="1">
        <v>75.179000000000002</v>
      </c>
      <c r="E55" s="1">
        <v>79.156000000000006</v>
      </c>
      <c r="F55" s="1">
        <v>107.753</v>
      </c>
      <c r="G55" s="6">
        <v>1</v>
      </c>
      <c r="H55" s="1">
        <v>50</v>
      </c>
      <c r="I55" s="1" t="s">
        <v>33</v>
      </c>
      <c r="J55" s="1">
        <v>81.3</v>
      </c>
      <c r="K55" s="1">
        <f t="shared" si="12"/>
        <v>-2.1439999999999912</v>
      </c>
      <c r="L55" s="1">
        <f t="shared" si="3"/>
        <v>79.156000000000006</v>
      </c>
      <c r="M55" s="1"/>
      <c r="N55" s="1">
        <v>78.700800000000015</v>
      </c>
      <c r="O55" s="1"/>
      <c r="P55" s="1">
        <f t="shared" si="4"/>
        <v>15.831200000000001</v>
      </c>
      <c r="Q55" s="5"/>
      <c r="R55" s="5"/>
      <c r="S55" s="1"/>
      <c r="T55" s="1">
        <f t="shared" si="5"/>
        <v>11.777616352519075</v>
      </c>
      <c r="U55" s="1">
        <f t="shared" si="6"/>
        <v>11.777616352519075</v>
      </c>
      <c r="V55" s="1">
        <v>16.908000000000001</v>
      </c>
      <c r="W55" s="1">
        <v>20.1694</v>
      </c>
      <c r="X55" s="1">
        <v>17.769400000000001</v>
      </c>
      <c r="Y55" s="1">
        <v>7.0620000000000003</v>
      </c>
      <c r="Z55" s="1">
        <v>9.1988000000000003</v>
      </c>
      <c r="AA55" s="1">
        <v>18.0046</v>
      </c>
      <c r="AB55" s="1"/>
      <c r="AC55" s="1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206.77199999999999</v>
      </c>
      <c r="D56" s="1">
        <v>85.945999999999998</v>
      </c>
      <c r="E56" s="1">
        <v>141.21799999999999</v>
      </c>
      <c r="F56" s="1">
        <v>127.625</v>
      </c>
      <c r="G56" s="6">
        <v>1</v>
      </c>
      <c r="H56" s="1">
        <v>50</v>
      </c>
      <c r="I56" s="1" t="s">
        <v>33</v>
      </c>
      <c r="J56" s="1">
        <v>131.75</v>
      </c>
      <c r="K56" s="1">
        <f t="shared" si="12"/>
        <v>9.4679999999999893</v>
      </c>
      <c r="L56" s="1">
        <f t="shared" si="3"/>
        <v>141.21799999999999</v>
      </c>
      <c r="M56" s="1"/>
      <c r="N56" s="1">
        <v>17.923600000000022</v>
      </c>
      <c r="O56" s="1">
        <v>198.2122</v>
      </c>
      <c r="P56" s="1">
        <f t="shared" si="4"/>
        <v>28.243599999999997</v>
      </c>
      <c r="Q56" s="5"/>
      <c r="R56" s="5"/>
      <c r="S56" s="1"/>
      <c r="T56" s="1">
        <f t="shared" si="5"/>
        <v>12.171281281423051</v>
      </c>
      <c r="U56" s="1">
        <f t="shared" si="6"/>
        <v>12.171281281423051</v>
      </c>
      <c r="V56" s="1">
        <v>29.8764</v>
      </c>
      <c r="W56" s="1">
        <v>23.976800000000001</v>
      </c>
      <c r="X56" s="1">
        <v>23.7668</v>
      </c>
      <c r="Y56" s="1">
        <v>29.323599999999999</v>
      </c>
      <c r="Z56" s="1">
        <v>27.4224</v>
      </c>
      <c r="AA56" s="1">
        <v>20.893799999999999</v>
      </c>
      <c r="AB56" s="1"/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91</v>
      </c>
      <c r="B57" s="13" t="s">
        <v>32</v>
      </c>
      <c r="C57" s="13"/>
      <c r="D57" s="13"/>
      <c r="E57" s="13"/>
      <c r="F57" s="13"/>
      <c r="G57" s="14">
        <v>0</v>
      </c>
      <c r="H57" s="13">
        <v>55</v>
      </c>
      <c r="I57" s="13" t="s">
        <v>33</v>
      </c>
      <c r="J57" s="13"/>
      <c r="K57" s="13">
        <f t="shared" si="12"/>
        <v>0</v>
      </c>
      <c r="L57" s="13">
        <f t="shared" si="3"/>
        <v>0</v>
      </c>
      <c r="M57" s="13"/>
      <c r="N57" s="13"/>
      <c r="O57" s="13"/>
      <c r="P57" s="13">
        <f t="shared" si="4"/>
        <v>0</v>
      </c>
      <c r="Q57" s="15"/>
      <c r="R57" s="15"/>
      <c r="S57" s="13"/>
      <c r="T57" s="13" t="e">
        <f t="shared" si="5"/>
        <v>#DIV/0!</v>
      </c>
      <c r="U57" s="13" t="e">
        <f t="shared" si="6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4.5650000000000004</v>
      </c>
      <c r="AB57" s="13" t="s">
        <v>49</v>
      </c>
      <c r="AC57" s="13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92</v>
      </c>
      <c r="B58" s="10" t="s">
        <v>32</v>
      </c>
      <c r="C58" s="10">
        <v>4.4800000000000004</v>
      </c>
      <c r="D58" s="10">
        <v>60.134999999999998</v>
      </c>
      <c r="E58" s="10">
        <v>61.664999999999999</v>
      </c>
      <c r="F58" s="10"/>
      <c r="G58" s="11">
        <v>0</v>
      </c>
      <c r="H58" s="10">
        <v>50</v>
      </c>
      <c r="I58" s="10" t="s">
        <v>66</v>
      </c>
      <c r="J58" s="10">
        <v>61.134999999999998</v>
      </c>
      <c r="K58" s="10">
        <f t="shared" si="12"/>
        <v>0.53000000000000114</v>
      </c>
      <c r="L58" s="10">
        <f t="shared" si="3"/>
        <v>1.5300000000000011</v>
      </c>
      <c r="M58" s="10">
        <v>60.134999999999998</v>
      </c>
      <c r="N58" s="10"/>
      <c r="O58" s="10"/>
      <c r="P58" s="10">
        <f t="shared" si="4"/>
        <v>0.30600000000000022</v>
      </c>
      <c r="Q58" s="12"/>
      <c r="R58" s="12"/>
      <c r="S58" s="10"/>
      <c r="T58" s="10">
        <f t="shared" si="5"/>
        <v>0</v>
      </c>
      <c r="U58" s="10">
        <f t="shared" si="6"/>
        <v>0</v>
      </c>
      <c r="V58" s="10">
        <v>0.30599999999999999</v>
      </c>
      <c r="W58" s="10">
        <v>0.30399999999999999</v>
      </c>
      <c r="X58" s="10">
        <v>1.8146</v>
      </c>
      <c r="Y58" s="10">
        <v>3.6246000000000009</v>
      </c>
      <c r="Z58" s="10">
        <v>2.1139999999999999</v>
      </c>
      <c r="AA58" s="10">
        <v>1.2048000000000001</v>
      </c>
      <c r="AB58" s="10"/>
      <c r="AC58" s="10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32</v>
      </c>
      <c r="C59" s="1">
        <v>130.416</v>
      </c>
      <c r="D59" s="1">
        <v>259.49200000000002</v>
      </c>
      <c r="E59" s="1">
        <v>190.852</v>
      </c>
      <c r="F59" s="1">
        <v>173.16399999999999</v>
      </c>
      <c r="G59" s="6">
        <v>1</v>
      </c>
      <c r="H59" s="1">
        <v>40</v>
      </c>
      <c r="I59" s="1" t="s">
        <v>33</v>
      </c>
      <c r="J59" s="1">
        <v>189.095</v>
      </c>
      <c r="K59" s="1">
        <f t="shared" si="12"/>
        <v>1.757000000000005</v>
      </c>
      <c r="L59" s="1">
        <f t="shared" si="3"/>
        <v>125.25700000000001</v>
      </c>
      <c r="M59" s="1">
        <v>65.594999999999999</v>
      </c>
      <c r="N59" s="1">
        <v>55.478200000000101</v>
      </c>
      <c r="O59" s="1">
        <v>20.522599999999901</v>
      </c>
      <c r="P59" s="1">
        <f t="shared" si="4"/>
        <v>25.051400000000001</v>
      </c>
      <c r="Q59" s="5">
        <f t="shared" ref="Q59:Q63" si="15">12*P59-O59-N59-F59</f>
        <v>51.452000000000027</v>
      </c>
      <c r="R59" s="5"/>
      <c r="S59" s="1"/>
      <c r="T59" s="1">
        <f t="shared" si="5"/>
        <v>12</v>
      </c>
      <c r="U59" s="1">
        <f t="shared" si="6"/>
        <v>9.9461427305459971</v>
      </c>
      <c r="V59" s="1">
        <v>24.462800000000001</v>
      </c>
      <c r="W59" s="1">
        <v>29.0808</v>
      </c>
      <c r="X59" s="1">
        <v>29.8276</v>
      </c>
      <c r="Y59" s="1">
        <v>26.7744</v>
      </c>
      <c r="Z59" s="1">
        <v>25.429400000000001</v>
      </c>
      <c r="AA59" s="1">
        <v>22.108599999999999</v>
      </c>
      <c r="AB59" s="1" t="s">
        <v>94</v>
      </c>
      <c r="AC59" s="1">
        <f t="shared" si="7"/>
        <v>51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131.143</v>
      </c>
      <c r="D60" s="1">
        <v>277.68799999999999</v>
      </c>
      <c r="E60" s="1">
        <v>281.68299999999999</v>
      </c>
      <c r="F60" s="1">
        <v>108.345</v>
      </c>
      <c r="G60" s="6">
        <v>1</v>
      </c>
      <c r="H60" s="1">
        <v>40</v>
      </c>
      <c r="I60" s="1" t="s">
        <v>33</v>
      </c>
      <c r="J60" s="1">
        <v>278.92099999999999</v>
      </c>
      <c r="K60" s="1">
        <f t="shared" si="12"/>
        <v>2.7620000000000005</v>
      </c>
      <c r="L60" s="1">
        <f t="shared" si="3"/>
        <v>162.36199999999999</v>
      </c>
      <c r="M60" s="1">
        <v>119.321</v>
      </c>
      <c r="N60" s="1">
        <v>29.888999999999779</v>
      </c>
      <c r="O60" s="1">
        <v>195.40180000000021</v>
      </c>
      <c r="P60" s="1">
        <f t="shared" si="4"/>
        <v>32.4724</v>
      </c>
      <c r="Q60" s="5">
        <f t="shared" si="15"/>
        <v>56.033000000000044</v>
      </c>
      <c r="R60" s="5"/>
      <c r="S60" s="1"/>
      <c r="T60" s="1">
        <f t="shared" si="5"/>
        <v>12</v>
      </c>
      <c r="U60" s="1">
        <f t="shared" si="6"/>
        <v>10.274442295611042</v>
      </c>
      <c r="V60" s="1">
        <v>32.0518</v>
      </c>
      <c r="W60" s="1">
        <v>25.172399999999989</v>
      </c>
      <c r="X60" s="1">
        <v>26.262</v>
      </c>
      <c r="Y60" s="1">
        <v>26.7468</v>
      </c>
      <c r="Z60" s="1">
        <v>23.468399999999999</v>
      </c>
      <c r="AA60" s="1">
        <v>18.9008</v>
      </c>
      <c r="AB60" s="1"/>
      <c r="AC60" s="1">
        <f t="shared" si="7"/>
        <v>56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504.18400000000003</v>
      </c>
      <c r="D61" s="1">
        <v>1756.6189999999999</v>
      </c>
      <c r="E61" s="1">
        <v>1542.481</v>
      </c>
      <c r="F61" s="1">
        <v>657.87300000000005</v>
      </c>
      <c r="G61" s="6">
        <v>1</v>
      </c>
      <c r="H61" s="1">
        <v>40</v>
      </c>
      <c r="I61" s="1" t="s">
        <v>33</v>
      </c>
      <c r="J61" s="1">
        <v>1525.944</v>
      </c>
      <c r="K61" s="1">
        <f t="shared" si="12"/>
        <v>16.537000000000035</v>
      </c>
      <c r="L61" s="1">
        <f t="shared" si="3"/>
        <v>490.23700000000008</v>
      </c>
      <c r="M61" s="1">
        <v>1052.2439999999999</v>
      </c>
      <c r="N61" s="1">
        <v>251.59390000000161</v>
      </c>
      <c r="O61" s="1">
        <v>96.784699999998224</v>
      </c>
      <c r="P61" s="1">
        <f t="shared" si="4"/>
        <v>98.04740000000001</v>
      </c>
      <c r="Q61" s="5">
        <f t="shared" si="15"/>
        <v>170.31719999999996</v>
      </c>
      <c r="R61" s="5"/>
      <c r="S61" s="1"/>
      <c r="T61" s="1">
        <f t="shared" si="5"/>
        <v>11.999999999999998</v>
      </c>
      <c r="U61" s="1">
        <f t="shared" si="6"/>
        <v>10.262909572308901</v>
      </c>
      <c r="V61" s="1">
        <v>97.308599999999984</v>
      </c>
      <c r="W61" s="1">
        <v>115.86240000000009</v>
      </c>
      <c r="X61" s="1">
        <v>112.9349999999999</v>
      </c>
      <c r="Y61" s="1">
        <v>98.658600000000021</v>
      </c>
      <c r="Z61" s="1">
        <v>96.170600000000007</v>
      </c>
      <c r="AA61" s="1">
        <v>110.80540000000001</v>
      </c>
      <c r="AB61" s="1" t="s">
        <v>97</v>
      </c>
      <c r="AC61" s="1">
        <f t="shared" si="7"/>
        <v>170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38</v>
      </c>
      <c r="C62" s="1">
        <v>390</v>
      </c>
      <c r="D62" s="1">
        <v>936</v>
      </c>
      <c r="E62" s="1">
        <v>582</v>
      </c>
      <c r="F62" s="1">
        <v>646</v>
      </c>
      <c r="G62" s="6">
        <v>0.4</v>
      </c>
      <c r="H62" s="1">
        <v>45</v>
      </c>
      <c r="I62" s="1" t="s">
        <v>33</v>
      </c>
      <c r="J62" s="1">
        <v>598</v>
      </c>
      <c r="K62" s="1">
        <f t="shared" si="12"/>
        <v>-16</v>
      </c>
      <c r="L62" s="1">
        <f t="shared" si="3"/>
        <v>462</v>
      </c>
      <c r="M62" s="1">
        <v>120</v>
      </c>
      <c r="N62" s="1">
        <v>301.19999999999982</v>
      </c>
      <c r="O62" s="1"/>
      <c r="P62" s="1">
        <f t="shared" si="4"/>
        <v>92.4</v>
      </c>
      <c r="Q62" s="5">
        <f t="shared" si="15"/>
        <v>161.60000000000036</v>
      </c>
      <c r="R62" s="5"/>
      <c r="S62" s="1"/>
      <c r="T62" s="1">
        <f t="shared" si="5"/>
        <v>12.000000000000002</v>
      </c>
      <c r="U62" s="1">
        <f t="shared" si="6"/>
        <v>10.251082251082249</v>
      </c>
      <c r="V62" s="1">
        <v>94.6</v>
      </c>
      <c r="W62" s="1">
        <v>117.6</v>
      </c>
      <c r="X62" s="1">
        <v>114.4</v>
      </c>
      <c r="Y62" s="1">
        <v>80.2</v>
      </c>
      <c r="Z62" s="1">
        <v>87.2</v>
      </c>
      <c r="AA62" s="1">
        <v>96.6</v>
      </c>
      <c r="AB62" s="1"/>
      <c r="AC62" s="1">
        <f t="shared" si="7"/>
        <v>65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32</v>
      </c>
      <c r="C63" s="1">
        <v>392.19400000000002</v>
      </c>
      <c r="D63" s="1">
        <v>297.95699999999999</v>
      </c>
      <c r="E63" s="1">
        <v>345.14699999999999</v>
      </c>
      <c r="F63" s="1">
        <v>334.19600000000003</v>
      </c>
      <c r="G63" s="6">
        <v>1</v>
      </c>
      <c r="H63" s="1">
        <v>40</v>
      </c>
      <c r="I63" s="1" t="s">
        <v>33</v>
      </c>
      <c r="J63" s="1">
        <v>314.40699999999998</v>
      </c>
      <c r="K63" s="1">
        <f t="shared" si="12"/>
        <v>30.740000000000009</v>
      </c>
      <c r="L63" s="1">
        <f t="shared" si="3"/>
        <v>242.14</v>
      </c>
      <c r="M63" s="1">
        <v>103.00700000000001</v>
      </c>
      <c r="N63" s="1">
        <v>43.054200000000151</v>
      </c>
      <c r="O63" s="1">
        <v>131.8063999999998</v>
      </c>
      <c r="P63" s="1">
        <f t="shared" si="4"/>
        <v>48.427999999999997</v>
      </c>
      <c r="Q63" s="5">
        <f t="shared" si="15"/>
        <v>72.079399999999964</v>
      </c>
      <c r="R63" s="5"/>
      <c r="S63" s="1"/>
      <c r="T63" s="1">
        <f t="shared" si="5"/>
        <v>12</v>
      </c>
      <c r="U63" s="1">
        <f t="shared" si="6"/>
        <v>10.511617246221196</v>
      </c>
      <c r="V63" s="1">
        <v>47.648600000000002</v>
      </c>
      <c r="W63" s="1">
        <v>50.726800000000011</v>
      </c>
      <c r="X63" s="1">
        <v>54.294800000000002</v>
      </c>
      <c r="Y63" s="1">
        <v>58.627000000000002</v>
      </c>
      <c r="Z63" s="1">
        <v>59.852999999999987</v>
      </c>
      <c r="AA63" s="1">
        <v>63.31880000000001</v>
      </c>
      <c r="AB63" s="1"/>
      <c r="AC63" s="1">
        <f t="shared" si="7"/>
        <v>72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100</v>
      </c>
      <c r="B64" s="13" t="s">
        <v>38</v>
      </c>
      <c r="C64" s="13"/>
      <c r="D64" s="13">
        <v>120</v>
      </c>
      <c r="E64" s="13">
        <v>120</v>
      </c>
      <c r="F64" s="13"/>
      <c r="G64" s="14">
        <v>0</v>
      </c>
      <c r="H64" s="13">
        <v>40</v>
      </c>
      <c r="I64" s="13" t="s">
        <v>33</v>
      </c>
      <c r="J64" s="13">
        <v>120</v>
      </c>
      <c r="K64" s="13">
        <f t="shared" si="12"/>
        <v>0</v>
      </c>
      <c r="L64" s="13">
        <f t="shared" si="3"/>
        <v>0</v>
      </c>
      <c r="M64" s="13">
        <v>120</v>
      </c>
      <c r="N64" s="13"/>
      <c r="O64" s="13"/>
      <c r="P64" s="13">
        <f t="shared" si="4"/>
        <v>0</v>
      </c>
      <c r="Q64" s="15"/>
      <c r="R64" s="15"/>
      <c r="S64" s="13"/>
      <c r="T64" s="13" t="e">
        <f t="shared" si="5"/>
        <v>#DIV/0!</v>
      </c>
      <c r="U64" s="13" t="e">
        <f t="shared" si="6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 t="s">
        <v>49</v>
      </c>
      <c r="AC64" s="13">
        <f t="shared" si="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101</v>
      </c>
      <c r="B65" s="13" t="s">
        <v>38</v>
      </c>
      <c r="C65" s="13"/>
      <c r="D65" s="13"/>
      <c r="E65" s="13"/>
      <c r="F65" s="13"/>
      <c r="G65" s="14">
        <v>0</v>
      </c>
      <c r="H65" s="13">
        <v>50</v>
      </c>
      <c r="I65" s="13" t="s">
        <v>33</v>
      </c>
      <c r="J65" s="13"/>
      <c r="K65" s="13">
        <f t="shared" si="12"/>
        <v>0</v>
      </c>
      <c r="L65" s="13">
        <f t="shared" si="3"/>
        <v>0</v>
      </c>
      <c r="M65" s="13"/>
      <c r="N65" s="13"/>
      <c r="O65" s="13"/>
      <c r="P65" s="13">
        <f t="shared" si="4"/>
        <v>0</v>
      </c>
      <c r="Q65" s="15"/>
      <c r="R65" s="15"/>
      <c r="S65" s="13"/>
      <c r="T65" s="13" t="e">
        <f t="shared" si="5"/>
        <v>#DIV/0!</v>
      </c>
      <c r="U65" s="13" t="e">
        <f t="shared" si="6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39</v>
      </c>
      <c r="AC65" s="13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102</v>
      </c>
      <c r="B66" s="13" t="s">
        <v>38</v>
      </c>
      <c r="C66" s="13"/>
      <c r="D66" s="13"/>
      <c r="E66" s="13"/>
      <c r="F66" s="13"/>
      <c r="G66" s="14">
        <v>0</v>
      </c>
      <c r="H66" s="13">
        <v>45</v>
      </c>
      <c r="I66" s="13" t="s">
        <v>33</v>
      </c>
      <c r="J66" s="13"/>
      <c r="K66" s="13">
        <f t="shared" si="12"/>
        <v>0</v>
      </c>
      <c r="L66" s="13">
        <f t="shared" si="3"/>
        <v>0</v>
      </c>
      <c r="M66" s="13"/>
      <c r="N66" s="13"/>
      <c r="O66" s="13"/>
      <c r="P66" s="13">
        <f t="shared" si="4"/>
        <v>0</v>
      </c>
      <c r="Q66" s="15"/>
      <c r="R66" s="15"/>
      <c r="S66" s="13"/>
      <c r="T66" s="13" t="e">
        <f t="shared" si="5"/>
        <v>#DIV/0!</v>
      </c>
      <c r="U66" s="13" t="e">
        <f t="shared" si="6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39</v>
      </c>
      <c r="AC66" s="13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38</v>
      </c>
      <c r="C67" s="1">
        <v>177</v>
      </c>
      <c r="D67" s="1">
        <v>972</v>
      </c>
      <c r="E67" s="1">
        <v>403</v>
      </c>
      <c r="F67" s="1">
        <v>692</v>
      </c>
      <c r="G67" s="6">
        <v>0.4</v>
      </c>
      <c r="H67" s="1">
        <v>40</v>
      </c>
      <c r="I67" s="1" t="s">
        <v>33</v>
      </c>
      <c r="J67" s="1">
        <v>423</v>
      </c>
      <c r="K67" s="1">
        <f t="shared" si="12"/>
        <v>-20</v>
      </c>
      <c r="L67" s="1">
        <f t="shared" si="3"/>
        <v>283</v>
      </c>
      <c r="M67" s="1">
        <v>120</v>
      </c>
      <c r="N67" s="1">
        <v>348.4</v>
      </c>
      <c r="O67" s="1"/>
      <c r="P67" s="1">
        <f t="shared" si="4"/>
        <v>56.6</v>
      </c>
      <c r="Q67" s="5"/>
      <c r="R67" s="5"/>
      <c r="S67" s="1"/>
      <c r="T67" s="1">
        <f t="shared" si="5"/>
        <v>18.381625441696116</v>
      </c>
      <c r="U67" s="1">
        <f t="shared" si="6"/>
        <v>18.381625441696116</v>
      </c>
      <c r="V67" s="1">
        <v>56</v>
      </c>
      <c r="W67" s="1">
        <v>110.2</v>
      </c>
      <c r="X67" s="1">
        <v>114</v>
      </c>
      <c r="Y67" s="1">
        <v>60</v>
      </c>
      <c r="Z67" s="1">
        <v>60</v>
      </c>
      <c r="AA67" s="1">
        <v>81.400000000000006</v>
      </c>
      <c r="AB67" s="1"/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104</v>
      </c>
      <c r="B68" s="13" t="s">
        <v>32</v>
      </c>
      <c r="C68" s="13"/>
      <c r="D68" s="13">
        <v>168.03800000000001</v>
      </c>
      <c r="E68" s="13">
        <v>168.03800000000001</v>
      </c>
      <c r="F68" s="13"/>
      <c r="G68" s="14">
        <v>0</v>
      </c>
      <c r="H68" s="13">
        <v>40</v>
      </c>
      <c r="I68" s="13" t="s">
        <v>33</v>
      </c>
      <c r="J68" s="13">
        <v>168.03800000000001</v>
      </c>
      <c r="K68" s="13">
        <f t="shared" si="12"/>
        <v>0</v>
      </c>
      <c r="L68" s="13">
        <f t="shared" si="3"/>
        <v>0</v>
      </c>
      <c r="M68" s="13">
        <v>168.03800000000001</v>
      </c>
      <c r="N68" s="13"/>
      <c r="O68" s="13"/>
      <c r="P68" s="13">
        <f t="shared" si="4"/>
        <v>0</v>
      </c>
      <c r="Q68" s="15"/>
      <c r="R68" s="15"/>
      <c r="S68" s="13"/>
      <c r="T68" s="13" t="e">
        <f t="shared" si="5"/>
        <v>#DIV/0!</v>
      </c>
      <c r="U68" s="13" t="e">
        <f t="shared" si="6"/>
        <v>#DIV/0!</v>
      </c>
      <c r="V68" s="13">
        <v>0</v>
      </c>
      <c r="W68" s="13">
        <v>-0.29000000000000342</v>
      </c>
      <c r="X68" s="13">
        <v>-0.29000000000000059</v>
      </c>
      <c r="Y68" s="13">
        <v>0</v>
      </c>
      <c r="Z68" s="13">
        <v>0</v>
      </c>
      <c r="AA68" s="13">
        <v>0</v>
      </c>
      <c r="AB68" s="13" t="s">
        <v>49</v>
      </c>
      <c r="AC68" s="13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32</v>
      </c>
      <c r="C69" s="1">
        <v>178.95400000000001</v>
      </c>
      <c r="D69" s="1">
        <v>0.379</v>
      </c>
      <c r="E69" s="1">
        <v>113.56100000000001</v>
      </c>
      <c r="F69" s="1">
        <v>57.148000000000003</v>
      </c>
      <c r="G69" s="6">
        <v>1</v>
      </c>
      <c r="H69" s="1">
        <v>30</v>
      </c>
      <c r="I69" s="1" t="s">
        <v>33</v>
      </c>
      <c r="J69" s="1">
        <v>93.95</v>
      </c>
      <c r="K69" s="1">
        <f t="shared" ref="K69:K99" si="16">E69-J69</f>
        <v>19.611000000000004</v>
      </c>
      <c r="L69" s="1">
        <f t="shared" si="3"/>
        <v>113.56100000000001</v>
      </c>
      <c r="M69" s="1"/>
      <c r="N69" s="1">
        <v>70.044100000000043</v>
      </c>
      <c r="O69" s="1">
        <v>104.9858999999999</v>
      </c>
      <c r="P69" s="1">
        <f t="shared" si="4"/>
        <v>22.712200000000003</v>
      </c>
      <c r="Q69" s="5">
        <f>11*P69-O69-N69-F69</f>
        <v>17.656200000000091</v>
      </c>
      <c r="R69" s="5"/>
      <c r="S69" s="1"/>
      <c r="T69" s="1">
        <f t="shared" si="5"/>
        <v>11</v>
      </c>
      <c r="U69" s="1">
        <f t="shared" si="6"/>
        <v>10.222611636037016</v>
      </c>
      <c r="V69" s="1">
        <v>23.624199999999998</v>
      </c>
      <c r="W69" s="1">
        <v>30.023</v>
      </c>
      <c r="X69" s="1">
        <v>28.298200000000001</v>
      </c>
      <c r="Y69" s="1">
        <v>23.607199999999999</v>
      </c>
      <c r="Z69" s="1">
        <v>28.311599999999999</v>
      </c>
      <c r="AA69" s="1">
        <v>28.759399999999999</v>
      </c>
      <c r="AB69" s="1"/>
      <c r="AC69" s="1">
        <f t="shared" si="7"/>
        <v>18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106</v>
      </c>
      <c r="B70" s="13" t="s">
        <v>38</v>
      </c>
      <c r="C70" s="13"/>
      <c r="D70" s="13"/>
      <c r="E70" s="13"/>
      <c r="F70" s="13"/>
      <c r="G70" s="14">
        <v>0</v>
      </c>
      <c r="H70" s="13">
        <v>50</v>
      </c>
      <c r="I70" s="13" t="s">
        <v>33</v>
      </c>
      <c r="J70" s="13"/>
      <c r="K70" s="13">
        <f t="shared" si="16"/>
        <v>0</v>
      </c>
      <c r="L70" s="13">
        <f t="shared" ref="L70:L100" si="17">E70-M70</f>
        <v>0</v>
      </c>
      <c r="M70" s="13"/>
      <c r="N70" s="13"/>
      <c r="O70" s="13"/>
      <c r="P70" s="13">
        <f t="shared" ref="P70:P100" si="18">L70/5</f>
        <v>0</v>
      </c>
      <c r="Q70" s="15"/>
      <c r="R70" s="15"/>
      <c r="S70" s="13"/>
      <c r="T70" s="13" t="e">
        <f t="shared" ref="T70:T100" si="19">(F70+N70+O70+Q70)/P70</f>
        <v>#DIV/0!</v>
      </c>
      <c r="U70" s="13" t="e">
        <f t="shared" ref="U70:U100" si="20">(F70+N70+O70)/P70</f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 t="s">
        <v>39</v>
      </c>
      <c r="AC70" s="13">
        <f t="shared" ref="AC70:AC102" si="21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32</v>
      </c>
      <c r="C71" s="1">
        <v>133.15799999999999</v>
      </c>
      <c r="D71" s="1">
        <v>135.864</v>
      </c>
      <c r="E71" s="1">
        <v>162.69800000000001</v>
      </c>
      <c r="F71" s="1">
        <v>92.126000000000005</v>
      </c>
      <c r="G71" s="6">
        <v>1</v>
      </c>
      <c r="H71" s="1">
        <v>50</v>
      </c>
      <c r="I71" s="1" t="s">
        <v>33</v>
      </c>
      <c r="J71" s="1">
        <v>162.9</v>
      </c>
      <c r="K71" s="1">
        <f t="shared" si="16"/>
        <v>-0.20199999999999818</v>
      </c>
      <c r="L71" s="1">
        <f t="shared" si="17"/>
        <v>162.69800000000001</v>
      </c>
      <c r="M71" s="1"/>
      <c r="N71" s="1">
        <v>44.667799999999993</v>
      </c>
      <c r="O71" s="1">
        <v>231.55459999999999</v>
      </c>
      <c r="P71" s="1">
        <f t="shared" si="18"/>
        <v>32.5396</v>
      </c>
      <c r="Q71" s="5">
        <f>12*P71-O71-N71-F71</f>
        <v>22.126799999999974</v>
      </c>
      <c r="R71" s="5"/>
      <c r="S71" s="1"/>
      <c r="T71" s="1">
        <f t="shared" si="19"/>
        <v>12</v>
      </c>
      <c r="U71" s="1">
        <f t="shared" si="20"/>
        <v>11.320003933668513</v>
      </c>
      <c r="V71" s="1">
        <v>32.0732</v>
      </c>
      <c r="W71" s="1">
        <v>24.698</v>
      </c>
      <c r="X71" s="1">
        <v>25.324400000000001</v>
      </c>
      <c r="Y71" s="1">
        <v>13.849600000000001</v>
      </c>
      <c r="Z71" s="1">
        <v>14.9732</v>
      </c>
      <c r="AA71" s="1">
        <v>24.295000000000002</v>
      </c>
      <c r="AB71" s="1"/>
      <c r="AC71" s="1">
        <f t="shared" si="21"/>
        <v>22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108</v>
      </c>
      <c r="B72" s="13" t="s">
        <v>32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6"/>
        <v>0</v>
      </c>
      <c r="L72" s="13">
        <f t="shared" si="17"/>
        <v>0</v>
      </c>
      <c r="M72" s="13"/>
      <c r="N72" s="13"/>
      <c r="O72" s="13"/>
      <c r="P72" s="13">
        <f t="shared" si="18"/>
        <v>0</v>
      </c>
      <c r="Q72" s="15"/>
      <c r="R72" s="15"/>
      <c r="S72" s="13"/>
      <c r="T72" s="13" t="e">
        <f t="shared" si="19"/>
        <v>#DIV/0!</v>
      </c>
      <c r="U72" s="13" t="e">
        <f t="shared" si="20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49</v>
      </c>
      <c r="AC72" s="13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38</v>
      </c>
      <c r="C73" s="1">
        <v>686</v>
      </c>
      <c r="D73" s="1">
        <v>1232</v>
      </c>
      <c r="E73" s="1">
        <v>837</v>
      </c>
      <c r="F73" s="1">
        <v>942</v>
      </c>
      <c r="G73" s="6">
        <v>0.4</v>
      </c>
      <c r="H73" s="1">
        <v>40</v>
      </c>
      <c r="I73" s="1" t="s">
        <v>33</v>
      </c>
      <c r="J73" s="1">
        <v>834</v>
      </c>
      <c r="K73" s="1">
        <f t="shared" si="16"/>
        <v>3</v>
      </c>
      <c r="L73" s="1">
        <f t="shared" si="17"/>
        <v>597</v>
      </c>
      <c r="M73" s="1">
        <v>240</v>
      </c>
      <c r="N73" s="1">
        <v>378.8</v>
      </c>
      <c r="O73" s="1"/>
      <c r="P73" s="1">
        <f t="shared" si="18"/>
        <v>119.4</v>
      </c>
      <c r="Q73" s="5">
        <f t="shared" ref="Q73:Q74" si="22">12*P73-O73-N73-F73</f>
        <v>112.00000000000023</v>
      </c>
      <c r="R73" s="5"/>
      <c r="S73" s="1"/>
      <c r="T73" s="1">
        <f t="shared" si="19"/>
        <v>12.000000000000002</v>
      </c>
      <c r="U73" s="1">
        <f t="shared" si="20"/>
        <v>11.061976549413734</v>
      </c>
      <c r="V73" s="1">
        <v>125.2</v>
      </c>
      <c r="W73" s="1">
        <v>158</v>
      </c>
      <c r="X73" s="1">
        <v>157.6</v>
      </c>
      <c r="Y73" s="1">
        <v>133</v>
      </c>
      <c r="Z73" s="1">
        <v>134.4</v>
      </c>
      <c r="AA73" s="1">
        <v>115.2</v>
      </c>
      <c r="AB73" s="1"/>
      <c r="AC73" s="1">
        <f t="shared" si="21"/>
        <v>45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38</v>
      </c>
      <c r="C74" s="1">
        <v>508</v>
      </c>
      <c r="D74" s="1">
        <v>702</v>
      </c>
      <c r="E74" s="1">
        <v>534</v>
      </c>
      <c r="F74" s="1">
        <v>549</v>
      </c>
      <c r="G74" s="6">
        <v>0.4</v>
      </c>
      <c r="H74" s="1">
        <v>40</v>
      </c>
      <c r="I74" s="1" t="s">
        <v>33</v>
      </c>
      <c r="J74" s="1">
        <v>534</v>
      </c>
      <c r="K74" s="1">
        <f t="shared" si="16"/>
        <v>0</v>
      </c>
      <c r="L74" s="1">
        <f t="shared" si="17"/>
        <v>534</v>
      </c>
      <c r="M74" s="1"/>
      <c r="N74" s="1">
        <v>293.90000000000009</v>
      </c>
      <c r="O74" s="1">
        <v>197.55600000000021</v>
      </c>
      <c r="P74" s="1">
        <f t="shared" si="18"/>
        <v>106.8</v>
      </c>
      <c r="Q74" s="5">
        <f t="shared" si="22"/>
        <v>241.14399999999955</v>
      </c>
      <c r="R74" s="5"/>
      <c r="S74" s="1"/>
      <c r="T74" s="1">
        <f t="shared" si="19"/>
        <v>12</v>
      </c>
      <c r="U74" s="1">
        <f t="shared" si="20"/>
        <v>9.7420973782771565</v>
      </c>
      <c r="V74" s="1">
        <v>105.71599999999999</v>
      </c>
      <c r="W74" s="1">
        <v>115.4</v>
      </c>
      <c r="X74" s="1">
        <v>115</v>
      </c>
      <c r="Y74" s="1">
        <v>103.8</v>
      </c>
      <c r="Z74" s="1">
        <v>98</v>
      </c>
      <c r="AA74" s="1">
        <v>86.6</v>
      </c>
      <c r="AB74" s="1"/>
      <c r="AC74" s="1">
        <f t="shared" si="21"/>
        <v>96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111</v>
      </c>
      <c r="B75" s="10" t="s">
        <v>38</v>
      </c>
      <c r="C75" s="10"/>
      <c r="D75" s="10"/>
      <c r="E75" s="10"/>
      <c r="F75" s="10"/>
      <c r="G75" s="11">
        <v>0</v>
      </c>
      <c r="H75" s="10">
        <v>50</v>
      </c>
      <c r="I75" s="10" t="s">
        <v>66</v>
      </c>
      <c r="J75" s="10"/>
      <c r="K75" s="10">
        <f t="shared" si="16"/>
        <v>0</v>
      </c>
      <c r="L75" s="10">
        <f t="shared" si="17"/>
        <v>0</v>
      </c>
      <c r="M75" s="10"/>
      <c r="N75" s="10"/>
      <c r="O75" s="10"/>
      <c r="P75" s="10">
        <f t="shared" si="18"/>
        <v>0</v>
      </c>
      <c r="Q75" s="12"/>
      <c r="R75" s="12"/>
      <c r="S75" s="10"/>
      <c r="T75" s="10" t="e">
        <f t="shared" si="19"/>
        <v>#DIV/0!</v>
      </c>
      <c r="U75" s="10" t="e">
        <f t="shared" si="20"/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 t="s">
        <v>143</v>
      </c>
      <c r="AC75" s="10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38</v>
      </c>
      <c r="C76" s="1">
        <v>90</v>
      </c>
      <c r="D76" s="1">
        <v>984</v>
      </c>
      <c r="E76" s="1">
        <v>329</v>
      </c>
      <c r="F76" s="1">
        <v>665</v>
      </c>
      <c r="G76" s="6">
        <v>0.4</v>
      </c>
      <c r="H76" s="1">
        <v>40</v>
      </c>
      <c r="I76" s="1" t="s">
        <v>33</v>
      </c>
      <c r="J76" s="1">
        <v>371</v>
      </c>
      <c r="K76" s="1">
        <f t="shared" si="16"/>
        <v>-42</v>
      </c>
      <c r="L76" s="1">
        <f t="shared" si="17"/>
        <v>269</v>
      </c>
      <c r="M76" s="1">
        <v>60</v>
      </c>
      <c r="N76" s="1">
        <v>415.19999999999987</v>
      </c>
      <c r="O76" s="1"/>
      <c r="P76" s="1">
        <f t="shared" si="18"/>
        <v>53.8</v>
      </c>
      <c r="Q76" s="5"/>
      <c r="R76" s="5"/>
      <c r="S76" s="1"/>
      <c r="T76" s="1">
        <f t="shared" si="19"/>
        <v>20.078066914498137</v>
      </c>
      <c r="U76" s="1">
        <f t="shared" si="20"/>
        <v>20.078066914498137</v>
      </c>
      <c r="V76" s="1">
        <v>58.4</v>
      </c>
      <c r="W76" s="1">
        <v>112.4</v>
      </c>
      <c r="X76" s="1">
        <v>112.2</v>
      </c>
      <c r="Y76" s="1">
        <v>58</v>
      </c>
      <c r="Z76" s="1">
        <v>54.8</v>
      </c>
      <c r="AA76" s="1">
        <v>72.2</v>
      </c>
      <c r="AB76" s="1"/>
      <c r="AC76" s="1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32</v>
      </c>
      <c r="C77" s="1">
        <v>202.143</v>
      </c>
      <c r="D77" s="1">
        <v>489.75900000000001</v>
      </c>
      <c r="E77" s="1">
        <v>485.89299999999997</v>
      </c>
      <c r="F77" s="1">
        <v>175.738</v>
      </c>
      <c r="G77" s="6">
        <v>1</v>
      </c>
      <c r="H77" s="1">
        <v>40</v>
      </c>
      <c r="I77" s="1" t="s">
        <v>33</v>
      </c>
      <c r="J77" s="1">
        <v>472.416</v>
      </c>
      <c r="K77" s="1">
        <f t="shared" si="16"/>
        <v>13.476999999999975</v>
      </c>
      <c r="L77" s="1">
        <f t="shared" si="17"/>
        <v>182.37699999999995</v>
      </c>
      <c r="M77" s="1">
        <v>303.51600000000002</v>
      </c>
      <c r="N77" s="1">
        <v>113.4780999999999</v>
      </c>
      <c r="O77" s="1">
        <v>90.5839</v>
      </c>
      <c r="P77" s="1">
        <f t="shared" si="18"/>
        <v>36.475399999999993</v>
      </c>
      <c r="Q77" s="5">
        <f t="shared" ref="Q77:Q78" si="23">12*P77-O77-N77-F77</f>
        <v>57.904799999999994</v>
      </c>
      <c r="R77" s="5"/>
      <c r="S77" s="1"/>
      <c r="T77" s="1">
        <f t="shared" si="19"/>
        <v>11.999999999999998</v>
      </c>
      <c r="U77" s="1">
        <f t="shared" si="20"/>
        <v>10.41249718988688</v>
      </c>
      <c r="V77" s="1">
        <v>36.977999999999987</v>
      </c>
      <c r="W77" s="1">
        <v>38.289000000000001</v>
      </c>
      <c r="X77" s="1">
        <v>35.184600000000003</v>
      </c>
      <c r="Y77" s="1">
        <v>31.213200000000001</v>
      </c>
      <c r="Z77" s="1">
        <v>33.64</v>
      </c>
      <c r="AA77" s="1">
        <v>30.828199999999999</v>
      </c>
      <c r="AB77" s="1"/>
      <c r="AC77" s="1">
        <f t="shared" si="21"/>
        <v>58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32</v>
      </c>
      <c r="C78" s="1">
        <v>165.83600000000001</v>
      </c>
      <c r="D78" s="1">
        <v>463.87599999999998</v>
      </c>
      <c r="E78" s="1">
        <v>395.19799999999998</v>
      </c>
      <c r="F78" s="1">
        <v>203.65600000000001</v>
      </c>
      <c r="G78" s="6">
        <v>1</v>
      </c>
      <c r="H78" s="1">
        <v>40</v>
      </c>
      <c r="I78" s="1" t="s">
        <v>33</v>
      </c>
      <c r="J78" s="1">
        <v>389.99299999999999</v>
      </c>
      <c r="K78" s="1">
        <f t="shared" si="16"/>
        <v>5.2049999999999841</v>
      </c>
      <c r="L78" s="1">
        <f t="shared" si="17"/>
        <v>136.90499999999997</v>
      </c>
      <c r="M78" s="1">
        <v>258.29300000000001</v>
      </c>
      <c r="N78" s="1">
        <v>105.62909999999989</v>
      </c>
      <c r="O78" s="1"/>
      <c r="P78" s="1">
        <f t="shared" si="18"/>
        <v>27.380999999999993</v>
      </c>
      <c r="Q78" s="5">
        <f t="shared" si="23"/>
        <v>19.286900000000003</v>
      </c>
      <c r="R78" s="5"/>
      <c r="S78" s="1"/>
      <c r="T78" s="1">
        <f t="shared" si="19"/>
        <v>11.999999999999998</v>
      </c>
      <c r="U78" s="1">
        <f t="shared" si="20"/>
        <v>11.295610094591138</v>
      </c>
      <c r="V78" s="1">
        <v>29.311399999999999</v>
      </c>
      <c r="W78" s="1">
        <v>36.399799999999992</v>
      </c>
      <c r="X78" s="1">
        <v>34.319000000000003</v>
      </c>
      <c r="Y78" s="1">
        <v>18.0442</v>
      </c>
      <c r="Z78" s="1">
        <v>21.813400000000001</v>
      </c>
      <c r="AA78" s="1">
        <v>32.994999999999997</v>
      </c>
      <c r="AB78" s="1"/>
      <c r="AC78" s="1">
        <f t="shared" si="21"/>
        <v>19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115</v>
      </c>
      <c r="B79" s="10" t="s">
        <v>32</v>
      </c>
      <c r="C79" s="10"/>
      <c r="D79" s="10">
        <v>43.398000000000003</v>
      </c>
      <c r="E79" s="10">
        <v>43.398000000000003</v>
      </c>
      <c r="F79" s="10"/>
      <c r="G79" s="11">
        <v>0</v>
      </c>
      <c r="H79" s="10" t="e">
        <v>#N/A</v>
      </c>
      <c r="I79" s="10" t="s">
        <v>66</v>
      </c>
      <c r="J79" s="10">
        <v>43.398000000000003</v>
      </c>
      <c r="K79" s="10">
        <f t="shared" si="16"/>
        <v>0</v>
      </c>
      <c r="L79" s="10">
        <f t="shared" si="17"/>
        <v>0</v>
      </c>
      <c r="M79" s="10">
        <v>43.398000000000003</v>
      </c>
      <c r="N79" s="10"/>
      <c r="O79" s="10"/>
      <c r="P79" s="10">
        <f t="shared" si="18"/>
        <v>0</v>
      </c>
      <c r="Q79" s="12"/>
      <c r="R79" s="12"/>
      <c r="S79" s="10"/>
      <c r="T79" s="10" t="e">
        <f t="shared" si="19"/>
        <v>#DIV/0!</v>
      </c>
      <c r="U79" s="10" t="e">
        <f t="shared" si="20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116</v>
      </c>
      <c r="B80" s="13" t="s">
        <v>38</v>
      </c>
      <c r="C80" s="13"/>
      <c r="D80" s="13"/>
      <c r="E80" s="13"/>
      <c r="F80" s="13"/>
      <c r="G80" s="14">
        <v>0</v>
      </c>
      <c r="H80" s="13">
        <v>50</v>
      </c>
      <c r="I80" s="13" t="s">
        <v>33</v>
      </c>
      <c r="J80" s="13"/>
      <c r="K80" s="13">
        <f t="shared" si="16"/>
        <v>0</v>
      </c>
      <c r="L80" s="13">
        <f t="shared" si="17"/>
        <v>0</v>
      </c>
      <c r="M80" s="13"/>
      <c r="N80" s="13"/>
      <c r="O80" s="13"/>
      <c r="P80" s="13">
        <f t="shared" si="18"/>
        <v>0</v>
      </c>
      <c r="Q80" s="15"/>
      <c r="R80" s="15"/>
      <c r="S80" s="13"/>
      <c r="T80" s="13" t="e">
        <f t="shared" si="19"/>
        <v>#DIV/0!</v>
      </c>
      <c r="U80" s="13" t="e">
        <f t="shared" si="20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117</v>
      </c>
      <c r="B81" s="13" t="s">
        <v>38</v>
      </c>
      <c r="C81" s="13"/>
      <c r="D81" s="13"/>
      <c r="E81" s="13"/>
      <c r="F81" s="13"/>
      <c r="G81" s="14">
        <v>0</v>
      </c>
      <c r="H81" s="13">
        <v>55</v>
      </c>
      <c r="I81" s="13" t="s">
        <v>33</v>
      </c>
      <c r="J81" s="13"/>
      <c r="K81" s="13">
        <f t="shared" si="16"/>
        <v>0</v>
      </c>
      <c r="L81" s="13">
        <f t="shared" si="17"/>
        <v>0</v>
      </c>
      <c r="M81" s="13"/>
      <c r="N81" s="13"/>
      <c r="O81" s="13"/>
      <c r="P81" s="13">
        <f t="shared" si="18"/>
        <v>0</v>
      </c>
      <c r="Q81" s="15"/>
      <c r="R81" s="15"/>
      <c r="S81" s="13"/>
      <c r="T81" s="13" t="e">
        <f t="shared" si="19"/>
        <v>#DIV/0!</v>
      </c>
      <c r="U81" s="13" t="e">
        <f t="shared" si="20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39</v>
      </c>
      <c r="AC81" s="13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118</v>
      </c>
      <c r="B82" s="13" t="s">
        <v>38</v>
      </c>
      <c r="C82" s="13"/>
      <c r="D82" s="13"/>
      <c r="E82" s="13"/>
      <c r="F82" s="13"/>
      <c r="G82" s="14">
        <v>0</v>
      </c>
      <c r="H82" s="13">
        <v>50</v>
      </c>
      <c r="I82" s="13" t="s">
        <v>33</v>
      </c>
      <c r="J82" s="13"/>
      <c r="K82" s="13">
        <f t="shared" si="16"/>
        <v>0</v>
      </c>
      <c r="L82" s="13">
        <f t="shared" si="17"/>
        <v>0</v>
      </c>
      <c r="M82" s="13"/>
      <c r="N82" s="13"/>
      <c r="O82" s="13"/>
      <c r="P82" s="13">
        <f t="shared" si="18"/>
        <v>0</v>
      </c>
      <c r="Q82" s="15"/>
      <c r="R82" s="15"/>
      <c r="S82" s="13"/>
      <c r="T82" s="13" t="e">
        <f t="shared" si="19"/>
        <v>#DIV/0!</v>
      </c>
      <c r="U82" s="13" t="e">
        <f t="shared" si="20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119</v>
      </c>
      <c r="B83" s="13" t="s">
        <v>38</v>
      </c>
      <c r="C83" s="13"/>
      <c r="D83" s="13"/>
      <c r="E83" s="13"/>
      <c r="F83" s="13"/>
      <c r="G83" s="14">
        <v>0</v>
      </c>
      <c r="H83" s="13">
        <v>50</v>
      </c>
      <c r="I83" s="13" t="s">
        <v>33</v>
      </c>
      <c r="J83" s="13"/>
      <c r="K83" s="13">
        <f t="shared" si="16"/>
        <v>0</v>
      </c>
      <c r="L83" s="13">
        <f t="shared" si="17"/>
        <v>0</v>
      </c>
      <c r="M83" s="13"/>
      <c r="N83" s="13"/>
      <c r="O83" s="13"/>
      <c r="P83" s="13">
        <f t="shared" si="18"/>
        <v>0</v>
      </c>
      <c r="Q83" s="15"/>
      <c r="R83" s="15"/>
      <c r="S83" s="13"/>
      <c r="T83" s="13" t="e">
        <f t="shared" si="19"/>
        <v>#DIV/0!</v>
      </c>
      <c r="U83" s="13" t="e">
        <f t="shared" si="20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120</v>
      </c>
      <c r="B84" s="13" t="s">
        <v>38</v>
      </c>
      <c r="C84" s="13"/>
      <c r="D84" s="13"/>
      <c r="E84" s="13"/>
      <c r="F84" s="13"/>
      <c r="G84" s="14">
        <v>0</v>
      </c>
      <c r="H84" s="13">
        <v>55</v>
      </c>
      <c r="I84" s="13" t="s">
        <v>33</v>
      </c>
      <c r="J84" s="13"/>
      <c r="K84" s="13">
        <f t="shared" si="16"/>
        <v>0</v>
      </c>
      <c r="L84" s="13">
        <f t="shared" si="17"/>
        <v>0</v>
      </c>
      <c r="M84" s="13"/>
      <c r="N84" s="13"/>
      <c r="O84" s="13"/>
      <c r="P84" s="13">
        <f t="shared" si="18"/>
        <v>0</v>
      </c>
      <c r="Q84" s="15"/>
      <c r="R84" s="15"/>
      <c r="S84" s="13"/>
      <c r="T84" s="13" t="e">
        <f t="shared" si="19"/>
        <v>#DIV/0!</v>
      </c>
      <c r="U84" s="13" t="e">
        <f t="shared" si="20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39</v>
      </c>
      <c r="AC84" s="13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121</v>
      </c>
      <c r="B85" s="13" t="s">
        <v>38</v>
      </c>
      <c r="C85" s="13"/>
      <c r="D85" s="13"/>
      <c r="E85" s="13"/>
      <c r="F85" s="13"/>
      <c r="G85" s="14">
        <v>0</v>
      </c>
      <c r="H85" s="13">
        <v>30</v>
      </c>
      <c r="I85" s="13" t="s">
        <v>33</v>
      </c>
      <c r="J85" s="13"/>
      <c r="K85" s="13">
        <f t="shared" si="16"/>
        <v>0</v>
      </c>
      <c r="L85" s="13">
        <f t="shared" si="17"/>
        <v>0</v>
      </c>
      <c r="M85" s="13"/>
      <c r="N85" s="13"/>
      <c r="O85" s="13"/>
      <c r="P85" s="13">
        <f t="shared" si="18"/>
        <v>0</v>
      </c>
      <c r="Q85" s="15"/>
      <c r="R85" s="15"/>
      <c r="S85" s="13"/>
      <c r="T85" s="13" t="e">
        <f t="shared" si="19"/>
        <v>#DIV/0!</v>
      </c>
      <c r="U85" s="13" t="e">
        <f t="shared" si="20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39</v>
      </c>
      <c r="AC85" s="13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122</v>
      </c>
      <c r="B86" s="13" t="s">
        <v>38</v>
      </c>
      <c r="C86" s="13"/>
      <c r="D86" s="13"/>
      <c r="E86" s="13"/>
      <c r="F86" s="13"/>
      <c r="G86" s="14">
        <v>0</v>
      </c>
      <c r="H86" s="13">
        <v>40</v>
      </c>
      <c r="I86" s="13" t="s">
        <v>33</v>
      </c>
      <c r="J86" s="13"/>
      <c r="K86" s="13">
        <f t="shared" si="16"/>
        <v>0</v>
      </c>
      <c r="L86" s="13">
        <f t="shared" si="17"/>
        <v>0</v>
      </c>
      <c r="M86" s="13"/>
      <c r="N86" s="13"/>
      <c r="O86" s="13"/>
      <c r="P86" s="13">
        <f t="shared" si="18"/>
        <v>0</v>
      </c>
      <c r="Q86" s="15"/>
      <c r="R86" s="15"/>
      <c r="S86" s="13"/>
      <c r="T86" s="13" t="e">
        <f t="shared" si="19"/>
        <v>#DIV/0!</v>
      </c>
      <c r="U86" s="13" t="e">
        <f t="shared" si="20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39</v>
      </c>
      <c r="AC86" s="13">
        <f t="shared" si="21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123</v>
      </c>
      <c r="B87" s="13" t="s">
        <v>32</v>
      </c>
      <c r="C87" s="13"/>
      <c r="D87" s="13"/>
      <c r="E87" s="13"/>
      <c r="F87" s="13"/>
      <c r="G87" s="14">
        <v>0</v>
      </c>
      <c r="H87" s="13">
        <v>45</v>
      </c>
      <c r="I87" s="13" t="s">
        <v>33</v>
      </c>
      <c r="J87" s="13"/>
      <c r="K87" s="13">
        <f t="shared" si="16"/>
        <v>0</v>
      </c>
      <c r="L87" s="13">
        <f t="shared" si="17"/>
        <v>0</v>
      </c>
      <c r="M87" s="13"/>
      <c r="N87" s="13"/>
      <c r="O87" s="13"/>
      <c r="P87" s="13">
        <f t="shared" si="18"/>
        <v>0</v>
      </c>
      <c r="Q87" s="15"/>
      <c r="R87" s="15"/>
      <c r="S87" s="13"/>
      <c r="T87" s="13" t="e">
        <f t="shared" si="19"/>
        <v>#DIV/0!</v>
      </c>
      <c r="U87" s="13" t="e">
        <f t="shared" si="20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39</v>
      </c>
      <c r="AC87" s="13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124</v>
      </c>
      <c r="B88" s="13" t="s">
        <v>32</v>
      </c>
      <c r="C88" s="13"/>
      <c r="D88" s="13">
        <v>303.75599999999997</v>
      </c>
      <c r="E88" s="13">
        <v>303.75599999999997</v>
      </c>
      <c r="F88" s="13"/>
      <c r="G88" s="14">
        <v>0</v>
      </c>
      <c r="H88" s="13">
        <v>40</v>
      </c>
      <c r="I88" s="13" t="s">
        <v>33</v>
      </c>
      <c r="J88" s="13">
        <v>303.75599999999997</v>
      </c>
      <c r="K88" s="13">
        <f t="shared" si="16"/>
        <v>0</v>
      </c>
      <c r="L88" s="13">
        <f t="shared" si="17"/>
        <v>0</v>
      </c>
      <c r="M88" s="13">
        <v>303.75599999999997</v>
      </c>
      <c r="N88" s="13"/>
      <c r="O88" s="13"/>
      <c r="P88" s="13">
        <f t="shared" si="18"/>
        <v>0</v>
      </c>
      <c r="Q88" s="15"/>
      <c r="R88" s="15"/>
      <c r="S88" s="13"/>
      <c r="T88" s="13" t="e">
        <f t="shared" si="19"/>
        <v>#DIV/0!</v>
      </c>
      <c r="U88" s="13" t="e">
        <f t="shared" si="20"/>
        <v>#DIV/0!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 t="s">
        <v>49</v>
      </c>
      <c r="AC88" s="13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125</v>
      </c>
      <c r="B89" s="10" t="s">
        <v>32</v>
      </c>
      <c r="C89" s="10"/>
      <c r="D89" s="10">
        <v>160.505</v>
      </c>
      <c r="E89" s="10">
        <v>160.505</v>
      </c>
      <c r="F89" s="10"/>
      <c r="G89" s="11">
        <v>0</v>
      </c>
      <c r="H89" s="10" t="e">
        <v>#N/A</v>
      </c>
      <c r="I89" s="10" t="s">
        <v>66</v>
      </c>
      <c r="J89" s="10">
        <v>160.505</v>
      </c>
      <c r="K89" s="10">
        <f t="shared" si="16"/>
        <v>0</v>
      </c>
      <c r="L89" s="10">
        <f t="shared" si="17"/>
        <v>0</v>
      </c>
      <c r="M89" s="10">
        <v>160.505</v>
      </c>
      <c r="N89" s="10"/>
      <c r="O89" s="10"/>
      <c r="P89" s="10">
        <f t="shared" si="18"/>
        <v>0</v>
      </c>
      <c r="Q89" s="12"/>
      <c r="R89" s="12"/>
      <c r="S89" s="10"/>
      <c r="T89" s="10" t="e">
        <f t="shared" si="19"/>
        <v>#DIV/0!</v>
      </c>
      <c r="U89" s="10" t="e">
        <f t="shared" si="20"/>
        <v>#DIV/0!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/>
      <c r="AC89" s="10">
        <f t="shared" si="21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126</v>
      </c>
      <c r="B90" s="13" t="s">
        <v>38</v>
      </c>
      <c r="C90" s="13"/>
      <c r="D90" s="13"/>
      <c r="E90" s="13"/>
      <c r="F90" s="13"/>
      <c r="G90" s="14">
        <v>0</v>
      </c>
      <c r="H90" s="13">
        <v>40</v>
      </c>
      <c r="I90" s="13" t="s">
        <v>33</v>
      </c>
      <c r="J90" s="13"/>
      <c r="K90" s="13">
        <f t="shared" si="16"/>
        <v>0</v>
      </c>
      <c r="L90" s="13">
        <f t="shared" si="17"/>
        <v>0</v>
      </c>
      <c r="M90" s="13"/>
      <c r="N90" s="13"/>
      <c r="O90" s="13"/>
      <c r="P90" s="13">
        <f t="shared" si="18"/>
        <v>0</v>
      </c>
      <c r="Q90" s="15"/>
      <c r="R90" s="15"/>
      <c r="S90" s="13"/>
      <c r="T90" s="13" t="e">
        <f t="shared" si="19"/>
        <v>#DIV/0!</v>
      </c>
      <c r="U90" s="13" t="e">
        <f t="shared" si="20"/>
        <v>#DIV/0!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 t="s">
        <v>49</v>
      </c>
      <c r="AC90" s="13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127</v>
      </c>
      <c r="B91" s="13" t="s">
        <v>38</v>
      </c>
      <c r="C91" s="13">
        <v>132</v>
      </c>
      <c r="D91" s="13">
        <v>36</v>
      </c>
      <c r="E91" s="13">
        <v>67</v>
      </c>
      <c r="F91" s="13">
        <v>89</v>
      </c>
      <c r="G91" s="14">
        <v>0</v>
      </c>
      <c r="H91" s="13">
        <v>45</v>
      </c>
      <c r="I91" s="13" t="s">
        <v>33</v>
      </c>
      <c r="J91" s="13">
        <v>68</v>
      </c>
      <c r="K91" s="13">
        <f t="shared" si="16"/>
        <v>-1</v>
      </c>
      <c r="L91" s="13">
        <f t="shared" si="17"/>
        <v>31</v>
      </c>
      <c r="M91" s="13">
        <v>36</v>
      </c>
      <c r="N91" s="13"/>
      <c r="O91" s="13"/>
      <c r="P91" s="13">
        <f t="shared" si="18"/>
        <v>6.2</v>
      </c>
      <c r="Q91" s="15"/>
      <c r="R91" s="15"/>
      <c r="S91" s="13"/>
      <c r="T91" s="13">
        <f t="shared" si="19"/>
        <v>14.354838709677418</v>
      </c>
      <c r="U91" s="13">
        <f t="shared" si="20"/>
        <v>14.354838709677418</v>
      </c>
      <c r="V91" s="13">
        <v>7.4</v>
      </c>
      <c r="W91" s="13">
        <v>9.6</v>
      </c>
      <c r="X91" s="13">
        <v>10.4</v>
      </c>
      <c r="Y91" s="13">
        <v>9.1999999999999993</v>
      </c>
      <c r="Z91" s="13">
        <v>8.8000000000000007</v>
      </c>
      <c r="AA91" s="13">
        <v>13.2</v>
      </c>
      <c r="AB91" s="16" t="s">
        <v>137</v>
      </c>
      <c r="AC91" s="13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128</v>
      </c>
      <c r="B92" s="10" t="s">
        <v>32</v>
      </c>
      <c r="C92" s="10">
        <v>-0.16900000000000001</v>
      </c>
      <c r="D92" s="10">
        <v>303.89100000000002</v>
      </c>
      <c r="E92" s="10">
        <v>303.72199999999998</v>
      </c>
      <c r="F92" s="10"/>
      <c r="G92" s="11">
        <v>0</v>
      </c>
      <c r="H92" s="10" t="e">
        <v>#N/A</v>
      </c>
      <c r="I92" s="10" t="s">
        <v>66</v>
      </c>
      <c r="J92" s="10">
        <v>303.72199999999998</v>
      </c>
      <c r="K92" s="10">
        <f t="shared" si="16"/>
        <v>0</v>
      </c>
      <c r="L92" s="10">
        <f t="shared" si="17"/>
        <v>0</v>
      </c>
      <c r="M92" s="10">
        <v>303.72199999999998</v>
      </c>
      <c r="N92" s="10"/>
      <c r="O92" s="10"/>
      <c r="P92" s="10">
        <f t="shared" si="18"/>
        <v>0</v>
      </c>
      <c r="Q92" s="12"/>
      <c r="R92" s="12"/>
      <c r="S92" s="10"/>
      <c r="T92" s="10" t="e">
        <f t="shared" si="19"/>
        <v>#DIV/0!</v>
      </c>
      <c r="U92" s="10" t="e">
        <f t="shared" si="20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2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129</v>
      </c>
      <c r="B93" s="10" t="s">
        <v>32</v>
      </c>
      <c r="C93" s="10"/>
      <c r="D93" s="10">
        <v>50.554000000000002</v>
      </c>
      <c r="E93" s="10">
        <v>50.554000000000002</v>
      </c>
      <c r="F93" s="10"/>
      <c r="G93" s="11">
        <v>0</v>
      </c>
      <c r="H93" s="10" t="e">
        <v>#N/A</v>
      </c>
      <c r="I93" s="10" t="s">
        <v>66</v>
      </c>
      <c r="J93" s="10">
        <v>50.554000000000002</v>
      </c>
      <c r="K93" s="10">
        <f t="shared" si="16"/>
        <v>0</v>
      </c>
      <c r="L93" s="10">
        <f t="shared" si="17"/>
        <v>0</v>
      </c>
      <c r="M93" s="10">
        <v>50.554000000000002</v>
      </c>
      <c r="N93" s="10"/>
      <c r="O93" s="10"/>
      <c r="P93" s="10">
        <f t="shared" si="18"/>
        <v>0</v>
      </c>
      <c r="Q93" s="12"/>
      <c r="R93" s="12"/>
      <c r="S93" s="10"/>
      <c r="T93" s="10" t="e">
        <f t="shared" si="19"/>
        <v>#DIV/0!</v>
      </c>
      <c r="U93" s="10" t="e">
        <f t="shared" si="20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/>
      <c r="AC93" s="10">
        <f t="shared" si="2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130</v>
      </c>
      <c r="B94" s="10" t="s">
        <v>38</v>
      </c>
      <c r="C94" s="10"/>
      <c r="D94" s="10">
        <v>360</v>
      </c>
      <c r="E94" s="10">
        <v>360</v>
      </c>
      <c r="F94" s="10"/>
      <c r="G94" s="11">
        <v>0</v>
      </c>
      <c r="H94" s="10" t="e">
        <v>#N/A</v>
      </c>
      <c r="I94" s="10" t="s">
        <v>66</v>
      </c>
      <c r="J94" s="10">
        <v>360</v>
      </c>
      <c r="K94" s="10">
        <f t="shared" si="16"/>
        <v>0</v>
      </c>
      <c r="L94" s="10">
        <f t="shared" si="17"/>
        <v>0</v>
      </c>
      <c r="M94" s="10">
        <v>360</v>
      </c>
      <c r="N94" s="10"/>
      <c r="O94" s="10"/>
      <c r="P94" s="10">
        <f t="shared" si="18"/>
        <v>0</v>
      </c>
      <c r="Q94" s="12"/>
      <c r="R94" s="12"/>
      <c r="S94" s="10"/>
      <c r="T94" s="10" t="e">
        <f t="shared" si="19"/>
        <v>#DIV/0!</v>
      </c>
      <c r="U94" s="10" t="e">
        <f t="shared" si="20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/>
      <c r="AC94" s="10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131</v>
      </c>
      <c r="B95" s="13" t="s">
        <v>32</v>
      </c>
      <c r="C95" s="13"/>
      <c r="D95" s="13"/>
      <c r="E95" s="13"/>
      <c r="F95" s="13"/>
      <c r="G95" s="14">
        <v>0</v>
      </c>
      <c r="H95" s="13">
        <v>50</v>
      </c>
      <c r="I95" s="13" t="s">
        <v>33</v>
      </c>
      <c r="J95" s="13"/>
      <c r="K95" s="13">
        <f t="shared" si="16"/>
        <v>0</v>
      </c>
      <c r="L95" s="13">
        <f t="shared" si="17"/>
        <v>0</v>
      </c>
      <c r="M95" s="13"/>
      <c r="N95" s="13"/>
      <c r="O95" s="13"/>
      <c r="P95" s="13">
        <f t="shared" si="18"/>
        <v>0</v>
      </c>
      <c r="Q95" s="15"/>
      <c r="R95" s="15"/>
      <c r="S95" s="13"/>
      <c r="T95" s="13" t="e">
        <f t="shared" si="19"/>
        <v>#DIV/0!</v>
      </c>
      <c r="U95" s="13" t="e">
        <f t="shared" si="20"/>
        <v>#DIV/0!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 t="s">
        <v>49</v>
      </c>
      <c r="AC95" s="13">
        <f t="shared" si="2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132</v>
      </c>
      <c r="B96" s="1" t="s">
        <v>32</v>
      </c>
      <c r="C96" s="1">
        <v>175.1</v>
      </c>
      <c r="D96" s="1">
        <v>139.44200000000001</v>
      </c>
      <c r="E96" s="1">
        <v>106.146</v>
      </c>
      <c r="F96" s="1">
        <v>177.4</v>
      </c>
      <c r="G96" s="6">
        <v>1</v>
      </c>
      <c r="H96" s="1">
        <v>55</v>
      </c>
      <c r="I96" s="1" t="s">
        <v>33</v>
      </c>
      <c r="J96" s="1">
        <v>101.7</v>
      </c>
      <c r="K96" s="1">
        <f t="shared" si="16"/>
        <v>4.445999999999998</v>
      </c>
      <c r="L96" s="1">
        <f t="shared" si="17"/>
        <v>106.146</v>
      </c>
      <c r="M96" s="1"/>
      <c r="N96" s="1"/>
      <c r="O96" s="1">
        <v>111.0564</v>
      </c>
      <c r="P96" s="1">
        <f t="shared" si="18"/>
        <v>21.229199999999999</v>
      </c>
      <c r="Q96" s="5"/>
      <c r="R96" s="5"/>
      <c r="S96" s="1"/>
      <c r="T96" s="1">
        <f t="shared" si="19"/>
        <v>13.587718802404238</v>
      </c>
      <c r="U96" s="1">
        <f t="shared" si="20"/>
        <v>13.587718802404238</v>
      </c>
      <c r="V96" s="1">
        <v>25.0352</v>
      </c>
      <c r="W96" s="1">
        <v>6.1259999999999986</v>
      </c>
      <c r="X96" s="1">
        <v>2.8763999999999998</v>
      </c>
      <c r="Y96" s="1">
        <v>25.231400000000001</v>
      </c>
      <c r="Z96" s="1">
        <v>22.355</v>
      </c>
      <c r="AA96" s="1">
        <v>0</v>
      </c>
      <c r="AB96" s="1"/>
      <c r="AC96" s="1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32</v>
      </c>
      <c r="C97" s="1">
        <v>246.40899999999999</v>
      </c>
      <c r="D97" s="1">
        <v>1.6930000000000001</v>
      </c>
      <c r="E97" s="1">
        <v>111.878</v>
      </c>
      <c r="F97" s="1">
        <v>106.188</v>
      </c>
      <c r="G97" s="6">
        <v>1</v>
      </c>
      <c r="H97" s="1">
        <v>55</v>
      </c>
      <c r="I97" s="1" t="s">
        <v>33</v>
      </c>
      <c r="J97" s="1">
        <v>104.3</v>
      </c>
      <c r="K97" s="1">
        <f t="shared" si="16"/>
        <v>7.578000000000003</v>
      </c>
      <c r="L97" s="1">
        <f t="shared" si="17"/>
        <v>111.878</v>
      </c>
      <c r="M97" s="1"/>
      <c r="N97" s="1">
        <v>81.17900000000003</v>
      </c>
      <c r="O97" s="1">
        <v>128.59020000000001</v>
      </c>
      <c r="P97" s="1">
        <f t="shared" si="18"/>
        <v>22.375599999999999</v>
      </c>
      <c r="Q97" s="5"/>
      <c r="R97" s="5"/>
      <c r="S97" s="1"/>
      <c r="T97" s="1">
        <f t="shared" si="19"/>
        <v>14.120613525447366</v>
      </c>
      <c r="U97" s="1">
        <f t="shared" si="20"/>
        <v>14.120613525447366</v>
      </c>
      <c r="V97" s="1">
        <v>26.933599999999998</v>
      </c>
      <c r="W97" s="1">
        <v>24.795999999999999</v>
      </c>
      <c r="X97" s="1">
        <v>27.206</v>
      </c>
      <c r="Y97" s="1">
        <v>43.179400000000001</v>
      </c>
      <c r="Z97" s="1">
        <v>34.7622</v>
      </c>
      <c r="AA97" s="1">
        <v>8.6384000000000007</v>
      </c>
      <c r="AB97" s="1"/>
      <c r="AC97" s="1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38</v>
      </c>
      <c r="C98" s="1">
        <v>140</v>
      </c>
      <c r="D98" s="1">
        <v>103</v>
      </c>
      <c r="E98" s="1">
        <v>93</v>
      </c>
      <c r="F98" s="1">
        <v>121</v>
      </c>
      <c r="G98" s="6">
        <v>0.4</v>
      </c>
      <c r="H98" s="1">
        <v>55</v>
      </c>
      <c r="I98" s="1" t="s">
        <v>33</v>
      </c>
      <c r="J98" s="1">
        <v>88</v>
      </c>
      <c r="K98" s="1">
        <f t="shared" si="16"/>
        <v>5</v>
      </c>
      <c r="L98" s="1">
        <f t="shared" si="17"/>
        <v>93</v>
      </c>
      <c r="M98" s="1"/>
      <c r="N98" s="1"/>
      <c r="O98" s="1">
        <v>134.6</v>
      </c>
      <c r="P98" s="1">
        <f t="shared" si="18"/>
        <v>18.600000000000001</v>
      </c>
      <c r="Q98" s="5"/>
      <c r="R98" s="5"/>
      <c r="S98" s="1"/>
      <c r="T98" s="1">
        <f t="shared" si="19"/>
        <v>13.741935483870966</v>
      </c>
      <c r="U98" s="1">
        <f t="shared" si="20"/>
        <v>13.741935483870966</v>
      </c>
      <c r="V98" s="1">
        <v>23.6</v>
      </c>
      <c r="W98" s="1">
        <v>5.6</v>
      </c>
      <c r="X98" s="1">
        <v>0</v>
      </c>
      <c r="Y98" s="1">
        <v>19.2</v>
      </c>
      <c r="Z98" s="1">
        <v>19.600000000000001</v>
      </c>
      <c r="AA98" s="1">
        <v>0.4</v>
      </c>
      <c r="AB98" s="1"/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38</v>
      </c>
      <c r="C99" s="1"/>
      <c r="D99" s="1">
        <v>70</v>
      </c>
      <c r="E99" s="1">
        <v>13</v>
      </c>
      <c r="F99" s="1">
        <v>55</v>
      </c>
      <c r="G99" s="6">
        <v>0.4</v>
      </c>
      <c r="H99" s="1">
        <v>55</v>
      </c>
      <c r="I99" s="1" t="s">
        <v>33</v>
      </c>
      <c r="J99" s="1">
        <v>18</v>
      </c>
      <c r="K99" s="1">
        <f t="shared" si="16"/>
        <v>-5</v>
      </c>
      <c r="L99" s="1">
        <f t="shared" si="17"/>
        <v>13</v>
      </c>
      <c r="M99" s="1"/>
      <c r="N99" s="1">
        <v>50</v>
      </c>
      <c r="O99" s="1"/>
      <c r="P99" s="1">
        <f t="shared" si="18"/>
        <v>2.6</v>
      </c>
      <c r="Q99" s="5"/>
      <c r="R99" s="5"/>
      <c r="S99" s="1"/>
      <c r="T99" s="1">
        <f t="shared" si="19"/>
        <v>40.38461538461538</v>
      </c>
      <c r="U99" s="1">
        <f t="shared" si="20"/>
        <v>40.38461538461538</v>
      </c>
      <c r="V99" s="1">
        <v>1.6</v>
      </c>
      <c r="W99" s="1">
        <v>10</v>
      </c>
      <c r="X99" s="1">
        <v>10</v>
      </c>
      <c r="Y99" s="1">
        <v>0</v>
      </c>
      <c r="Z99" s="1">
        <v>0</v>
      </c>
      <c r="AA99" s="1">
        <v>4</v>
      </c>
      <c r="AB99" s="1"/>
      <c r="AC99" s="1">
        <f t="shared" si="2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136</v>
      </c>
      <c r="B100" s="13" t="s">
        <v>32</v>
      </c>
      <c r="C100" s="13"/>
      <c r="D100" s="13"/>
      <c r="E100" s="13"/>
      <c r="F100" s="13"/>
      <c r="G100" s="14">
        <v>0</v>
      </c>
      <c r="H100" s="13">
        <v>40</v>
      </c>
      <c r="I100" s="13" t="s">
        <v>33</v>
      </c>
      <c r="J100" s="13"/>
      <c r="K100" s="13">
        <f t="shared" ref="K100" si="24">E100-J100</f>
        <v>0</v>
      </c>
      <c r="L100" s="13">
        <f t="shared" si="17"/>
        <v>0</v>
      </c>
      <c r="M100" s="13"/>
      <c r="N100" s="13"/>
      <c r="O100" s="13"/>
      <c r="P100" s="13">
        <f t="shared" si="18"/>
        <v>0</v>
      </c>
      <c r="Q100" s="15"/>
      <c r="R100" s="15"/>
      <c r="S100" s="13"/>
      <c r="T100" s="13" t="e">
        <f t="shared" si="19"/>
        <v>#DIV/0!</v>
      </c>
      <c r="U100" s="13" t="e">
        <f t="shared" si="20"/>
        <v>#DIV/0!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 t="s">
        <v>55</v>
      </c>
      <c r="AC100" s="13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140</v>
      </c>
      <c r="B101" s="1" t="s">
        <v>38</v>
      </c>
      <c r="C101" s="1"/>
      <c r="D101" s="1"/>
      <c r="E101" s="1"/>
      <c r="F101" s="1"/>
      <c r="G101" s="6">
        <v>0.3</v>
      </c>
      <c r="H101" s="1">
        <v>30</v>
      </c>
      <c r="I101" s="1" t="s">
        <v>33</v>
      </c>
      <c r="J101" s="1"/>
      <c r="K101" s="1"/>
      <c r="L101" s="1"/>
      <c r="M101" s="1"/>
      <c r="N101" s="1"/>
      <c r="O101" s="1"/>
      <c r="P101" s="1"/>
      <c r="Q101" s="1">
        <v>30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 t="s">
        <v>142</v>
      </c>
      <c r="AC101" s="1">
        <f t="shared" si="21"/>
        <v>9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141</v>
      </c>
      <c r="B102" s="1" t="s">
        <v>38</v>
      </c>
      <c r="C102" s="1"/>
      <c r="D102" s="1"/>
      <c r="E102" s="1"/>
      <c r="F102" s="1"/>
      <c r="G102" s="6">
        <v>0.3</v>
      </c>
      <c r="H102" s="1">
        <v>30</v>
      </c>
      <c r="I102" s="1" t="s">
        <v>33</v>
      </c>
      <c r="J102" s="1"/>
      <c r="K102" s="1"/>
      <c r="L102" s="1"/>
      <c r="M102" s="1"/>
      <c r="N102" s="1"/>
      <c r="O102" s="1"/>
      <c r="P102" s="1"/>
      <c r="Q102" s="1">
        <v>30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 t="s">
        <v>142</v>
      </c>
      <c r="AC102" s="1">
        <f t="shared" si="21"/>
        <v>9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00" xr:uid="{041E6900-4E2C-4EB8-8A31-9FE1B2F0A9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2024-05-02T13:13:17Z</dcterms:created>
  <dcterms:modified xsi:type="dcterms:W3CDTF">2024-05-03T09:21:39Z</dcterms:modified>
</cp:coreProperties>
</file>