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83D233AD-7556-41BC-AA7E-4C06383263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3" i="1" l="1"/>
  <c r="AD114" i="1"/>
  <c r="AD115" i="1"/>
  <c r="AD9" i="1" l="1"/>
  <c r="AD6" i="1"/>
  <c r="R7" i="1"/>
  <c r="AD7" i="1" s="1"/>
  <c r="R10" i="1"/>
  <c r="AD10" i="1" s="1"/>
  <c r="R112" i="1"/>
  <c r="R111" i="1"/>
  <c r="AD111" i="1" s="1"/>
  <c r="R108" i="1"/>
  <c r="AD108" i="1" s="1"/>
  <c r="R107" i="1"/>
  <c r="AD107" i="1" s="1"/>
  <c r="R106" i="1"/>
  <c r="AD106" i="1" s="1"/>
  <c r="R89" i="1"/>
  <c r="R84" i="1"/>
  <c r="AD84" i="1" s="1"/>
  <c r="R83" i="1"/>
  <c r="R79" i="1"/>
  <c r="AD79" i="1" s="1"/>
  <c r="R78" i="1"/>
  <c r="R77" i="1"/>
  <c r="AD77" i="1" s="1"/>
  <c r="R75" i="1"/>
  <c r="R60" i="1"/>
  <c r="AD60" i="1" s="1"/>
  <c r="R59" i="1"/>
  <c r="R58" i="1"/>
  <c r="AD58" i="1" s="1"/>
  <c r="R55" i="1"/>
  <c r="R46" i="1"/>
  <c r="R44" i="1"/>
  <c r="AD44" i="1" s="1"/>
  <c r="R39" i="1"/>
  <c r="AD39" i="1" s="1"/>
  <c r="R38" i="1"/>
  <c r="AD37" i="1"/>
  <c r="R36" i="1"/>
  <c r="R35" i="1"/>
  <c r="AD35" i="1" s="1"/>
  <c r="AD33" i="1"/>
  <c r="R31" i="1"/>
  <c r="AD27" i="1"/>
  <c r="R14" i="1"/>
  <c r="AD14" i="1" l="1"/>
  <c r="AD31" i="1"/>
  <c r="AD36" i="1"/>
  <c r="AD38" i="1"/>
  <c r="AD46" i="1"/>
  <c r="AD55" i="1"/>
  <c r="AD75" i="1"/>
  <c r="AD78" i="1"/>
  <c r="AD112" i="1"/>
  <c r="AD59" i="1"/>
  <c r="AD83" i="1"/>
  <c r="AD89" i="1"/>
  <c r="AD96" i="1"/>
  <c r="F107" i="1"/>
  <c r="E107" i="1"/>
  <c r="E94" i="1"/>
  <c r="F79" i="1"/>
  <c r="E79" i="1"/>
  <c r="AD11" i="1" l="1"/>
  <c r="AD15" i="1"/>
  <c r="AD16" i="1"/>
  <c r="AD17" i="1"/>
  <c r="AD18" i="1"/>
  <c r="AD20" i="1"/>
  <c r="AD22" i="1"/>
  <c r="AD23" i="1"/>
  <c r="AD24" i="1"/>
  <c r="AD25" i="1"/>
  <c r="AD26" i="1"/>
  <c r="AD30" i="1"/>
  <c r="AD32" i="1"/>
  <c r="AD40" i="1"/>
  <c r="AD41" i="1"/>
  <c r="AD43" i="1"/>
  <c r="AD45" i="1"/>
  <c r="AD47" i="1"/>
  <c r="AD48" i="1"/>
  <c r="AD49" i="1"/>
  <c r="AD52" i="1"/>
  <c r="AD54" i="1"/>
  <c r="AD64" i="1"/>
  <c r="AD65" i="1"/>
  <c r="AD66" i="1"/>
  <c r="AD68" i="1"/>
  <c r="AD71" i="1"/>
  <c r="AD72" i="1"/>
  <c r="AD73" i="1"/>
  <c r="AD74" i="1"/>
  <c r="AD76" i="1"/>
  <c r="AD80" i="1"/>
  <c r="AD85" i="1"/>
  <c r="AD86" i="1"/>
  <c r="AD87" i="1"/>
  <c r="AD88" i="1"/>
  <c r="AD92" i="1"/>
  <c r="AD93" i="1"/>
  <c r="AD95" i="1"/>
  <c r="AD97" i="1"/>
  <c r="AD98" i="1"/>
  <c r="AD99" i="1"/>
  <c r="AD100" i="1"/>
  <c r="AD101" i="1"/>
  <c r="AD102" i="1"/>
  <c r="AD103" i="1"/>
  <c r="AD110" i="1"/>
  <c r="L7" i="1"/>
  <c r="P7" i="1" s="1"/>
  <c r="U7" i="1" s="1"/>
  <c r="L8" i="1"/>
  <c r="L9" i="1"/>
  <c r="P9" i="1" s="1"/>
  <c r="U9" i="1" s="1"/>
  <c r="L10" i="1"/>
  <c r="P10" i="1" s="1"/>
  <c r="U10" i="1" s="1"/>
  <c r="L11" i="1"/>
  <c r="P11" i="1" s="1"/>
  <c r="L12" i="1"/>
  <c r="P12" i="1" s="1"/>
  <c r="L13" i="1"/>
  <c r="P13" i="1" s="1"/>
  <c r="L14" i="1"/>
  <c r="P14" i="1" s="1"/>
  <c r="U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U27" i="1" s="1"/>
  <c r="L28" i="1"/>
  <c r="P28" i="1" s="1"/>
  <c r="L29" i="1"/>
  <c r="P29" i="1" s="1"/>
  <c r="L30" i="1"/>
  <c r="P30" i="1" s="1"/>
  <c r="L31" i="1"/>
  <c r="P31" i="1" s="1"/>
  <c r="U31" i="1" s="1"/>
  <c r="L32" i="1"/>
  <c r="P32" i="1" s="1"/>
  <c r="L33" i="1"/>
  <c r="P33" i="1" s="1"/>
  <c r="U33" i="1" s="1"/>
  <c r="L34" i="1"/>
  <c r="P34" i="1" s="1"/>
  <c r="L35" i="1"/>
  <c r="P35" i="1" s="1"/>
  <c r="U35" i="1" s="1"/>
  <c r="L36" i="1"/>
  <c r="P36" i="1" s="1"/>
  <c r="U36" i="1" s="1"/>
  <c r="L37" i="1"/>
  <c r="P37" i="1" s="1"/>
  <c r="U37" i="1" s="1"/>
  <c r="L38" i="1"/>
  <c r="P38" i="1" s="1"/>
  <c r="U38" i="1" s="1"/>
  <c r="L39" i="1"/>
  <c r="P39" i="1" s="1"/>
  <c r="U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U44" i="1" s="1"/>
  <c r="L45" i="1"/>
  <c r="P45" i="1" s="1"/>
  <c r="L46" i="1"/>
  <c r="P46" i="1" s="1"/>
  <c r="U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U55" i="1" s="1"/>
  <c r="L56" i="1"/>
  <c r="P56" i="1" s="1"/>
  <c r="L57" i="1"/>
  <c r="P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U75" i="1" s="1"/>
  <c r="L76" i="1"/>
  <c r="P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L81" i="1"/>
  <c r="P81" i="1" s="1"/>
  <c r="L82" i="1"/>
  <c r="P82" i="1" s="1"/>
  <c r="L83" i="1"/>
  <c r="P83" i="1" s="1"/>
  <c r="U83" i="1" s="1"/>
  <c r="L84" i="1"/>
  <c r="P84" i="1" s="1"/>
  <c r="U84" i="1" s="1"/>
  <c r="L85" i="1"/>
  <c r="P85" i="1" s="1"/>
  <c r="L86" i="1"/>
  <c r="P86" i="1" s="1"/>
  <c r="L87" i="1"/>
  <c r="P87" i="1" s="1"/>
  <c r="L88" i="1"/>
  <c r="P88" i="1" s="1"/>
  <c r="L89" i="1"/>
  <c r="P89" i="1" s="1"/>
  <c r="U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U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U106" i="1" s="1"/>
  <c r="L107" i="1"/>
  <c r="P107" i="1" s="1"/>
  <c r="U107" i="1" s="1"/>
  <c r="L108" i="1"/>
  <c r="P108" i="1" s="1"/>
  <c r="U108" i="1" s="1"/>
  <c r="L109" i="1"/>
  <c r="P109" i="1" s="1"/>
  <c r="L110" i="1"/>
  <c r="P110" i="1" s="1"/>
  <c r="L111" i="1"/>
  <c r="P111" i="1" s="1"/>
  <c r="U111" i="1" s="1"/>
  <c r="L112" i="1"/>
  <c r="P112" i="1" s="1"/>
  <c r="U112" i="1" s="1"/>
  <c r="L6" i="1"/>
  <c r="P6" i="1" s="1"/>
  <c r="U6" i="1" s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D42" i="1" l="1"/>
  <c r="U42" i="1"/>
  <c r="Q104" i="1"/>
  <c r="R104" i="1" s="1"/>
  <c r="Q90" i="1"/>
  <c r="Q82" i="1"/>
  <c r="Q70" i="1"/>
  <c r="Q62" i="1"/>
  <c r="Q56" i="1"/>
  <c r="Q50" i="1"/>
  <c r="Q34" i="1"/>
  <c r="Q28" i="1"/>
  <c r="Q6" i="1"/>
  <c r="Q109" i="1"/>
  <c r="R109" i="1" s="1"/>
  <c r="Q105" i="1"/>
  <c r="Q91" i="1"/>
  <c r="Q81" i="1"/>
  <c r="Q69" i="1"/>
  <c r="Q67" i="1"/>
  <c r="Q63" i="1"/>
  <c r="Q61" i="1"/>
  <c r="Q53" i="1"/>
  <c r="Q51" i="1"/>
  <c r="Q29" i="1"/>
  <c r="Q21" i="1"/>
  <c r="Q13" i="1"/>
  <c r="Q9" i="1"/>
  <c r="Q12" i="1"/>
  <c r="Q57" i="1"/>
  <c r="R57" i="1" s="1"/>
  <c r="Q19" i="1"/>
  <c r="R19" i="1" s="1"/>
  <c r="Q94" i="1"/>
  <c r="V112" i="1"/>
  <c r="V110" i="1"/>
  <c r="U110" i="1"/>
  <c r="V108" i="1"/>
  <c r="V106" i="1"/>
  <c r="V104" i="1"/>
  <c r="V102" i="1"/>
  <c r="U102" i="1"/>
  <c r="V101" i="1"/>
  <c r="U101" i="1"/>
  <c r="V99" i="1"/>
  <c r="U99" i="1"/>
  <c r="V97" i="1"/>
  <c r="U97" i="1"/>
  <c r="V95" i="1"/>
  <c r="U95" i="1"/>
  <c r="V93" i="1"/>
  <c r="U93" i="1"/>
  <c r="V91" i="1"/>
  <c r="V89" i="1"/>
  <c r="U87" i="1"/>
  <c r="V87" i="1"/>
  <c r="U85" i="1"/>
  <c r="V85" i="1"/>
  <c r="V84" i="1"/>
  <c r="V82" i="1"/>
  <c r="U80" i="1"/>
  <c r="V80" i="1"/>
  <c r="V78" i="1"/>
  <c r="U76" i="1"/>
  <c r="V76" i="1"/>
  <c r="U74" i="1"/>
  <c r="V74" i="1"/>
  <c r="U72" i="1"/>
  <c r="V72" i="1"/>
  <c r="V70" i="1"/>
  <c r="U68" i="1"/>
  <c r="V68" i="1"/>
  <c r="U66" i="1"/>
  <c r="V66" i="1"/>
  <c r="U64" i="1"/>
  <c r="V64" i="1"/>
  <c r="V62" i="1"/>
  <c r="V60" i="1"/>
  <c r="V58" i="1"/>
  <c r="V56" i="1"/>
  <c r="U54" i="1"/>
  <c r="V54" i="1"/>
  <c r="U52" i="1"/>
  <c r="V52" i="1"/>
  <c r="V50" i="1"/>
  <c r="U48" i="1"/>
  <c r="V48" i="1"/>
  <c r="V46" i="1"/>
  <c r="V44" i="1"/>
  <c r="V42" i="1"/>
  <c r="U40" i="1"/>
  <c r="V40" i="1"/>
  <c r="V38" i="1"/>
  <c r="V36" i="1"/>
  <c r="V34" i="1"/>
  <c r="U32" i="1"/>
  <c r="V32" i="1"/>
  <c r="U30" i="1"/>
  <c r="V30" i="1"/>
  <c r="V27" i="1"/>
  <c r="U25" i="1"/>
  <c r="V25" i="1"/>
  <c r="U23" i="1"/>
  <c r="V23" i="1"/>
  <c r="V21" i="1"/>
  <c r="V19" i="1"/>
  <c r="U17" i="1"/>
  <c r="V17" i="1"/>
  <c r="U15" i="1"/>
  <c r="V15" i="1"/>
  <c r="V13" i="1"/>
  <c r="U11" i="1"/>
  <c r="V11" i="1"/>
  <c r="V9" i="1"/>
  <c r="V7" i="1"/>
  <c r="K5" i="1"/>
  <c r="V6" i="1"/>
  <c r="V111" i="1"/>
  <c r="V109" i="1"/>
  <c r="V107" i="1"/>
  <c r="V105" i="1"/>
  <c r="V103" i="1"/>
  <c r="U103" i="1"/>
  <c r="V100" i="1"/>
  <c r="U100" i="1"/>
  <c r="V98" i="1"/>
  <c r="U98" i="1"/>
  <c r="V96" i="1"/>
  <c r="V94" i="1"/>
  <c r="V92" i="1"/>
  <c r="U92" i="1"/>
  <c r="V90" i="1"/>
  <c r="U88" i="1"/>
  <c r="V88" i="1"/>
  <c r="U86" i="1"/>
  <c r="V86" i="1"/>
  <c r="V83" i="1"/>
  <c r="V81" i="1"/>
  <c r="V79" i="1"/>
  <c r="V77" i="1"/>
  <c r="V75" i="1"/>
  <c r="U73" i="1"/>
  <c r="V73" i="1"/>
  <c r="U71" i="1"/>
  <c r="V71" i="1"/>
  <c r="V69" i="1"/>
  <c r="V67" i="1"/>
  <c r="U65" i="1"/>
  <c r="V65" i="1"/>
  <c r="V63" i="1"/>
  <c r="V61" i="1"/>
  <c r="V59" i="1"/>
  <c r="V57" i="1"/>
  <c r="V55" i="1"/>
  <c r="V53" i="1"/>
  <c r="V51" i="1"/>
  <c r="U49" i="1"/>
  <c r="V49" i="1"/>
  <c r="U47" i="1"/>
  <c r="V47" i="1"/>
  <c r="U45" i="1"/>
  <c r="V45" i="1"/>
  <c r="U43" i="1"/>
  <c r="V43" i="1"/>
  <c r="U41" i="1"/>
  <c r="V41" i="1"/>
  <c r="V39" i="1"/>
  <c r="V37" i="1"/>
  <c r="V35" i="1"/>
  <c r="V33" i="1"/>
  <c r="V31" i="1"/>
  <c r="V29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V14" i="1"/>
  <c r="V12" i="1"/>
  <c r="V10" i="1"/>
  <c r="L5" i="1"/>
  <c r="P8" i="1"/>
  <c r="Q8" i="1" s="1"/>
  <c r="AD8" i="1" l="1"/>
  <c r="U8" i="1"/>
  <c r="R5" i="1"/>
  <c r="AD94" i="1"/>
  <c r="U94" i="1"/>
  <c r="AD57" i="1"/>
  <c r="U57" i="1"/>
  <c r="AD21" i="1"/>
  <c r="U21" i="1"/>
  <c r="AD51" i="1"/>
  <c r="U51" i="1"/>
  <c r="AD61" i="1"/>
  <c r="U61" i="1"/>
  <c r="AD67" i="1"/>
  <c r="U67" i="1"/>
  <c r="AD81" i="1"/>
  <c r="U81" i="1"/>
  <c r="AD105" i="1"/>
  <c r="U105" i="1"/>
  <c r="AD34" i="1"/>
  <c r="U34" i="1"/>
  <c r="AD56" i="1"/>
  <c r="U56" i="1"/>
  <c r="AD70" i="1"/>
  <c r="U70" i="1"/>
  <c r="AD90" i="1"/>
  <c r="U90" i="1"/>
  <c r="AD19" i="1"/>
  <c r="U19" i="1"/>
  <c r="AD12" i="1"/>
  <c r="U12" i="1"/>
  <c r="AD13" i="1"/>
  <c r="U13" i="1"/>
  <c r="AD29" i="1"/>
  <c r="U29" i="1"/>
  <c r="AD53" i="1"/>
  <c r="U53" i="1"/>
  <c r="AD63" i="1"/>
  <c r="U63" i="1"/>
  <c r="AD69" i="1"/>
  <c r="U69" i="1"/>
  <c r="AD91" i="1"/>
  <c r="U91" i="1"/>
  <c r="AD109" i="1"/>
  <c r="U109" i="1"/>
  <c r="AD28" i="1"/>
  <c r="U28" i="1"/>
  <c r="AD50" i="1"/>
  <c r="U50" i="1"/>
  <c r="AD62" i="1"/>
  <c r="U62" i="1"/>
  <c r="AD82" i="1"/>
  <c r="U82" i="1"/>
  <c r="AD104" i="1"/>
  <c r="U104" i="1"/>
  <c r="Q5" i="1"/>
  <c r="P5" i="1"/>
  <c r="V8" i="1"/>
  <c r="AD5" i="1" l="1"/>
</calcChain>
</file>

<file path=xl/sharedStrings.xml><?xml version="1.0" encoding="utf-8"?>
<sst xmlns="http://schemas.openxmlformats.org/spreadsheetml/2006/main" count="434" uniqueCount="168">
  <si>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</si>
  <si>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</si>
  <si>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</si>
  <si>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</si>
  <si>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</si>
  <si>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</si>
  <si>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</si>
  <si>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</si>
  <si>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</si>
  <si>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</si>
  <si>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</si>
  <si>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</si>
  <si>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</si>
  <si>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</si>
  <si>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</si>
  <si>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</si>
  <si>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</si>
  <si>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</si>
  <si>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</si>
  <si>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</si>
  <si>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</si>
  <si>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</si>
  <si>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</si>
  <si>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</si>
  <si>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</si>
  <si>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</si>
  <si>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</si>
  <si>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</si>
  <si>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</si>
  <si>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</si>
  <si>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</si>
  <si>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</si>
  <si>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</si>
  <si>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</si>
  <si>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</si>
  <si>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</si>
  <si>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</si>
  <si>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</si>
  <si>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</si>
  <si>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</si>
  <si>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</si>
  <si>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</si>
  <si>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</si>
  <si>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</si>
  <si>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</si>
  <si>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02,05,24 филиал обнулил заказ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</si>
  <si>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</si>
  <si>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</si>
  <si>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</si>
  <si>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</si>
  <si>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</si>
  <si>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</si>
  <si>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</si>
  <si>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</si>
  <si>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</si>
  <si>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</si>
  <si>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</si>
  <si>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</si>
  <si>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</si>
  <si>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</si>
  <si>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</si>
  <si>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</si>
  <si>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</si>
  <si>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</si>
  <si>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</si>
  <si>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</si>
  <si>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</si>
  <si>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</si>
  <si>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</si>
  <si>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</si>
  <si>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</si>
  <si>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</si>
  <si>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02,05,24 филиал обнулил заказ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</si>
  <si>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</si>
  <si>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</si>
  <si>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</si>
  <si>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</si>
  <si>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</si>
  <si>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</si>
  <si>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</si>
  <si>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</si>
  <si>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</si>
  <si>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</si>
  <si>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</si>
  <si>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</si>
  <si>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</si>
  <si>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</si>
  <si>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</si>
  <si>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</si>
  <si>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</si>
  <si>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</si>
  <si>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</si>
  <si>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</si>
  <si>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</si>
  <si>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</si>
  <si>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</si>
  <si>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</si>
  <si>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</si>
  <si>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</si>
  <si>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</si>
  <si>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</si>
  <si>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</si>
  <si>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</si>
  <si>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</si>
  <si>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</si>
  <si>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</si>
  <si>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</si>
  <si>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</si>
  <si>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</si>
  <si>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</si>
  <si>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</si>
  <si>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</si>
  <si>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</si>
  <si>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</si>
  <si>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</si>
  <si>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</si>
  <si>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</si>
  <si>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</si>
  <si>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</si>
  <si>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</si>
  <si>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</si>
  <si>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</si>
  <si>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</si>
  <si>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</si>
  <si>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</si>
  <si>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</si>
  <si>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</si>
  <si>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</si>
  <si>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</si>
  <si>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</si>
  <si>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</si>
  <si>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</si>
  <si>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</si>
  <si>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</si>
  <si>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</si>
  <si>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</si>
  <si>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</si>
  <si>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</si>
  <si>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</si>
  <si>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</si>
  <si>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</si>
  <si>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</si>
  <si>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</si>
  <si>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</si>
  <si>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</si>
  <si>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</si>
  <si>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</si>
  <si>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</si>
  <si>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</si>
  <si>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</si>
  <si>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</si>
  <si>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</si>
  <si>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</si>
  <si>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сосиски Молочные ГОСТ 0,3 кг ТМ Вязанка</t>
  </si>
  <si>
    <t>новинка</t>
  </si>
  <si>
    <t>сосиски Филейские 0,3 кг ТМ Вязанка</t>
  </si>
  <si>
    <t>необходимо увеличить продажи</t>
  </si>
  <si>
    <t>необходимо увеличить продажи / 02,05,24 филиал обнулил заказ</t>
  </si>
  <si>
    <t>необходимо увеличить продажи / то же что 460, 264</t>
  </si>
  <si>
    <t>нет необходимости в данномм СКЮ</t>
  </si>
  <si>
    <t>заказ</t>
  </si>
  <si>
    <t>нет потребности (филиал обнуляет заказы)</t>
  </si>
  <si>
    <t>08,05,24 филиал обнулил заказ</t>
  </si>
  <si>
    <t>08,05,24 филиал обнулил заказ / то же что и 406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</si>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</sst>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8" customWidth="1"/>
    <col min="8" max="8" width="5.85546875" customWidth="1"/>
    <col min="9" max="9" width="12.85546875" customWidth="1"/>
    <col min="10" max="19" width="6.42578125" customWidth="1"/>
    <col min="20" max="20" width="21.7109375" customWidth="1"/>
    <col min="21" max="22" width="5" customWidth="1"/>
    <col min="23" max="28" width="6.5703125" customWidth="1"/>
    <col min="29" max="29" width="38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50661.813000000009</v>
      </c>
      <c r="F5" s="4">
        <f>SUM(F6:F497)</f>
        <v>52415.156999999977</v>
      </c>
      <c r="G5" s="6"/>
      <c r="H5" s="1"/>
      <c r="I5" s="1"/>
      <c r="J5" s="4">
        <f t="shared" ref="J5:S5" si="0">SUM(J6:J497)</f>
        <v>49685.951000000001</v>
      </c>
      <c r="K5" s="4">
        <f t="shared" si="0"/>
        <v>975.86200000000076</v>
      </c>
      <c r="L5" s="4">
        <f t="shared" si="0"/>
        <v>38859.750000000007</v>
      </c>
      <c r="M5" s="4">
        <f t="shared" si="0"/>
        <v>11802.063</v>
      </c>
      <c r="N5" s="4">
        <f t="shared" si="0"/>
        <v>18700</v>
      </c>
      <c r="O5" s="4">
        <f t="shared" si="0"/>
        <v>12146.984099999998</v>
      </c>
      <c r="P5" s="4">
        <f t="shared" si="0"/>
        <v>7771.95</v>
      </c>
      <c r="Q5" s="4">
        <f t="shared" si="0"/>
        <v>9092.2003000000004</v>
      </c>
      <c r="R5" s="4">
        <f t="shared" si="0"/>
        <v>8405.8259999999991</v>
      </c>
      <c r="S5" s="4">
        <f t="shared" si="0"/>
        <v>6021</v>
      </c>
      <c r="T5" s="1"/>
      <c r="U5" s="1"/>
      <c r="V5" s="1"/>
      <c r="W5" s="4">
        <f t="shared" ref="W5:AB5" si="1">SUM(W6:W497)</f>
        <v>8823.3188000000009</v>
      </c>
      <c r="X5" s="4">
        <f t="shared" si="1"/>
        <v>9955.2033999999985</v>
      </c>
      <c r="Y5" s="4">
        <f t="shared" si="1"/>
        <v>9987.3281999999999</v>
      </c>
      <c r="Z5" s="4">
        <f t="shared" si="1"/>
        <v>7525.8730000000014</v>
      </c>
      <c r="AA5" s="4">
        <f t="shared" si="1"/>
        <v>8335.777</v>
      </c>
      <c r="AB5" s="4">
        <f t="shared" si="1"/>
        <v>8639.2455999999966</v>
      </c>
      <c r="AC5" s="1"/>
      <c r="AD5" s="4">
        <f>SUM(AD6:AD497)</f>
        <v>6804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267.79199999999997</v>
      </c>
      <c r="D6" s="1">
        <v>193.971</v>
      </c>
      <c r="E6" s="1">
        <v>262.86599999999999</v>
      </c>
      <c r="F6" s="1">
        <v>166.74600000000001</v>
      </c>
      <c r="G6" s="6">
        <v>1</v>
      </c>
      <c r="H6" s="1">
        <v>50</v>
      </c>
      <c r="I6" s="1" t="s">
        <v>34</v>
      </c>
      <c r="J6" s="1">
        <v>239.09399999999999</v>
      </c>
      <c r="K6" s="1">
        <f t="shared" ref="K6:K36" si="2">E6-J6</f>
        <v>23.771999999999991</v>
      </c>
      <c r="L6" s="1">
        <f>E6-M6</f>
        <v>262.86599999999999</v>
      </c>
      <c r="M6" s="1"/>
      <c r="N6" s="1"/>
      <c r="O6" s="1">
        <v>192.42699999999999</v>
      </c>
      <c r="P6" s="1">
        <f t="shared" ref="P6:P37" si="3">L6/5</f>
        <v>52.5732</v>
      </c>
      <c r="Q6" s="5">
        <f>11*P6-O6-N6-F6</f>
        <v>219.13219999999998</v>
      </c>
      <c r="R6" s="5">
        <v>350</v>
      </c>
      <c r="S6" s="5">
        <v>350</v>
      </c>
      <c r="T6" s="1"/>
      <c r="U6" s="1">
        <f>(F6+N6+O6+R6)/P6</f>
        <v>13.489249275296158</v>
      </c>
      <c r="V6" s="1">
        <f>(F6+N6+O6)/P6</f>
        <v>6.8318649045521296</v>
      </c>
      <c r="W6" s="1">
        <v>42.816800000000001</v>
      </c>
      <c r="X6" s="1">
        <v>42.540599999999998</v>
      </c>
      <c r="Y6" s="1">
        <v>45.7072</v>
      </c>
      <c r="Z6" s="1">
        <v>42.568800000000003</v>
      </c>
      <c r="AA6" s="1">
        <v>44.278599999999997</v>
      </c>
      <c r="AB6" s="1">
        <v>46.187199999999997</v>
      </c>
      <c r="AC6" s="1"/>
      <c r="AD6" s="1">
        <f>ROUND(R6*G6,0)</f>
        <v>350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168.37299999999999</v>
      </c>
      <c r="D7" s="1">
        <v>216.73099999999999</v>
      </c>
      <c r="E7" s="1">
        <v>92.754999999999995</v>
      </c>
      <c r="F7" s="1">
        <v>226.93100000000001</v>
      </c>
      <c r="G7" s="6">
        <v>1</v>
      </c>
      <c r="H7" s="1">
        <v>30</v>
      </c>
      <c r="I7" s="1" t="s">
        <v>36</v>
      </c>
      <c r="J7" s="1">
        <v>102.3</v>
      </c>
      <c r="K7" s="1">
        <f t="shared" si="2"/>
        <v>-9.5450000000000017</v>
      </c>
      <c r="L7" s="1">
        <f t="shared" ref="L7:L69" si="4">E7-M7</f>
        <v>92.754999999999995</v>
      </c>
      <c r="M7" s="1"/>
      <c r="N7" s="1"/>
      <c r="O7" s="1">
        <v>48.994800000000048</v>
      </c>
      <c r="P7" s="1">
        <f t="shared" si="3"/>
        <v>18.550999999999998</v>
      </c>
      <c r="Q7" s="5"/>
      <c r="R7" s="5">
        <f t="shared" ref="R7:R10" si="5">Q7</f>
        <v>0</v>
      </c>
      <c r="S7" s="5"/>
      <c r="T7" s="1"/>
      <c r="U7" s="1">
        <f t="shared" ref="U7:U10" si="6">(F7+N7+O7+R7)/P7</f>
        <v>14.873904371731985</v>
      </c>
      <c r="V7" s="1">
        <f t="shared" ref="V7:V69" si="7">(F7+N7+O7)/P7</f>
        <v>14.873904371731985</v>
      </c>
      <c r="W7" s="1">
        <v>30.482399999999998</v>
      </c>
      <c r="X7" s="1">
        <v>33.933999999999997</v>
      </c>
      <c r="Y7" s="1">
        <v>31.924600000000002</v>
      </c>
      <c r="Z7" s="1">
        <v>30.59</v>
      </c>
      <c r="AA7" s="1">
        <v>31.1646</v>
      </c>
      <c r="AB7" s="1">
        <v>35.546599999999998</v>
      </c>
      <c r="AC7" s="1" t="s">
        <v>37</v>
      </c>
      <c r="AD7" s="1">
        <f t="shared" ref="AD7:AD10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319.78899999999999</v>
      </c>
      <c r="D8" s="1">
        <v>220.18799999999999</v>
      </c>
      <c r="E8" s="1">
        <v>336.351</v>
      </c>
      <c r="F8" s="1">
        <v>136.215</v>
      </c>
      <c r="G8" s="6">
        <v>1</v>
      </c>
      <c r="H8" s="1">
        <v>45</v>
      </c>
      <c r="I8" s="1" t="s">
        <v>34</v>
      </c>
      <c r="J8" s="1">
        <v>329.86</v>
      </c>
      <c r="K8" s="1">
        <f t="shared" si="2"/>
        <v>6.4909999999999854</v>
      </c>
      <c r="L8" s="1">
        <f t="shared" si="4"/>
        <v>336.351</v>
      </c>
      <c r="M8" s="1"/>
      <c r="N8" s="1"/>
      <c r="O8" s="1">
        <v>0</v>
      </c>
      <c r="P8" s="1">
        <f t="shared" si="3"/>
        <v>67.270200000000003</v>
      </c>
      <c r="Q8" s="5">
        <f>9*P8-O8-N8-F8</f>
        <v>469.21680000000003</v>
      </c>
      <c r="R8" s="5">
        <v>500</v>
      </c>
      <c r="S8" s="5">
        <v>469</v>
      </c>
      <c r="T8" s="1"/>
      <c r="U8" s="1">
        <f t="shared" si="6"/>
        <v>9.4576052992261062</v>
      </c>
      <c r="V8" s="1">
        <f t="shared" si="7"/>
        <v>2.0248936378961262</v>
      </c>
      <c r="W8" s="1">
        <v>37.0608</v>
      </c>
      <c r="X8" s="1">
        <v>41.3078</v>
      </c>
      <c r="Y8" s="1">
        <v>40.380399999999987</v>
      </c>
      <c r="Z8" s="1">
        <v>41.7682</v>
      </c>
      <c r="AA8" s="1">
        <v>41.366399999999999</v>
      </c>
      <c r="AB8" s="1">
        <v>38.376800000000003</v>
      </c>
      <c r="AC8" s="1"/>
      <c r="AD8" s="1">
        <f t="shared" si="8"/>
        <v>500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510.43700000000001</v>
      </c>
      <c r="D9" s="1">
        <v>584.48199999999997</v>
      </c>
      <c r="E9" s="1">
        <v>451.82400000000001</v>
      </c>
      <c r="F9" s="1">
        <v>538.88199999999995</v>
      </c>
      <c r="G9" s="6">
        <v>1</v>
      </c>
      <c r="H9" s="1">
        <v>45</v>
      </c>
      <c r="I9" s="1" t="s">
        <v>34</v>
      </c>
      <c r="J9" s="1">
        <v>407.91399999999999</v>
      </c>
      <c r="K9" s="1">
        <f t="shared" si="2"/>
        <v>43.910000000000025</v>
      </c>
      <c r="L9" s="1">
        <f t="shared" si="4"/>
        <v>451.82400000000001</v>
      </c>
      <c r="M9" s="1"/>
      <c r="N9" s="1">
        <v>200</v>
      </c>
      <c r="O9" s="1">
        <v>84.386099999999715</v>
      </c>
      <c r="P9" s="1">
        <f t="shared" si="3"/>
        <v>90.364800000000002</v>
      </c>
      <c r="Q9" s="5">
        <f>11*P9-O9-N9-F9</f>
        <v>170.74470000000031</v>
      </c>
      <c r="R9" s="5">
        <v>0</v>
      </c>
      <c r="S9" s="5">
        <v>0</v>
      </c>
      <c r="T9" s="1" t="s">
        <v>159</v>
      </c>
      <c r="U9" s="1">
        <f t="shared" si="6"/>
        <v>9.1104954584085807</v>
      </c>
      <c r="V9" s="1">
        <f t="shared" si="7"/>
        <v>9.1104954584085807</v>
      </c>
      <c r="W9" s="1">
        <v>99.151600000000002</v>
      </c>
      <c r="X9" s="1">
        <v>113.0382</v>
      </c>
      <c r="Y9" s="1">
        <v>98.468800000000002</v>
      </c>
      <c r="Z9" s="1">
        <v>89.023800000000008</v>
      </c>
      <c r="AA9" s="1">
        <v>89.078400000000002</v>
      </c>
      <c r="AB9" s="1">
        <v>84.831600000000009</v>
      </c>
      <c r="AC9" s="1" t="s">
        <v>162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81.632000000000005</v>
      </c>
      <c r="D10" s="1">
        <v>50.674999999999997</v>
      </c>
      <c r="E10" s="1">
        <v>35.808999999999997</v>
      </c>
      <c r="F10" s="1">
        <v>91.73</v>
      </c>
      <c r="G10" s="6">
        <v>1</v>
      </c>
      <c r="H10" s="1" t="e">
        <v>#N/A</v>
      </c>
      <c r="I10" s="1" t="s">
        <v>34</v>
      </c>
      <c r="J10" s="1">
        <v>37.316000000000003</v>
      </c>
      <c r="K10" s="1">
        <f t="shared" si="2"/>
        <v>-1.507000000000005</v>
      </c>
      <c r="L10" s="1">
        <f t="shared" si="4"/>
        <v>35.808999999999997</v>
      </c>
      <c r="M10" s="1"/>
      <c r="N10" s="1"/>
      <c r="O10" s="1">
        <v>0</v>
      </c>
      <c r="P10" s="1">
        <f t="shared" si="3"/>
        <v>7.1617999999999995</v>
      </c>
      <c r="Q10" s="5"/>
      <c r="R10" s="5">
        <f t="shared" si="5"/>
        <v>0</v>
      </c>
      <c r="S10" s="5"/>
      <c r="T10" s="1"/>
      <c r="U10" s="1">
        <f t="shared" si="6"/>
        <v>12.808232567231704</v>
      </c>
      <c r="V10" s="1">
        <f t="shared" si="7"/>
        <v>12.808232567231704</v>
      </c>
      <c r="W10" s="1">
        <v>4.4513999999999996</v>
      </c>
      <c r="X10" s="1">
        <v>6.0619999999999994</v>
      </c>
      <c r="Y10" s="1">
        <v>9.658199999999999</v>
      </c>
      <c r="Z10" s="1">
        <v>8.4458000000000002</v>
      </c>
      <c r="AA10" s="1">
        <v>8.0721999999999987</v>
      </c>
      <c r="AB10" s="1">
        <v>7.5989999999999993</v>
      </c>
      <c r="AC10" s="1"/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0" t="s">
        <v>42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43</v>
      </c>
      <c r="J11" s="10">
        <v>401</v>
      </c>
      <c r="K11" s="10">
        <f t="shared" si="2"/>
        <v>-11</v>
      </c>
      <c r="L11" s="10">
        <f t="shared" si="4"/>
        <v>0</v>
      </c>
      <c r="M11" s="10">
        <v>390</v>
      </c>
      <c r="N11" s="10"/>
      <c r="O11" s="10"/>
      <c r="P11" s="10">
        <f t="shared" si="3"/>
        <v>0</v>
      </c>
      <c r="Q11" s="12"/>
      <c r="R11" s="12"/>
      <c r="S11" s="12"/>
      <c r="T11" s="10"/>
      <c r="U11" s="10" t="e">
        <f t="shared" ref="U11:U68" si="9">(F11+N11+O11+Q11)/P11</f>
        <v>#DIV/0!</v>
      </c>
      <c r="V11" s="10" t="e">
        <f t="shared" si="7"/>
        <v>#DIV/0!</v>
      </c>
      <c r="W11" s="10">
        <v>0</v>
      </c>
      <c r="X11" s="10">
        <v>0</v>
      </c>
      <c r="Y11" s="10">
        <v>81.599999999999994</v>
      </c>
      <c r="Z11" s="10">
        <v>0</v>
      </c>
      <c r="AA11" s="10">
        <v>0</v>
      </c>
      <c r="AB11" s="10">
        <v>0</v>
      </c>
      <c r="AC11" s="10"/>
      <c r="AD11" s="10">
        <f t="shared" ref="AD11:AD32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636</v>
      </c>
      <c r="D12" s="1">
        <v>312</v>
      </c>
      <c r="E12" s="1">
        <v>544</v>
      </c>
      <c r="F12" s="1">
        <v>363</v>
      </c>
      <c r="G12" s="6">
        <v>0.45</v>
      </c>
      <c r="H12" s="1">
        <v>45</v>
      </c>
      <c r="I12" s="1" t="s">
        <v>34</v>
      </c>
      <c r="J12" s="1">
        <v>539</v>
      </c>
      <c r="K12" s="1">
        <f t="shared" si="2"/>
        <v>5</v>
      </c>
      <c r="L12" s="1">
        <f t="shared" si="4"/>
        <v>544</v>
      </c>
      <c r="M12" s="1"/>
      <c r="N12" s="1"/>
      <c r="O12" s="1">
        <v>0</v>
      </c>
      <c r="P12" s="1">
        <f t="shared" si="3"/>
        <v>108.8</v>
      </c>
      <c r="Q12" s="5">
        <f>10*P12-O12-N12-F12</f>
        <v>725</v>
      </c>
      <c r="R12" s="5">
        <v>600</v>
      </c>
      <c r="S12" s="5">
        <v>550</v>
      </c>
      <c r="T12" s="1"/>
      <c r="U12" s="1">
        <f t="shared" ref="U12:U14" si="11">(F12+N12+O12+R12)/P12</f>
        <v>8.851102941176471</v>
      </c>
      <c r="V12" s="1">
        <f t="shared" si="7"/>
        <v>3.3363970588235294</v>
      </c>
      <c r="W12" s="1">
        <v>79.599999999999994</v>
      </c>
      <c r="X12" s="1">
        <v>78.8</v>
      </c>
      <c r="Y12" s="1">
        <v>95.8</v>
      </c>
      <c r="Z12" s="1">
        <v>89.8</v>
      </c>
      <c r="AA12" s="1">
        <v>100.6</v>
      </c>
      <c r="AB12" s="1">
        <v>95.8</v>
      </c>
      <c r="AC12" s="1" t="s">
        <v>45</v>
      </c>
      <c r="AD12" s="1">
        <f t="shared" ref="AD12:AD14" si="12">ROUND(R12*G12,0)</f>
        <v>270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919</v>
      </c>
      <c r="D13" s="1">
        <v>732</v>
      </c>
      <c r="E13" s="1">
        <v>753</v>
      </c>
      <c r="F13" s="1">
        <v>807</v>
      </c>
      <c r="G13" s="6">
        <v>0.45</v>
      </c>
      <c r="H13" s="1">
        <v>45</v>
      </c>
      <c r="I13" s="1" t="s">
        <v>34</v>
      </c>
      <c r="J13" s="1">
        <v>750</v>
      </c>
      <c r="K13" s="1">
        <f t="shared" si="2"/>
        <v>3</v>
      </c>
      <c r="L13" s="1">
        <f t="shared" si="4"/>
        <v>753</v>
      </c>
      <c r="M13" s="1"/>
      <c r="N13" s="1"/>
      <c r="O13" s="1">
        <v>350</v>
      </c>
      <c r="P13" s="1">
        <f t="shared" si="3"/>
        <v>150.6</v>
      </c>
      <c r="Q13" s="5">
        <f>11*P13-O13-N13-F13</f>
        <v>499.59999999999991</v>
      </c>
      <c r="R13" s="5">
        <v>400</v>
      </c>
      <c r="S13" s="5">
        <v>350</v>
      </c>
      <c r="T13" s="1"/>
      <c r="U13" s="1">
        <f t="shared" si="11"/>
        <v>10.338645418326694</v>
      </c>
      <c r="V13" s="1">
        <f t="shared" si="7"/>
        <v>7.6826029216467466</v>
      </c>
      <c r="W13" s="1">
        <v>141.1516</v>
      </c>
      <c r="X13" s="1">
        <v>147.95160000000001</v>
      </c>
      <c r="Y13" s="1">
        <v>157.19999999999999</v>
      </c>
      <c r="Z13" s="1">
        <v>142.6</v>
      </c>
      <c r="AA13" s="1">
        <v>147.4</v>
      </c>
      <c r="AB13" s="1">
        <v>145.80000000000001</v>
      </c>
      <c r="AC13" s="1"/>
      <c r="AD13" s="1">
        <f t="shared" si="12"/>
        <v>180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50</v>
      </c>
      <c r="D14" s="1">
        <v>75</v>
      </c>
      <c r="E14" s="1">
        <v>32</v>
      </c>
      <c r="F14" s="1">
        <v>75</v>
      </c>
      <c r="G14" s="6">
        <v>0.17</v>
      </c>
      <c r="H14" s="1">
        <v>180</v>
      </c>
      <c r="I14" s="1" t="s">
        <v>34</v>
      </c>
      <c r="J14" s="1">
        <v>52</v>
      </c>
      <c r="K14" s="1">
        <f t="shared" si="2"/>
        <v>-20</v>
      </c>
      <c r="L14" s="1">
        <f t="shared" si="4"/>
        <v>32</v>
      </c>
      <c r="M14" s="1"/>
      <c r="N14" s="1"/>
      <c r="O14" s="1">
        <v>45</v>
      </c>
      <c r="P14" s="1">
        <f t="shared" si="3"/>
        <v>6.4</v>
      </c>
      <c r="Q14" s="5"/>
      <c r="R14" s="5">
        <f t="shared" ref="R14" si="13">Q14</f>
        <v>0</v>
      </c>
      <c r="S14" s="5"/>
      <c r="T14" s="1"/>
      <c r="U14" s="1">
        <f t="shared" si="11"/>
        <v>18.75</v>
      </c>
      <c r="V14" s="1">
        <f t="shared" si="7"/>
        <v>18.75</v>
      </c>
      <c r="W14" s="1">
        <v>13.8</v>
      </c>
      <c r="X14" s="1">
        <v>11.6</v>
      </c>
      <c r="Y14" s="1">
        <v>6.2</v>
      </c>
      <c r="Z14" s="1">
        <v>3.6</v>
      </c>
      <c r="AA14" s="1">
        <v>8.6</v>
      </c>
      <c r="AB14" s="1">
        <v>10</v>
      </c>
      <c r="AC14" s="1"/>
      <c r="AD14" s="1">
        <f t="shared" si="12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42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43</v>
      </c>
      <c r="J15" s="10">
        <v>210</v>
      </c>
      <c r="K15" s="10">
        <f t="shared" si="2"/>
        <v>-6</v>
      </c>
      <c r="L15" s="10">
        <f t="shared" si="4"/>
        <v>0</v>
      </c>
      <c r="M15" s="10">
        <v>204</v>
      </c>
      <c r="N15" s="10"/>
      <c r="O15" s="10"/>
      <c r="P15" s="10">
        <f t="shared" si="3"/>
        <v>0</v>
      </c>
      <c r="Q15" s="12"/>
      <c r="R15" s="12"/>
      <c r="S15" s="12"/>
      <c r="T15" s="10"/>
      <c r="U15" s="10" t="e">
        <f t="shared" si="9"/>
        <v>#DIV/0!</v>
      </c>
      <c r="V15" s="10" t="e">
        <f t="shared" si="7"/>
        <v>#DIV/0!</v>
      </c>
      <c r="W15" s="10">
        <v>0</v>
      </c>
      <c r="X15" s="10">
        <v>0</v>
      </c>
      <c r="Y15" s="10">
        <v>34.799999999999997</v>
      </c>
      <c r="Z15" s="10">
        <v>0</v>
      </c>
      <c r="AA15" s="10">
        <v>0</v>
      </c>
      <c r="AB15" s="10">
        <v>0</v>
      </c>
      <c r="AC15" s="10"/>
      <c r="AD15" s="10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49</v>
      </c>
      <c r="B16" s="10" t="s">
        <v>42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43</v>
      </c>
      <c r="J16" s="10">
        <v>195</v>
      </c>
      <c r="K16" s="10">
        <f t="shared" si="2"/>
        <v>-3</v>
      </c>
      <c r="L16" s="10">
        <f t="shared" si="4"/>
        <v>0</v>
      </c>
      <c r="M16" s="10">
        <v>192</v>
      </c>
      <c r="N16" s="10"/>
      <c r="O16" s="10"/>
      <c r="P16" s="10">
        <f t="shared" si="3"/>
        <v>0</v>
      </c>
      <c r="Q16" s="12"/>
      <c r="R16" s="12"/>
      <c r="S16" s="12"/>
      <c r="T16" s="10"/>
      <c r="U16" s="10" t="e">
        <f t="shared" si="9"/>
        <v>#DIV/0!</v>
      </c>
      <c r="V16" s="10" t="e">
        <f t="shared" si="7"/>
        <v>#DIV/0!</v>
      </c>
      <c r="W16" s="10">
        <v>0</v>
      </c>
      <c r="X16" s="10">
        <v>0</v>
      </c>
      <c r="Y16" s="10">
        <v>37.200000000000003</v>
      </c>
      <c r="Z16" s="10">
        <v>0</v>
      </c>
      <c r="AA16" s="10">
        <v>0</v>
      </c>
      <c r="AB16" s="10">
        <v>0</v>
      </c>
      <c r="AC16" s="10" t="s">
        <v>50</v>
      </c>
      <c r="AD16" s="10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51</v>
      </c>
      <c r="B17" s="10" t="s">
        <v>42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43</v>
      </c>
      <c r="J17" s="10">
        <v>420</v>
      </c>
      <c r="K17" s="10">
        <f t="shared" si="2"/>
        <v>0</v>
      </c>
      <c r="L17" s="10">
        <f t="shared" si="4"/>
        <v>0</v>
      </c>
      <c r="M17" s="10">
        <v>420</v>
      </c>
      <c r="N17" s="10"/>
      <c r="O17" s="10"/>
      <c r="P17" s="10">
        <f t="shared" si="3"/>
        <v>0</v>
      </c>
      <c r="Q17" s="12"/>
      <c r="R17" s="12"/>
      <c r="S17" s="12"/>
      <c r="T17" s="10"/>
      <c r="U17" s="10" t="e">
        <f t="shared" si="9"/>
        <v>#DIV/0!</v>
      </c>
      <c r="V17" s="10" t="e">
        <f t="shared" si="7"/>
        <v>#DIV/0!</v>
      </c>
      <c r="W17" s="10">
        <v>0</v>
      </c>
      <c r="X17" s="10">
        <v>0</v>
      </c>
      <c r="Y17" s="10">
        <v>30</v>
      </c>
      <c r="Z17" s="10">
        <v>0</v>
      </c>
      <c r="AA17" s="10">
        <v>0</v>
      </c>
      <c r="AB17" s="10">
        <v>0</v>
      </c>
      <c r="AC17" s="10"/>
      <c r="AD17" s="10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52</v>
      </c>
      <c r="B18" s="10" t="s">
        <v>42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43</v>
      </c>
      <c r="J18" s="10">
        <v>220</v>
      </c>
      <c r="K18" s="10">
        <f t="shared" si="2"/>
        <v>0</v>
      </c>
      <c r="L18" s="10">
        <f t="shared" si="4"/>
        <v>0</v>
      </c>
      <c r="M18" s="10">
        <v>220</v>
      </c>
      <c r="N18" s="10"/>
      <c r="O18" s="10"/>
      <c r="P18" s="10">
        <f t="shared" si="3"/>
        <v>0</v>
      </c>
      <c r="Q18" s="12"/>
      <c r="R18" s="12"/>
      <c r="S18" s="12"/>
      <c r="T18" s="10"/>
      <c r="U18" s="10" t="e">
        <f t="shared" si="9"/>
        <v>#DIV/0!</v>
      </c>
      <c r="V18" s="10" t="e">
        <f t="shared" si="7"/>
        <v>#DIV/0!</v>
      </c>
      <c r="W18" s="10">
        <v>0</v>
      </c>
      <c r="X18" s="10">
        <v>0</v>
      </c>
      <c r="Y18" s="10">
        <v>36</v>
      </c>
      <c r="Z18" s="10">
        <v>0</v>
      </c>
      <c r="AA18" s="10">
        <v>0</v>
      </c>
      <c r="AB18" s="10">
        <v>0</v>
      </c>
      <c r="AC18" s="10"/>
      <c r="AD18" s="10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42</v>
      </c>
      <c r="C19" s="1">
        <v>39</v>
      </c>
      <c r="D19" s="1">
        <v>48</v>
      </c>
      <c r="E19" s="1">
        <v>64</v>
      </c>
      <c r="F19" s="1">
        <v>17</v>
      </c>
      <c r="G19" s="6">
        <v>0.3</v>
      </c>
      <c r="H19" s="1">
        <v>40</v>
      </c>
      <c r="I19" s="1" t="s">
        <v>34</v>
      </c>
      <c r="J19" s="1">
        <v>67</v>
      </c>
      <c r="K19" s="1">
        <f t="shared" si="2"/>
        <v>-3</v>
      </c>
      <c r="L19" s="1">
        <f t="shared" si="4"/>
        <v>64</v>
      </c>
      <c r="M19" s="1"/>
      <c r="N19" s="1"/>
      <c r="O19" s="1">
        <v>0</v>
      </c>
      <c r="P19" s="1">
        <f t="shared" si="3"/>
        <v>12.8</v>
      </c>
      <c r="Q19" s="5">
        <f>8*P19-O19-N19-F19</f>
        <v>85.4</v>
      </c>
      <c r="R19" s="5">
        <f>Q19</f>
        <v>85.4</v>
      </c>
      <c r="S19" s="5">
        <v>85</v>
      </c>
      <c r="T19" s="1"/>
      <c r="U19" s="1">
        <f>(F19+N19+O19+R19)/P19</f>
        <v>8</v>
      </c>
      <c r="V19" s="1">
        <f t="shared" si="7"/>
        <v>1.328125</v>
      </c>
      <c r="W19" s="1">
        <v>6</v>
      </c>
      <c r="X19" s="1">
        <v>8.4</v>
      </c>
      <c r="Y19" s="1">
        <v>9.4</v>
      </c>
      <c r="Z19" s="1">
        <v>6.4</v>
      </c>
      <c r="AA19" s="1">
        <v>1</v>
      </c>
      <c r="AB19" s="1">
        <v>3.6</v>
      </c>
      <c r="AC19" s="1"/>
      <c r="AD19" s="1">
        <f>ROUND(R19*G19,0)</f>
        <v>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5" t="s">
        <v>42</v>
      </c>
      <c r="C20" s="15">
        <v>600</v>
      </c>
      <c r="D20" s="15"/>
      <c r="E20" s="15">
        <v>600</v>
      </c>
      <c r="F20" s="15"/>
      <c r="G20" s="16">
        <v>0</v>
      </c>
      <c r="H20" s="15" t="e">
        <v>#N/A</v>
      </c>
      <c r="I20" s="15" t="s">
        <v>34</v>
      </c>
      <c r="J20" s="15">
        <v>600</v>
      </c>
      <c r="K20" s="15">
        <f t="shared" si="2"/>
        <v>0</v>
      </c>
      <c r="L20" s="15">
        <f t="shared" si="4"/>
        <v>0</v>
      </c>
      <c r="M20" s="15">
        <v>600</v>
      </c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9"/>
        <v>#DIV/0!</v>
      </c>
      <c r="V20" s="15" t="e">
        <f t="shared" si="7"/>
        <v>#DIV/0!</v>
      </c>
      <c r="W20" s="15">
        <v>0</v>
      </c>
      <c r="X20" s="15">
        <v>0</v>
      </c>
      <c r="Y20" s="15">
        <v>43.2</v>
      </c>
      <c r="Z20" s="15">
        <v>0</v>
      </c>
      <c r="AA20" s="15">
        <v>0</v>
      </c>
      <c r="AB20" s="15">
        <v>0</v>
      </c>
      <c r="AC20" s="15" t="s">
        <v>55</v>
      </c>
      <c r="AD20" s="15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42</v>
      </c>
      <c r="C21" s="1">
        <v>144</v>
      </c>
      <c r="D21" s="1">
        <v>210</v>
      </c>
      <c r="E21" s="1">
        <v>156</v>
      </c>
      <c r="F21" s="1">
        <v>155</v>
      </c>
      <c r="G21" s="6">
        <v>0.17</v>
      </c>
      <c r="H21" s="1">
        <v>180</v>
      </c>
      <c r="I21" s="1" t="s">
        <v>34</v>
      </c>
      <c r="J21" s="1">
        <v>187</v>
      </c>
      <c r="K21" s="1">
        <f t="shared" si="2"/>
        <v>-31</v>
      </c>
      <c r="L21" s="1">
        <f t="shared" si="4"/>
        <v>156</v>
      </c>
      <c r="M21" s="1"/>
      <c r="N21" s="1"/>
      <c r="O21" s="1">
        <v>70</v>
      </c>
      <c r="P21" s="1">
        <f t="shared" si="3"/>
        <v>31.2</v>
      </c>
      <c r="Q21" s="5">
        <f>11*P21-O21-N21-F21</f>
        <v>118.19999999999999</v>
      </c>
      <c r="R21" s="5">
        <v>150</v>
      </c>
      <c r="S21" s="5">
        <v>150</v>
      </c>
      <c r="T21" s="1"/>
      <c r="U21" s="1">
        <f>(F21+N21+O21+R21)/P21</f>
        <v>12.01923076923077</v>
      </c>
      <c r="V21" s="1">
        <f t="shared" si="7"/>
        <v>7.2115384615384617</v>
      </c>
      <c r="W21" s="1">
        <v>33.799999999999997</v>
      </c>
      <c r="X21" s="1">
        <v>29.2</v>
      </c>
      <c r="Y21" s="1">
        <v>25.8</v>
      </c>
      <c r="Z21" s="1">
        <v>23</v>
      </c>
      <c r="AA21" s="1">
        <v>21.8</v>
      </c>
      <c r="AB21" s="1">
        <v>24.8</v>
      </c>
      <c r="AC21" s="1"/>
      <c r="AD21" s="1">
        <f>ROUND(R21*G21,0)</f>
        <v>26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42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43</v>
      </c>
      <c r="J22" s="10">
        <v>428</v>
      </c>
      <c r="K22" s="10">
        <f t="shared" si="2"/>
        <v>-2</v>
      </c>
      <c r="L22" s="10">
        <f t="shared" si="4"/>
        <v>0</v>
      </c>
      <c r="M22" s="10">
        <v>426</v>
      </c>
      <c r="N22" s="10"/>
      <c r="O22" s="10"/>
      <c r="P22" s="10">
        <f t="shared" si="3"/>
        <v>0</v>
      </c>
      <c r="Q22" s="12"/>
      <c r="R22" s="12"/>
      <c r="S22" s="12"/>
      <c r="T22" s="10"/>
      <c r="U22" s="10" t="e">
        <f t="shared" si="9"/>
        <v>#DIV/0!</v>
      </c>
      <c r="V22" s="10" t="e">
        <f t="shared" si="7"/>
        <v>#DIV/0!</v>
      </c>
      <c r="W22" s="10">
        <v>0</v>
      </c>
      <c r="X22" s="10">
        <v>0</v>
      </c>
      <c r="Y22" s="10">
        <v>37.200000000000003</v>
      </c>
      <c r="Z22" s="10">
        <v>0</v>
      </c>
      <c r="AA22" s="10">
        <v>0</v>
      </c>
      <c r="AB22" s="10">
        <v>0</v>
      </c>
      <c r="AC22" s="10"/>
      <c r="AD22" s="10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42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43</v>
      </c>
      <c r="J23" s="10">
        <v>204</v>
      </c>
      <c r="K23" s="10">
        <f t="shared" si="2"/>
        <v>0</v>
      </c>
      <c r="L23" s="10">
        <f t="shared" si="4"/>
        <v>0</v>
      </c>
      <c r="M23" s="10">
        <v>204</v>
      </c>
      <c r="N23" s="10"/>
      <c r="O23" s="10"/>
      <c r="P23" s="10">
        <f t="shared" si="3"/>
        <v>0</v>
      </c>
      <c r="Q23" s="12"/>
      <c r="R23" s="12"/>
      <c r="S23" s="12"/>
      <c r="T23" s="10"/>
      <c r="U23" s="10" t="e">
        <f t="shared" si="9"/>
        <v>#DIV/0!</v>
      </c>
      <c r="V23" s="10" t="e">
        <f t="shared" si="7"/>
        <v>#DIV/0!</v>
      </c>
      <c r="W23" s="10">
        <v>0</v>
      </c>
      <c r="X23" s="10">
        <v>0</v>
      </c>
      <c r="Y23" s="10">
        <v>20.8</v>
      </c>
      <c r="Z23" s="10">
        <v>0</v>
      </c>
      <c r="AA23" s="10">
        <v>0</v>
      </c>
      <c r="AB23" s="10">
        <v>0</v>
      </c>
      <c r="AC23" s="10"/>
      <c r="AD23" s="10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42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43</v>
      </c>
      <c r="J24" s="10">
        <v>318</v>
      </c>
      <c r="K24" s="10">
        <f t="shared" si="2"/>
        <v>0</v>
      </c>
      <c r="L24" s="10">
        <f t="shared" si="4"/>
        <v>0</v>
      </c>
      <c r="M24" s="10">
        <v>318</v>
      </c>
      <c r="N24" s="10"/>
      <c r="O24" s="10"/>
      <c r="P24" s="10">
        <f t="shared" si="3"/>
        <v>0</v>
      </c>
      <c r="Q24" s="12"/>
      <c r="R24" s="12"/>
      <c r="S24" s="12"/>
      <c r="T24" s="10"/>
      <c r="U24" s="10" t="e">
        <f t="shared" si="9"/>
        <v>#DIV/0!</v>
      </c>
      <c r="V24" s="10" t="e">
        <f t="shared" si="7"/>
        <v>#DIV/0!</v>
      </c>
      <c r="W24" s="10">
        <v>0</v>
      </c>
      <c r="X24" s="10">
        <v>0</v>
      </c>
      <c r="Y24" s="10">
        <v>27.6</v>
      </c>
      <c r="Z24" s="10">
        <v>0</v>
      </c>
      <c r="AA24" s="10">
        <v>0</v>
      </c>
      <c r="AB24" s="10">
        <v>0</v>
      </c>
      <c r="AC24" s="10"/>
      <c r="AD24" s="10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60</v>
      </c>
      <c r="B25" s="15" t="s">
        <v>42</v>
      </c>
      <c r="C25" s="15"/>
      <c r="D25" s="15"/>
      <c r="E25" s="15"/>
      <c r="F25" s="15"/>
      <c r="G25" s="16">
        <v>0</v>
      </c>
      <c r="H25" s="15" t="e">
        <v>#N/A</v>
      </c>
      <c r="I25" s="15" t="s">
        <v>34</v>
      </c>
      <c r="J25" s="15"/>
      <c r="K25" s="15">
        <f t="shared" si="2"/>
        <v>0</v>
      </c>
      <c r="L25" s="15">
        <f t="shared" si="4"/>
        <v>0</v>
      </c>
      <c r="M25" s="15"/>
      <c r="N25" s="15"/>
      <c r="O25" s="15"/>
      <c r="P25" s="15">
        <f t="shared" si="3"/>
        <v>0</v>
      </c>
      <c r="Q25" s="17"/>
      <c r="R25" s="17"/>
      <c r="S25" s="17"/>
      <c r="T25" s="15"/>
      <c r="U25" s="15" t="e">
        <f t="shared" si="9"/>
        <v>#DIV/0!</v>
      </c>
      <c r="V25" s="15" t="e">
        <f t="shared" si="7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 t="s">
        <v>55</v>
      </c>
      <c r="AD25" s="15">
        <f t="shared" si="1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61</v>
      </c>
      <c r="B26" s="15" t="s">
        <v>42</v>
      </c>
      <c r="C26" s="15">
        <v>264</v>
      </c>
      <c r="D26" s="15"/>
      <c r="E26" s="15">
        <v>264</v>
      </c>
      <c r="F26" s="15"/>
      <c r="G26" s="16">
        <v>0</v>
      </c>
      <c r="H26" s="15" t="e">
        <v>#N/A</v>
      </c>
      <c r="I26" s="15" t="s">
        <v>34</v>
      </c>
      <c r="J26" s="15">
        <v>276</v>
      </c>
      <c r="K26" s="15">
        <f t="shared" si="2"/>
        <v>-12</v>
      </c>
      <c r="L26" s="15">
        <f t="shared" si="4"/>
        <v>0</v>
      </c>
      <c r="M26" s="15">
        <v>264</v>
      </c>
      <c r="N26" s="15"/>
      <c r="O26" s="15"/>
      <c r="P26" s="15">
        <f t="shared" si="3"/>
        <v>0</v>
      </c>
      <c r="Q26" s="17"/>
      <c r="R26" s="17"/>
      <c r="S26" s="17"/>
      <c r="T26" s="15"/>
      <c r="U26" s="15" t="e">
        <f t="shared" si="9"/>
        <v>#DIV/0!</v>
      </c>
      <c r="V26" s="15" t="e">
        <f t="shared" si="7"/>
        <v>#DIV/0!</v>
      </c>
      <c r="W26" s="15">
        <v>0</v>
      </c>
      <c r="X26" s="15">
        <v>0</v>
      </c>
      <c r="Y26" s="15">
        <v>40.799999999999997</v>
      </c>
      <c r="Z26" s="15">
        <v>0</v>
      </c>
      <c r="AA26" s="15">
        <v>0</v>
      </c>
      <c r="AB26" s="15">
        <v>0</v>
      </c>
      <c r="AC26" s="15" t="s">
        <v>55</v>
      </c>
      <c r="AD26" s="15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1990.0609999999999</v>
      </c>
      <c r="D27" s="1">
        <v>2942.97</v>
      </c>
      <c r="E27" s="1">
        <v>2031.8230000000001</v>
      </c>
      <c r="F27" s="1">
        <v>2458.5140000000001</v>
      </c>
      <c r="G27" s="6">
        <v>1</v>
      </c>
      <c r="H27" s="1">
        <v>55</v>
      </c>
      <c r="I27" s="1" t="s">
        <v>34</v>
      </c>
      <c r="J27" s="1">
        <v>1904.385</v>
      </c>
      <c r="K27" s="1">
        <f t="shared" si="2"/>
        <v>127.4380000000001</v>
      </c>
      <c r="L27" s="1">
        <f t="shared" si="4"/>
        <v>2031.8230000000001</v>
      </c>
      <c r="M27" s="1"/>
      <c r="N27" s="1">
        <v>1000</v>
      </c>
      <c r="O27" s="1">
        <v>1300</v>
      </c>
      <c r="P27" s="1">
        <f t="shared" si="3"/>
        <v>406.3646</v>
      </c>
      <c r="Q27" s="5"/>
      <c r="R27" s="5">
        <v>220</v>
      </c>
      <c r="S27" s="5"/>
      <c r="T27" s="1"/>
      <c r="U27" s="1">
        <f t="shared" ref="U27:U29" si="14">(F27+N27+O27+R27)/P27</f>
        <v>12.251347681367914</v>
      </c>
      <c r="V27" s="1">
        <f t="shared" si="7"/>
        <v>11.709961940582422</v>
      </c>
      <c r="W27" s="1">
        <v>487.22460000000001</v>
      </c>
      <c r="X27" s="1">
        <v>522.93759999999997</v>
      </c>
      <c r="Y27" s="1">
        <v>453.19439999999997</v>
      </c>
      <c r="Z27" s="1">
        <v>416.05579999999998</v>
      </c>
      <c r="AA27" s="1">
        <v>435.09980000000002</v>
      </c>
      <c r="AB27" s="1">
        <v>452.08960000000002</v>
      </c>
      <c r="AC27" s="1"/>
      <c r="AD27" s="1">
        <f t="shared" ref="AD27:AD29" si="15">ROUND(R27*G27,0)</f>
        <v>220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3342.9749999999999</v>
      </c>
      <c r="D28" s="1">
        <v>6063.1170000000002</v>
      </c>
      <c r="E28" s="1">
        <v>3796.7170000000001</v>
      </c>
      <c r="F28" s="1">
        <v>5127.4030000000002</v>
      </c>
      <c r="G28" s="6">
        <v>1</v>
      </c>
      <c r="H28" s="1">
        <v>50</v>
      </c>
      <c r="I28" s="1" t="s">
        <v>34</v>
      </c>
      <c r="J28" s="1">
        <v>3796.5239999999999</v>
      </c>
      <c r="K28" s="1">
        <f t="shared" si="2"/>
        <v>0.193000000000211</v>
      </c>
      <c r="L28" s="1">
        <f t="shared" si="4"/>
        <v>3796.7170000000001</v>
      </c>
      <c r="M28" s="1"/>
      <c r="N28" s="1">
        <v>800</v>
      </c>
      <c r="O28" s="1">
        <v>750</v>
      </c>
      <c r="P28" s="1">
        <f t="shared" si="3"/>
        <v>759.34339999999997</v>
      </c>
      <c r="Q28" s="5">
        <f t="shared" ref="Q28:Q29" si="16">11*P28-O28-N28-F28</f>
        <v>1675.3743999999988</v>
      </c>
      <c r="R28" s="5">
        <v>1600</v>
      </c>
      <c r="S28" s="5">
        <v>1500</v>
      </c>
      <c r="T28" s="1"/>
      <c r="U28" s="1">
        <f t="shared" si="14"/>
        <v>10.900737400232886</v>
      </c>
      <c r="V28" s="1">
        <f t="shared" si="7"/>
        <v>8.7936538330352256</v>
      </c>
      <c r="W28" s="1">
        <v>775.43180000000007</v>
      </c>
      <c r="X28" s="1">
        <v>924.6114</v>
      </c>
      <c r="Y28" s="1">
        <v>948.54320000000007</v>
      </c>
      <c r="Z28" s="1">
        <v>717.48379999999997</v>
      </c>
      <c r="AA28" s="1">
        <v>796.04</v>
      </c>
      <c r="AB28" s="1">
        <v>810.02139999999997</v>
      </c>
      <c r="AC28" s="1"/>
      <c r="AD28" s="1">
        <f t="shared" si="15"/>
        <v>1600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3085.547</v>
      </c>
      <c r="D29" s="1">
        <v>3541.739</v>
      </c>
      <c r="E29" s="1">
        <v>3224.1619999999998</v>
      </c>
      <c r="F29" s="1">
        <v>2752.2130000000002</v>
      </c>
      <c r="G29" s="6">
        <v>1</v>
      </c>
      <c r="H29" s="1">
        <v>55</v>
      </c>
      <c r="I29" s="1" t="s">
        <v>34</v>
      </c>
      <c r="J29" s="1">
        <v>3012.346</v>
      </c>
      <c r="K29" s="1">
        <f t="shared" si="2"/>
        <v>211.8159999999998</v>
      </c>
      <c r="L29" s="1">
        <f t="shared" si="4"/>
        <v>3224.1619999999998</v>
      </c>
      <c r="M29" s="1"/>
      <c r="N29" s="1">
        <v>2000</v>
      </c>
      <c r="O29" s="1">
        <v>1300</v>
      </c>
      <c r="P29" s="1">
        <f t="shared" si="3"/>
        <v>644.83240000000001</v>
      </c>
      <c r="Q29" s="5">
        <f t="shared" si="16"/>
        <v>1040.9433999999997</v>
      </c>
      <c r="R29" s="5">
        <v>800</v>
      </c>
      <c r="S29" s="5">
        <v>550</v>
      </c>
      <c r="T29" s="1"/>
      <c r="U29" s="1">
        <f t="shared" si="14"/>
        <v>10.626347249300748</v>
      </c>
      <c r="V29" s="1">
        <f t="shared" si="7"/>
        <v>9.3857147996905859</v>
      </c>
      <c r="W29" s="1">
        <v>682.755</v>
      </c>
      <c r="X29" s="1">
        <v>746.84939999999995</v>
      </c>
      <c r="Y29" s="1">
        <v>610.32960000000003</v>
      </c>
      <c r="Z29" s="1">
        <v>560.26580000000001</v>
      </c>
      <c r="AA29" s="1">
        <v>644.80840000000001</v>
      </c>
      <c r="AB29" s="1">
        <v>673.65179999999998</v>
      </c>
      <c r="AC29" s="1"/>
      <c r="AD29" s="1">
        <f t="shared" si="15"/>
        <v>800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60</v>
      </c>
      <c r="I30" s="15" t="s">
        <v>34</v>
      </c>
      <c r="J30" s="15"/>
      <c r="K30" s="15">
        <f t="shared" si="2"/>
        <v>0</v>
      </c>
      <c r="L30" s="15">
        <f t="shared" si="4"/>
        <v>0</v>
      </c>
      <c r="M30" s="15"/>
      <c r="N30" s="15"/>
      <c r="O30" s="15"/>
      <c r="P30" s="15">
        <f t="shared" si="3"/>
        <v>0</v>
      </c>
      <c r="Q30" s="17"/>
      <c r="R30" s="17"/>
      <c r="S30" s="17"/>
      <c r="T30" s="15"/>
      <c r="U30" s="15" t="e">
        <f t="shared" si="9"/>
        <v>#DIV/0!</v>
      </c>
      <c r="V30" s="15" t="e">
        <f t="shared" si="7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66</v>
      </c>
      <c r="AD30" s="15">
        <f t="shared" si="1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3619.8359999999998</v>
      </c>
      <c r="D31" s="1">
        <v>9876.98</v>
      </c>
      <c r="E31" s="1">
        <v>5374.76</v>
      </c>
      <c r="F31" s="1">
        <v>7536.1120000000001</v>
      </c>
      <c r="G31" s="6">
        <v>1</v>
      </c>
      <c r="H31" s="1">
        <v>60</v>
      </c>
      <c r="I31" s="1" t="s">
        <v>34</v>
      </c>
      <c r="J31" s="1">
        <v>5314.375</v>
      </c>
      <c r="K31" s="1">
        <f t="shared" si="2"/>
        <v>60.385000000000218</v>
      </c>
      <c r="L31" s="1">
        <f t="shared" si="4"/>
        <v>5374.76</v>
      </c>
      <c r="M31" s="1"/>
      <c r="N31" s="1">
        <v>3000</v>
      </c>
      <c r="O31" s="1">
        <v>3300</v>
      </c>
      <c r="P31" s="1">
        <f t="shared" si="3"/>
        <v>1074.952</v>
      </c>
      <c r="Q31" s="5"/>
      <c r="R31" s="5">
        <f>Q31</f>
        <v>0</v>
      </c>
      <c r="S31" s="5"/>
      <c r="T31" s="1"/>
      <c r="U31" s="1">
        <f>(F31+N31+O31+R31)/P31</f>
        <v>12.871376582396238</v>
      </c>
      <c r="V31" s="1">
        <f t="shared" si="7"/>
        <v>12.871376582396238</v>
      </c>
      <c r="W31" s="1">
        <v>1325.856</v>
      </c>
      <c r="X31" s="1">
        <v>1443.6898000000001</v>
      </c>
      <c r="Y31" s="1">
        <v>1301.1253999999999</v>
      </c>
      <c r="Z31" s="1">
        <v>1021.2364</v>
      </c>
      <c r="AA31" s="1">
        <v>1099.04</v>
      </c>
      <c r="AB31" s="1">
        <v>1099.8822</v>
      </c>
      <c r="AC31" s="1"/>
      <c r="AD31" s="1">
        <f>ROUND(R31*G31,0)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68</v>
      </c>
      <c r="B32" s="15" t="s">
        <v>33</v>
      </c>
      <c r="C32" s="15"/>
      <c r="D32" s="15"/>
      <c r="E32" s="15">
        <v>-1.7150000000000001</v>
      </c>
      <c r="F32" s="15"/>
      <c r="G32" s="16">
        <v>0</v>
      </c>
      <c r="H32" s="15">
        <v>50</v>
      </c>
      <c r="I32" s="15" t="s">
        <v>34</v>
      </c>
      <c r="J32" s="15">
        <v>2.8</v>
      </c>
      <c r="K32" s="15">
        <f t="shared" si="2"/>
        <v>-4.5149999999999997</v>
      </c>
      <c r="L32" s="15">
        <f t="shared" si="4"/>
        <v>-1.7150000000000001</v>
      </c>
      <c r="M32" s="15"/>
      <c r="N32" s="15"/>
      <c r="O32" s="15"/>
      <c r="P32" s="15">
        <f t="shared" si="3"/>
        <v>-0.34300000000000003</v>
      </c>
      <c r="Q32" s="17"/>
      <c r="R32" s="17"/>
      <c r="S32" s="17"/>
      <c r="T32" s="15"/>
      <c r="U32" s="15">
        <f t="shared" si="9"/>
        <v>0</v>
      </c>
      <c r="V32" s="15">
        <f t="shared" si="7"/>
        <v>0</v>
      </c>
      <c r="W32" s="15">
        <v>-0.17399999999999999</v>
      </c>
      <c r="X32" s="15">
        <v>-0.17399999999999999</v>
      </c>
      <c r="Y32" s="15">
        <v>0.42</v>
      </c>
      <c r="Z32" s="15">
        <v>-0.433</v>
      </c>
      <c r="AA32" s="15">
        <v>-0.13800000000000001</v>
      </c>
      <c r="AB32" s="15">
        <v>0</v>
      </c>
      <c r="AC32" s="15" t="s">
        <v>55</v>
      </c>
      <c r="AD32" s="15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2499.5219999999999</v>
      </c>
      <c r="D33" s="1">
        <v>3613.67</v>
      </c>
      <c r="E33" s="1">
        <v>2773.1489999999999</v>
      </c>
      <c r="F33" s="1">
        <v>2709.5079999999998</v>
      </c>
      <c r="G33" s="6">
        <v>1</v>
      </c>
      <c r="H33" s="1">
        <v>55</v>
      </c>
      <c r="I33" s="1" t="s">
        <v>34</v>
      </c>
      <c r="J33" s="1">
        <v>2616.4479999999999</v>
      </c>
      <c r="K33" s="1">
        <f t="shared" si="2"/>
        <v>156.70100000000002</v>
      </c>
      <c r="L33" s="1">
        <f t="shared" si="4"/>
        <v>2773.1489999999999</v>
      </c>
      <c r="M33" s="1"/>
      <c r="N33" s="1">
        <v>2000</v>
      </c>
      <c r="O33" s="1">
        <v>1300</v>
      </c>
      <c r="P33" s="1">
        <f t="shared" si="3"/>
        <v>554.62979999999993</v>
      </c>
      <c r="Q33" s="5"/>
      <c r="R33" s="5">
        <v>600</v>
      </c>
      <c r="S33" s="5"/>
      <c r="T33" s="1"/>
      <c r="U33" s="1">
        <f t="shared" ref="U33:U39" si="17">(F33+N33+O33+R33)/P33</f>
        <v>11.91697236607193</v>
      </c>
      <c r="V33" s="1">
        <f t="shared" si="7"/>
        <v>10.835169693370245</v>
      </c>
      <c r="W33" s="1">
        <v>630.95259999999996</v>
      </c>
      <c r="X33" s="1">
        <v>700.40959999999995</v>
      </c>
      <c r="Y33" s="1">
        <v>549.45579999999995</v>
      </c>
      <c r="Z33" s="1">
        <v>487.3888</v>
      </c>
      <c r="AA33" s="1">
        <v>547.11879999999996</v>
      </c>
      <c r="AB33" s="1">
        <v>570.98559999999998</v>
      </c>
      <c r="AC33" s="1"/>
      <c r="AD33" s="1">
        <f t="shared" ref="AD33:AD39" si="18">ROUND(R33*G33,0)</f>
        <v>600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2585.3449999999998</v>
      </c>
      <c r="D34" s="1">
        <v>6912.58</v>
      </c>
      <c r="E34" s="1">
        <v>3822.9540000000002</v>
      </c>
      <c r="F34" s="1">
        <v>5264.55</v>
      </c>
      <c r="G34" s="6">
        <v>1</v>
      </c>
      <c r="H34" s="1">
        <v>60</v>
      </c>
      <c r="I34" s="1" t="s">
        <v>34</v>
      </c>
      <c r="J34" s="1">
        <v>3774.375</v>
      </c>
      <c r="K34" s="1">
        <f t="shared" si="2"/>
        <v>48.579000000000178</v>
      </c>
      <c r="L34" s="1">
        <f t="shared" si="4"/>
        <v>3822.9540000000002</v>
      </c>
      <c r="M34" s="1"/>
      <c r="N34" s="1">
        <v>2000</v>
      </c>
      <c r="O34" s="1">
        <v>0</v>
      </c>
      <c r="P34" s="1">
        <f t="shared" si="3"/>
        <v>764.59080000000006</v>
      </c>
      <c r="Q34" s="5">
        <f>11*P34-O34-N34-F34</f>
        <v>1145.948800000001</v>
      </c>
      <c r="R34" s="5">
        <v>500</v>
      </c>
      <c r="S34" s="5">
        <v>0</v>
      </c>
      <c r="T34" s="1" t="s">
        <v>159</v>
      </c>
      <c r="U34" s="1">
        <f t="shared" si="17"/>
        <v>10.155170582748314</v>
      </c>
      <c r="V34" s="1">
        <f t="shared" si="7"/>
        <v>9.5012260152750976</v>
      </c>
      <c r="W34" s="1">
        <v>755.41099999999994</v>
      </c>
      <c r="X34" s="1">
        <v>973.88019999999995</v>
      </c>
      <c r="Y34" s="1">
        <v>888.54279999999994</v>
      </c>
      <c r="Z34" s="1">
        <v>641.07320000000004</v>
      </c>
      <c r="AA34" s="1">
        <v>750.89480000000003</v>
      </c>
      <c r="AB34" s="1">
        <v>881.17819999999995</v>
      </c>
      <c r="AC34" s="1"/>
      <c r="AD34" s="1">
        <f t="shared" si="18"/>
        <v>500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1377.1489999999999</v>
      </c>
      <c r="D35" s="1">
        <v>3559.14</v>
      </c>
      <c r="E35" s="1">
        <v>851.02700000000004</v>
      </c>
      <c r="F35" s="1">
        <v>3919.4279999999999</v>
      </c>
      <c r="G35" s="6">
        <v>1</v>
      </c>
      <c r="H35" s="1">
        <v>60</v>
      </c>
      <c r="I35" s="1" t="s">
        <v>34</v>
      </c>
      <c r="J35" s="1">
        <v>826.7</v>
      </c>
      <c r="K35" s="1">
        <f t="shared" si="2"/>
        <v>24.326999999999998</v>
      </c>
      <c r="L35" s="1">
        <f t="shared" si="4"/>
        <v>851.02700000000004</v>
      </c>
      <c r="M35" s="1"/>
      <c r="N35" s="1"/>
      <c r="O35" s="1">
        <v>0</v>
      </c>
      <c r="P35" s="1">
        <f t="shared" si="3"/>
        <v>170.2054</v>
      </c>
      <c r="Q35" s="5"/>
      <c r="R35" s="5">
        <f t="shared" ref="R35:R39" si="19">Q35</f>
        <v>0</v>
      </c>
      <c r="S35" s="5"/>
      <c r="T35" s="1"/>
      <c r="U35" s="1">
        <f t="shared" si="17"/>
        <v>23.027636020948805</v>
      </c>
      <c r="V35" s="1">
        <f t="shared" si="7"/>
        <v>23.027636020948805</v>
      </c>
      <c r="W35" s="1">
        <v>371.94720000000001</v>
      </c>
      <c r="X35" s="1">
        <v>479.01719999999989</v>
      </c>
      <c r="Y35" s="1">
        <v>408.14800000000002</v>
      </c>
      <c r="Z35" s="1">
        <v>381.08240000000001</v>
      </c>
      <c r="AA35" s="1">
        <v>339.85860000000002</v>
      </c>
      <c r="AB35" s="1">
        <v>285.60500000000002</v>
      </c>
      <c r="AC35" s="20" t="s">
        <v>157</v>
      </c>
      <c r="AD35" s="1">
        <f t="shared" si="1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577.23299999999995</v>
      </c>
      <c r="D36" s="1">
        <v>631.05999999999995</v>
      </c>
      <c r="E36" s="1">
        <v>407.13900000000001</v>
      </c>
      <c r="F36" s="1">
        <v>629.85699999999997</v>
      </c>
      <c r="G36" s="6">
        <v>1</v>
      </c>
      <c r="H36" s="1">
        <v>60</v>
      </c>
      <c r="I36" s="1" t="s">
        <v>34</v>
      </c>
      <c r="J36" s="1">
        <v>383.952</v>
      </c>
      <c r="K36" s="1">
        <f t="shared" si="2"/>
        <v>23.187000000000012</v>
      </c>
      <c r="L36" s="1">
        <f t="shared" si="4"/>
        <v>407.13900000000001</v>
      </c>
      <c r="M36" s="1"/>
      <c r="N36" s="1"/>
      <c r="O36" s="1">
        <v>370</v>
      </c>
      <c r="P36" s="1">
        <f t="shared" si="3"/>
        <v>81.427800000000005</v>
      </c>
      <c r="Q36" s="5"/>
      <c r="R36" s="5">
        <f t="shared" si="19"/>
        <v>0</v>
      </c>
      <c r="S36" s="5"/>
      <c r="T36" s="1"/>
      <c r="U36" s="1">
        <f t="shared" si="17"/>
        <v>12.279061941990326</v>
      </c>
      <c r="V36" s="1">
        <f t="shared" si="7"/>
        <v>12.279061941990326</v>
      </c>
      <c r="W36" s="1">
        <v>101.5048</v>
      </c>
      <c r="X36" s="1">
        <v>102.71259999999999</v>
      </c>
      <c r="Y36" s="1">
        <v>88.582599999999999</v>
      </c>
      <c r="Z36" s="1">
        <v>87.653800000000004</v>
      </c>
      <c r="AA36" s="1">
        <v>94.517200000000003</v>
      </c>
      <c r="AB36" s="1">
        <v>96.782200000000003</v>
      </c>
      <c r="AC36" s="1"/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865.54300000000001</v>
      </c>
      <c r="D37" s="1">
        <v>2077.8310000000001</v>
      </c>
      <c r="E37" s="1">
        <v>947.95899999999995</v>
      </c>
      <c r="F37" s="1">
        <v>1741.4649999999999</v>
      </c>
      <c r="G37" s="6">
        <v>1</v>
      </c>
      <c r="H37" s="1">
        <v>60</v>
      </c>
      <c r="I37" s="1" t="s">
        <v>34</v>
      </c>
      <c r="J37" s="1">
        <v>886.25300000000004</v>
      </c>
      <c r="K37" s="1">
        <f t="shared" ref="K37:K68" si="20">E37-J37</f>
        <v>61.705999999999904</v>
      </c>
      <c r="L37" s="1">
        <f t="shared" si="4"/>
        <v>947.95899999999995</v>
      </c>
      <c r="M37" s="1"/>
      <c r="N37" s="1">
        <v>400</v>
      </c>
      <c r="O37" s="1">
        <v>0</v>
      </c>
      <c r="P37" s="1">
        <f t="shared" si="3"/>
        <v>189.59179999999998</v>
      </c>
      <c r="Q37" s="5"/>
      <c r="R37" s="5">
        <v>200</v>
      </c>
      <c r="S37" s="5"/>
      <c r="T37" s="1"/>
      <c r="U37" s="1">
        <f t="shared" si="17"/>
        <v>12.350033071050543</v>
      </c>
      <c r="V37" s="1">
        <f t="shared" si="7"/>
        <v>11.295135127152125</v>
      </c>
      <c r="W37" s="1">
        <v>236.0138</v>
      </c>
      <c r="X37" s="1">
        <v>271.06200000000001</v>
      </c>
      <c r="Y37" s="1">
        <v>211.119</v>
      </c>
      <c r="Z37" s="1">
        <v>181.01400000000001</v>
      </c>
      <c r="AA37" s="1">
        <v>224.00120000000001</v>
      </c>
      <c r="AB37" s="1">
        <v>228.97319999999999</v>
      </c>
      <c r="AC37" s="1"/>
      <c r="AD37" s="1">
        <f t="shared" si="18"/>
        <v>200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1754.6790000000001</v>
      </c>
      <c r="D38" s="1">
        <v>2108.8449999999998</v>
      </c>
      <c r="E38" s="1">
        <v>1628.99</v>
      </c>
      <c r="F38" s="1">
        <v>1876.5820000000001</v>
      </c>
      <c r="G38" s="6">
        <v>1</v>
      </c>
      <c r="H38" s="1">
        <v>60</v>
      </c>
      <c r="I38" s="1" t="s">
        <v>34</v>
      </c>
      <c r="J38" s="1">
        <v>1527.626</v>
      </c>
      <c r="K38" s="1">
        <f t="shared" si="20"/>
        <v>101.36400000000003</v>
      </c>
      <c r="L38" s="1">
        <f t="shared" si="4"/>
        <v>1628.99</v>
      </c>
      <c r="M38" s="1"/>
      <c r="N38" s="1">
        <v>1500</v>
      </c>
      <c r="O38" s="1">
        <v>1100</v>
      </c>
      <c r="P38" s="1">
        <f t="shared" ref="P38:P69" si="21">L38/5</f>
        <v>325.798</v>
      </c>
      <c r="Q38" s="5"/>
      <c r="R38" s="5">
        <f t="shared" si="19"/>
        <v>0</v>
      </c>
      <c r="S38" s="5"/>
      <c r="T38" s="1"/>
      <c r="U38" s="1">
        <f t="shared" si="17"/>
        <v>13.740360591532177</v>
      </c>
      <c r="V38" s="1">
        <f t="shared" si="7"/>
        <v>13.740360591532177</v>
      </c>
      <c r="W38" s="1">
        <v>424.63600000000002</v>
      </c>
      <c r="X38" s="1">
        <v>453.47439999999989</v>
      </c>
      <c r="Y38" s="1">
        <v>354.44060000000002</v>
      </c>
      <c r="Z38" s="1">
        <v>332.29480000000001</v>
      </c>
      <c r="AA38" s="1">
        <v>387.2946</v>
      </c>
      <c r="AB38" s="1">
        <v>389.56619999999998</v>
      </c>
      <c r="AC38" s="1"/>
      <c r="AD38" s="1">
        <f t="shared" si="1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26.928000000000001</v>
      </c>
      <c r="D39" s="1">
        <v>195.655</v>
      </c>
      <c r="E39" s="1">
        <v>33.807000000000002</v>
      </c>
      <c r="F39" s="1">
        <v>154.703</v>
      </c>
      <c r="G39" s="6">
        <v>1</v>
      </c>
      <c r="H39" s="1">
        <v>35</v>
      </c>
      <c r="I39" s="1" t="s">
        <v>34</v>
      </c>
      <c r="J39" s="1">
        <v>49.921999999999997</v>
      </c>
      <c r="K39" s="1">
        <f t="shared" si="20"/>
        <v>-16.114999999999995</v>
      </c>
      <c r="L39" s="1">
        <f t="shared" si="4"/>
        <v>33.807000000000002</v>
      </c>
      <c r="M39" s="1"/>
      <c r="N39" s="1"/>
      <c r="O39" s="1">
        <v>40</v>
      </c>
      <c r="P39" s="1">
        <f t="shared" si="21"/>
        <v>6.7614000000000001</v>
      </c>
      <c r="Q39" s="5"/>
      <c r="R39" s="5">
        <f t="shared" si="19"/>
        <v>0</v>
      </c>
      <c r="S39" s="5"/>
      <c r="T39" s="1"/>
      <c r="U39" s="1">
        <f t="shared" si="17"/>
        <v>28.796255213417339</v>
      </c>
      <c r="V39" s="1">
        <f t="shared" si="7"/>
        <v>28.796255213417339</v>
      </c>
      <c r="W39" s="1">
        <v>17.2332</v>
      </c>
      <c r="X39" s="1">
        <v>21.3</v>
      </c>
      <c r="Y39" s="1">
        <v>14.440200000000001</v>
      </c>
      <c r="Z39" s="1">
        <v>9.821200000000001</v>
      </c>
      <c r="AA39" s="1">
        <v>12.878</v>
      </c>
      <c r="AB39" s="1">
        <v>14.286199999999999</v>
      </c>
      <c r="AC39" s="20" t="s">
        <v>156</v>
      </c>
      <c r="AD39" s="1">
        <f t="shared" si="1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77</v>
      </c>
      <c r="B40" s="15" t="s">
        <v>33</v>
      </c>
      <c r="C40" s="15"/>
      <c r="D40" s="15"/>
      <c r="E40" s="15"/>
      <c r="F40" s="15"/>
      <c r="G40" s="16">
        <v>0</v>
      </c>
      <c r="H40" s="15" t="e">
        <v>#N/A</v>
      </c>
      <c r="I40" s="15" t="s">
        <v>34</v>
      </c>
      <c r="J40" s="15"/>
      <c r="K40" s="15">
        <f t="shared" si="20"/>
        <v>0</v>
      </c>
      <c r="L40" s="15">
        <f t="shared" si="4"/>
        <v>0</v>
      </c>
      <c r="M40" s="15"/>
      <c r="N40" s="15"/>
      <c r="O40" s="15"/>
      <c r="P40" s="15">
        <f t="shared" si="21"/>
        <v>0</v>
      </c>
      <c r="Q40" s="17"/>
      <c r="R40" s="17"/>
      <c r="S40" s="17"/>
      <c r="T40" s="15"/>
      <c r="U40" s="15" t="e">
        <f t="shared" si="9"/>
        <v>#DIV/0!</v>
      </c>
      <c r="V40" s="15" t="e">
        <f t="shared" si="7"/>
        <v>#DIV/0!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 t="s">
        <v>55</v>
      </c>
      <c r="AD40" s="15">
        <f t="shared" ref="AD40:AD68" si="22">ROUND(Q40*G40,0)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78</v>
      </c>
      <c r="B41" s="15" t="s">
        <v>33</v>
      </c>
      <c r="C41" s="15">
        <v>708.06299999999999</v>
      </c>
      <c r="D41" s="15"/>
      <c r="E41" s="15">
        <v>708.06299999999999</v>
      </c>
      <c r="F41" s="15"/>
      <c r="G41" s="16">
        <v>0</v>
      </c>
      <c r="H41" s="15">
        <v>30</v>
      </c>
      <c r="I41" s="15" t="s">
        <v>34</v>
      </c>
      <c r="J41" s="15">
        <v>713.26300000000003</v>
      </c>
      <c r="K41" s="15">
        <f t="shared" si="20"/>
        <v>-5.2000000000000455</v>
      </c>
      <c r="L41" s="15">
        <f t="shared" si="4"/>
        <v>0</v>
      </c>
      <c r="M41" s="15">
        <v>708.06299999999999</v>
      </c>
      <c r="N41" s="15"/>
      <c r="O41" s="15"/>
      <c r="P41" s="15">
        <f t="shared" si="21"/>
        <v>0</v>
      </c>
      <c r="Q41" s="17"/>
      <c r="R41" s="17"/>
      <c r="S41" s="17"/>
      <c r="T41" s="15"/>
      <c r="U41" s="15" t="e">
        <f t="shared" si="9"/>
        <v>#DIV/0!</v>
      </c>
      <c r="V41" s="15" t="e">
        <f t="shared" si="7"/>
        <v>#DIV/0!</v>
      </c>
      <c r="W41" s="15">
        <v>0</v>
      </c>
      <c r="X41" s="15">
        <v>0</v>
      </c>
      <c r="Y41" s="15">
        <v>85.119</v>
      </c>
      <c r="Z41" s="15">
        <v>0</v>
      </c>
      <c r="AA41" s="15">
        <v>0</v>
      </c>
      <c r="AB41" s="15">
        <v>0</v>
      </c>
      <c r="AC41" s="15" t="s">
        <v>55</v>
      </c>
      <c r="AD41" s="15">
        <f t="shared" si="2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563.57100000000003</v>
      </c>
      <c r="D42" s="1">
        <v>597.26700000000005</v>
      </c>
      <c r="E42" s="1">
        <v>458.74</v>
      </c>
      <c r="F42" s="1">
        <v>589.36099999999999</v>
      </c>
      <c r="G42" s="6">
        <v>1</v>
      </c>
      <c r="H42" s="1">
        <v>30</v>
      </c>
      <c r="I42" s="1" t="s">
        <v>34</v>
      </c>
      <c r="J42" s="1">
        <v>464.012</v>
      </c>
      <c r="K42" s="1">
        <f t="shared" si="20"/>
        <v>-5.2719999999999914</v>
      </c>
      <c r="L42" s="1">
        <f t="shared" si="4"/>
        <v>458.74</v>
      </c>
      <c r="M42" s="1"/>
      <c r="N42" s="1"/>
      <c r="O42" s="1">
        <v>250</v>
      </c>
      <c r="P42" s="1">
        <f t="shared" si="21"/>
        <v>91.748000000000005</v>
      </c>
      <c r="Q42" s="5">
        <f>10*P42-O42-N42-F42</f>
        <v>78.119000000000028</v>
      </c>
      <c r="R42" s="5">
        <v>0</v>
      </c>
      <c r="S42" s="5">
        <v>0</v>
      </c>
      <c r="T42" s="1" t="s">
        <v>159</v>
      </c>
      <c r="U42" s="1">
        <f>(F42+N42+O42+R42)/P42</f>
        <v>9.1485481972359057</v>
      </c>
      <c r="V42" s="1">
        <f t="shared" si="7"/>
        <v>9.1485481972359057</v>
      </c>
      <c r="W42" s="1">
        <v>93.202799999999996</v>
      </c>
      <c r="X42" s="1">
        <v>103.85080000000001</v>
      </c>
      <c r="Y42" s="1">
        <v>112.514</v>
      </c>
      <c r="Z42" s="1">
        <v>100.65219999999999</v>
      </c>
      <c r="AA42" s="1">
        <v>106.3828</v>
      </c>
      <c r="AB42" s="1">
        <v>109.7718</v>
      </c>
      <c r="AC42" s="1" t="s">
        <v>162</v>
      </c>
      <c r="AD42" s="1">
        <f>ROUND(R42*G42,0)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80</v>
      </c>
      <c r="B43" s="15" t="s">
        <v>33</v>
      </c>
      <c r="C43" s="15"/>
      <c r="D43" s="15"/>
      <c r="E43" s="15"/>
      <c r="F43" s="15"/>
      <c r="G43" s="16">
        <v>0</v>
      </c>
      <c r="H43" s="15" t="e">
        <v>#N/A</v>
      </c>
      <c r="I43" s="15" t="s">
        <v>34</v>
      </c>
      <c r="J43" s="15"/>
      <c r="K43" s="15">
        <f t="shared" si="20"/>
        <v>0</v>
      </c>
      <c r="L43" s="15">
        <f t="shared" si="4"/>
        <v>0</v>
      </c>
      <c r="M43" s="15"/>
      <c r="N43" s="15"/>
      <c r="O43" s="15"/>
      <c r="P43" s="15">
        <f t="shared" si="21"/>
        <v>0</v>
      </c>
      <c r="Q43" s="17"/>
      <c r="R43" s="17"/>
      <c r="S43" s="17"/>
      <c r="T43" s="15"/>
      <c r="U43" s="15" t="e">
        <f t="shared" si="9"/>
        <v>#DIV/0!</v>
      </c>
      <c r="V43" s="15" t="e">
        <f t="shared" si="7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55</v>
      </c>
      <c r="AD43" s="15">
        <f t="shared" si="22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4513.2479999999996</v>
      </c>
      <c r="D44" s="1">
        <v>4134.8850000000002</v>
      </c>
      <c r="E44" s="1">
        <v>3775.9349999999999</v>
      </c>
      <c r="F44" s="1">
        <v>4300.9759999999997</v>
      </c>
      <c r="G44" s="6">
        <v>1</v>
      </c>
      <c r="H44" s="1">
        <v>40</v>
      </c>
      <c r="I44" s="1" t="s">
        <v>34</v>
      </c>
      <c r="J44" s="1">
        <v>3686.3449999999998</v>
      </c>
      <c r="K44" s="1">
        <f t="shared" si="20"/>
        <v>89.590000000000146</v>
      </c>
      <c r="L44" s="1">
        <f t="shared" si="4"/>
        <v>3775.9349999999999</v>
      </c>
      <c r="M44" s="1"/>
      <c r="N44" s="1">
        <v>4000</v>
      </c>
      <c r="O44" s="1">
        <v>0</v>
      </c>
      <c r="P44" s="1">
        <f t="shared" si="21"/>
        <v>755.18700000000001</v>
      </c>
      <c r="Q44" s="5"/>
      <c r="R44" s="5">
        <f>Q44</f>
        <v>0</v>
      </c>
      <c r="S44" s="5"/>
      <c r="T44" s="1"/>
      <c r="U44" s="1">
        <f>(F44+N44+O44+R44)/P44</f>
        <v>10.991947689777497</v>
      </c>
      <c r="V44" s="1">
        <f t="shared" si="7"/>
        <v>10.991947689777497</v>
      </c>
      <c r="W44" s="1">
        <v>887.9763999999999</v>
      </c>
      <c r="X44" s="1">
        <v>1004.8202</v>
      </c>
      <c r="Y44" s="1">
        <v>886.73559999999998</v>
      </c>
      <c r="Z44" s="1">
        <v>787.66520000000003</v>
      </c>
      <c r="AA44" s="1">
        <v>957.36560000000009</v>
      </c>
      <c r="AB44" s="1">
        <v>1040.1418000000001</v>
      </c>
      <c r="AC44" s="1"/>
      <c r="AD44" s="1">
        <f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82</v>
      </c>
      <c r="B45" s="15" t="s">
        <v>33</v>
      </c>
      <c r="C45" s="15"/>
      <c r="D45" s="15"/>
      <c r="E45" s="15"/>
      <c r="F45" s="15"/>
      <c r="G45" s="16">
        <v>0</v>
      </c>
      <c r="H45" s="15">
        <v>35</v>
      </c>
      <c r="I45" s="15" t="s">
        <v>34</v>
      </c>
      <c r="J45" s="15"/>
      <c r="K45" s="15">
        <f t="shared" si="20"/>
        <v>0</v>
      </c>
      <c r="L45" s="15">
        <f t="shared" si="4"/>
        <v>0</v>
      </c>
      <c r="M45" s="15"/>
      <c r="N45" s="15"/>
      <c r="O45" s="15"/>
      <c r="P45" s="15">
        <f t="shared" si="21"/>
        <v>0</v>
      </c>
      <c r="Q45" s="17"/>
      <c r="R45" s="17"/>
      <c r="S45" s="17"/>
      <c r="T45" s="15"/>
      <c r="U45" s="15" t="e">
        <f t="shared" si="9"/>
        <v>#DIV/0!</v>
      </c>
      <c r="V45" s="15" t="e">
        <f t="shared" si="7"/>
        <v>#DIV/0!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55</v>
      </c>
      <c r="AD45" s="15">
        <f t="shared" si="2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33</v>
      </c>
      <c r="C46" s="1">
        <v>24.48</v>
      </c>
      <c r="D46" s="1">
        <v>24.125</v>
      </c>
      <c r="E46" s="1">
        <v>8.4969999999999999</v>
      </c>
      <c r="F46" s="1">
        <v>38.125999999999998</v>
      </c>
      <c r="G46" s="6">
        <v>1</v>
      </c>
      <c r="H46" s="1" t="e">
        <v>#N/A</v>
      </c>
      <c r="I46" s="1" t="s">
        <v>34</v>
      </c>
      <c r="J46" s="1">
        <v>10.3</v>
      </c>
      <c r="K46" s="1">
        <f t="shared" si="20"/>
        <v>-1.8030000000000008</v>
      </c>
      <c r="L46" s="1">
        <f t="shared" si="4"/>
        <v>8.4969999999999999</v>
      </c>
      <c r="M46" s="1"/>
      <c r="N46" s="1"/>
      <c r="O46" s="1">
        <v>0</v>
      </c>
      <c r="P46" s="1">
        <f t="shared" si="21"/>
        <v>1.6994</v>
      </c>
      <c r="Q46" s="5"/>
      <c r="R46" s="5">
        <f>Q46</f>
        <v>0</v>
      </c>
      <c r="S46" s="5"/>
      <c r="T46" s="1"/>
      <c r="U46" s="1">
        <f>(F46+N46+O46+R46)/P46</f>
        <v>22.434977050723784</v>
      </c>
      <c r="V46" s="1">
        <f t="shared" si="7"/>
        <v>22.434977050723784</v>
      </c>
      <c r="W46" s="1">
        <v>0.46779999999999999</v>
      </c>
      <c r="X46" s="1">
        <v>-0.50980000000000003</v>
      </c>
      <c r="Y46" s="1">
        <v>4.5599999999999996</v>
      </c>
      <c r="Z46" s="1">
        <v>3.2841999999999998</v>
      </c>
      <c r="AA46" s="1">
        <v>2.6086</v>
      </c>
      <c r="AB46" s="1">
        <v>2.3513999999999999</v>
      </c>
      <c r="AC46" s="20" t="s">
        <v>156</v>
      </c>
      <c r="AD46" s="1">
        <f>ROUND(R46*G46,0)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84</v>
      </c>
      <c r="B47" s="15" t="s">
        <v>33</v>
      </c>
      <c r="C47" s="15"/>
      <c r="D47" s="15"/>
      <c r="E47" s="15"/>
      <c r="F47" s="15"/>
      <c r="G47" s="16">
        <v>0</v>
      </c>
      <c r="H47" s="15" t="e">
        <v>#N/A</v>
      </c>
      <c r="I47" s="15" t="s">
        <v>34</v>
      </c>
      <c r="J47" s="15"/>
      <c r="K47" s="15">
        <f t="shared" si="20"/>
        <v>0</v>
      </c>
      <c r="L47" s="15">
        <f t="shared" si="4"/>
        <v>0</v>
      </c>
      <c r="M47" s="15"/>
      <c r="N47" s="15"/>
      <c r="O47" s="15"/>
      <c r="P47" s="15">
        <f t="shared" si="21"/>
        <v>0</v>
      </c>
      <c r="Q47" s="17"/>
      <c r="R47" s="17"/>
      <c r="S47" s="17"/>
      <c r="T47" s="15"/>
      <c r="U47" s="15" t="e">
        <f t="shared" si="9"/>
        <v>#DIV/0!</v>
      </c>
      <c r="V47" s="15" t="e">
        <f t="shared" si="7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55</v>
      </c>
      <c r="AD47" s="15">
        <f t="shared" si="2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85</v>
      </c>
      <c r="B48" s="10" t="s">
        <v>33</v>
      </c>
      <c r="C48" s="10">
        <v>278.39600000000002</v>
      </c>
      <c r="D48" s="14">
        <v>182.291</v>
      </c>
      <c r="E48" s="18">
        <v>51.087000000000003</v>
      </c>
      <c r="F48" s="18">
        <v>388.14699999999999</v>
      </c>
      <c r="G48" s="11">
        <v>0</v>
      </c>
      <c r="H48" s="10" t="e">
        <v>#N/A</v>
      </c>
      <c r="I48" s="10" t="s">
        <v>43</v>
      </c>
      <c r="J48" s="10">
        <v>52.7</v>
      </c>
      <c r="K48" s="10">
        <f t="shared" si="20"/>
        <v>-1.6129999999999995</v>
      </c>
      <c r="L48" s="10">
        <f t="shared" si="4"/>
        <v>51.087000000000003</v>
      </c>
      <c r="M48" s="10"/>
      <c r="N48" s="10"/>
      <c r="O48" s="10"/>
      <c r="P48" s="10">
        <f t="shared" si="21"/>
        <v>10.217400000000001</v>
      </c>
      <c r="Q48" s="12"/>
      <c r="R48" s="12"/>
      <c r="S48" s="12"/>
      <c r="T48" s="10"/>
      <c r="U48" s="10">
        <f t="shared" si="9"/>
        <v>37.988822988235746</v>
      </c>
      <c r="V48" s="10">
        <f t="shared" si="7"/>
        <v>37.988822988235746</v>
      </c>
      <c r="W48" s="10">
        <v>6.3305999999999996</v>
      </c>
      <c r="X48" s="10">
        <v>9.5115999999999996</v>
      </c>
      <c r="Y48" s="10">
        <v>10.51</v>
      </c>
      <c r="Z48" s="10">
        <v>5.2118000000000002</v>
      </c>
      <c r="AA48" s="10">
        <v>1.4490000000000001</v>
      </c>
      <c r="AB48" s="10">
        <v>1.4490000000000001</v>
      </c>
      <c r="AC48" s="13" t="s">
        <v>86</v>
      </c>
      <c r="AD48" s="10">
        <f t="shared" si="2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87</v>
      </c>
      <c r="B49" s="15" t="s">
        <v>33</v>
      </c>
      <c r="C49" s="15"/>
      <c r="D49" s="15"/>
      <c r="E49" s="15">
        <v>-0.73499999999999999</v>
      </c>
      <c r="F49" s="15"/>
      <c r="G49" s="16">
        <v>0</v>
      </c>
      <c r="H49" s="15">
        <v>45</v>
      </c>
      <c r="I49" s="15" t="s">
        <v>34</v>
      </c>
      <c r="J49" s="15">
        <v>1.4</v>
      </c>
      <c r="K49" s="15">
        <f t="shared" si="20"/>
        <v>-2.1349999999999998</v>
      </c>
      <c r="L49" s="15">
        <f t="shared" si="4"/>
        <v>-0.73499999999999999</v>
      </c>
      <c r="M49" s="15"/>
      <c r="N49" s="15"/>
      <c r="O49" s="15"/>
      <c r="P49" s="15">
        <f t="shared" si="21"/>
        <v>-0.14699999999999999</v>
      </c>
      <c r="Q49" s="17"/>
      <c r="R49" s="17"/>
      <c r="S49" s="17"/>
      <c r="T49" s="15"/>
      <c r="U49" s="15">
        <f t="shared" si="9"/>
        <v>0</v>
      </c>
      <c r="V49" s="15">
        <f t="shared" si="7"/>
        <v>0</v>
      </c>
      <c r="W49" s="15">
        <v>-0.14699999999999999</v>
      </c>
      <c r="X49" s="15">
        <v>-0.16</v>
      </c>
      <c r="Y49" s="15">
        <v>0</v>
      </c>
      <c r="Z49" s="15">
        <v>0</v>
      </c>
      <c r="AA49" s="15">
        <v>0</v>
      </c>
      <c r="AB49" s="15">
        <v>0</v>
      </c>
      <c r="AC49" s="15" t="s">
        <v>55</v>
      </c>
      <c r="AD49" s="15">
        <f t="shared" si="2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33</v>
      </c>
      <c r="C50" s="1">
        <v>87.150999999999996</v>
      </c>
      <c r="D50" s="1">
        <v>198.941</v>
      </c>
      <c r="E50" s="1">
        <v>133.601</v>
      </c>
      <c r="F50" s="1">
        <v>120.07899999999999</v>
      </c>
      <c r="G50" s="6">
        <v>1</v>
      </c>
      <c r="H50" s="1">
        <v>45</v>
      </c>
      <c r="I50" s="1" t="s">
        <v>34</v>
      </c>
      <c r="J50" s="1">
        <v>132.066</v>
      </c>
      <c r="K50" s="1">
        <f t="shared" si="20"/>
        <v>1.5349999999999966</v>
      </c>
      <c r="L50" s="1">
        <f t="shared" si="4"/>
        <v>133.601</v>
      </c>
      <c r="M50" s="1"/>
      <c r="N50" s="1"/>
      <c r="O50" s="1">
        <v>0</v>
      </c>
      <c r="P50" s="1">
        <f t="shared" si="21"/>
        <v>26.720199999999998</v>
      </c>
      <c r="Q50" s="5">
        <f t="shared" ref="Q50:Q51" si="23">11*P50-O50-N50-F50</f>
        <v>173.84319999999997</v>
      </c>
      <c r="R50" s="5">
        <v>120</v>
      </c>
      <c r="S50" s="5">
        <v>120</v>
      </c>
      <c r="T50" s="1"/>
      <c r="U50" s="1">
        <f t="shared" ref="U50:U51" si="24">(F50+N50+O50+R50)/P50</f>
        <v>8.9849252625354605</v>
      </c>
      <c r="V50" s="1">
        <f t="shared" si="7"/>
        <v>4.4939409136159156</v>
      </c>
      <c r="W50" s="1">
        <v>20.885400000000001</v>
      </c>
      <c r="X50" s="1">
        <v>22.211400000000001</v>
      </c>
      <c r="Y50" s="1">
        <v>25.9</v>
      </c>
      <c r="Z50" s="1">
        <v>14.8118</v>
      </c>
      <c r="AA50" s="1">
        <v>14.027799999999999</v>
      </c>
      <c r="AB50" s="1">
        <v>14.1676</v>
      </c>
      <c r="AC50" s="1" t="s">
        <v>72</v>
      </c>
      <c r="AD50" s="1">
        <f t="shared" ref="AD50:AD51" si="25">ROUND(R50*G50,0)</f>
        <v>120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33</v>
      </c>
      <c r="C51" s="1">
        <v>34.825000000000003</v>
      </c>
      <c r="D51" s="1">
        <v>189.06399999999999</v>
      </c>
      <c r="E51" s="1">
        <v>73.861000000000004</v>
      </c>
      <c r="F51" s="1">
        <v>124.31699999999999</v>
      </c>
      <c r="G51" s="6">
        <v>1</v>
      </c>
      <c r="H51" s="1">
        <v>45</v>
      </c>
      <c r="I51" s="1" t="s">
        <v>34</v>
      </c>
      <c r="J51" s="1">
        <v>99.4</v>
      </c>
      <c r="K51" s="1">
        <f t="shared" si="20"/>
        <v>-25.539000000000001</v>
      </c>
      <c r="L51" s="1">
        <f t="shared" si="4"/>
        <v>73.861000000000004</v>
      </c>
      <c r="M51" s="1"/>
      <c r="N51" s="1"/>
      <c r="O51" s="1">
        <v>0</v>
      </c>
      <c r="P51" s="1">
        <f t="shared" si="21"/>
        <v>14.772200000000002</v>
      </c>
      <c r="Q51" s="5">
        <f t="shared" si="23"/>
        <v>38.177200000000013</v>
      </c>
      <c r="R51" s="5">
        <v>0</v>
      </c>
      <c r="S51" s="5">
        <v>0</v>
      </c>
      <c r="T51" s="1" t="s">
        <v>159</v>
      </c>
      <c r="U51" s="1">
        <f t="shared" si="24"/>
        <v>8.415604987747253</v>
      </c>
      <c r="V51" s="1">
        <f t="shared" si="7"/>
        <v>8.415604987747253</v>
      </c>
      <c r="W51" s="1">
        <v>19.034199999999998</v>
      </c>
      <c r="X51" s="1">
        <v>20.338000000000001</v>
      </c>
      <c r="Y51" s="1">
        <v>12.72</v>
      </c>
      <c r="Z51" s="1">
        <v>7.8864000000000001</v>
      </c>
      <c r="AA51" s="1">
        <v>11.4588</v>
      </c>
      <c r="AB51" s="1">
        <v>10.4556</v>
      </c>
      <c r="AC51" s="1" t="s">
        <v>162</v>
      </c>
      <c r="AD51" s="1">
        <f t="shared" si="2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90</v>
      </c>
      <c r="B52" s="10" t="s">
        <v>33</v>
      </c>
      <c r="C52" s="10"/>
      <c r="D52" s="10"/>
      <c r="E52" s="10"/>
      <c r="F52" s="10"/>
      <c r="G52" s="11">
        <v>0</v>
      </c>
      <c r="H52" s="10" t="e">
        <v>#N/A</v>
      </c>
      <c r="I52" s="10" t="s">
        <v>43</v>
      </c>
      <c r="J52" s="10"/>
      <c r="K52" s="10">
        <f t="shared" si="20"/>
        <v>0</v>
      </c>
      <c r="L52" s="10">
        <f t="shared" si="4"/>
        <v>0</v>
      </c>
      <c r="M52" s="10"/>
      <c r="N52" s="10"/>
      <c r="O52" s="10"/>
      <c r="P52" s="10">
        <f t="shared" si="21"/>
        <v>0</v>
      </c>
      <c r="Q52" s="12"/>
      <c r="R52" s="12"/>
      <c r="S52" s="12"/>
      <c r="T52" s="10"/>
      <c r="U52" s="10" t="e">
        <f t="shared" si="9"/>
        <v>#DIV/0!</v>
      </c>
      <c r="V52" s="10" t="e">
        <f t="shared" si="7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 t="s">
        <v>50</v>
      </c>
      <c r="AD52" s="10">
        <f t="shared" si="2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42</v>
      </c>
      <c r="C53" s="1">
        <v>653</v>
      </c>
      <c r="D53" s="1">
        <v>1176</v>
      </c>
      <c r="E53" s="1">
        <v>724</v>
      </c>
      <c r="F53" s="1">
        <v>880</v>
      </c>
      <c r="G53" s="6">
        <v>0.4</v>
      </c>
      <c r="H53" s="1">
        <v>45</v>
      </c>
      <c r="I53" s="1" t="s">
        <v>34</v>
      </c>
      <c r="J53" s="1">
        <v>724</v>
      </c>
      <c r="K53" s="1">
        <f t="shared" si="20"/>
        <v>0</v>
      </c>
      <c r="L53" s="1">
        <f t="shared" si="4"/>
        <v>724</v>
      </c>
      <c r="M53" s="1"/>
      <c r="N53" s="1">
        <v>500</v>
      </c>
      <c r="O53" s="1">
        <v>140</v>
      </c>
      <c r="P53" s="1">
        <f t="shared" si="21"/>
        <v>144.80000000000001</v>
      </c>
      <c r="Q53" s="5">
        <f>11*P53-O53-N53-F53</f>
        <v>72.800000000000182</v>
      </c>
      <c r="R53" s="5">
        <v>0</v>
      </c>
      <c r="S53" s="5">
        <v>0</v>
      </c>
      <c r="T53" s="1" t="s">
        <v>159</v>
      </c>
      <c r="U53" s="1">
        <f>(F53+N53+O53+R53)/P53</f>
        <v>10.497237569060772</v>
      </c>
      <c r="V53" s="1">
        <f t="shared" si="7"/>
        <v>10.497237569060772</v>
      </c>
      <c r="W53" s="1">
        <v>176.6</v>
      </c>
      <c r="X53" s="1">
        <v>207.6</v>
      </c>
      <c r="Y53" s="1">
        <v>168.6</v>
      </c>
      <c r="Z53" s="1">
        <v>140.4</v>
      </c>
      <c r="AA53" s="1">
        <v>165.4</v>
      </c>
      <c r="AB53" s="1">
        <v>168.4</v>
      </c>
      <c r="AC53" s="1" t="s">
        <v>162</v>
      </c>
      <c r="AD53" s="1">
        <f>ROUND(R53*G53,0)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92</v>
      </c>
      <c r="B54" s="15" t="s">
        <v>42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>
        <v>1</v>
      </c>
      <c r="K54" s="15">
        <f t="shared" si="20"/>
        <v>-1</v>
      </c>
      <c r="L54" s="15">
        <f t="shared" si="4"/>
        <v>0</v>
      </c>
      <c r="M54" s="15"/>
      <c r="N54" s="15"/>
      <c r="O54" s="15"/>
      <c r="P54" s="15">
        <f t="shared" si="21"/>
        <v>0</v>
      </c>
      <c r="Q54" s="17"/>
      <c r="R54" s="17"/>
      <c r="S54" s="17"/>
      <c r="T54" s="15"/>
      <c r="U54" s="15" t="e">
        <f t="shared" si="9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 t="s">
        <v>55</v>
      </c>
      <c r="AD54" s="15">
        <f t="shared" si="2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245.89099999999999</v>
      </c>
      <c r="D55" s="1">
        <v>566.03099999999995</v>
      </c>
      <c r="E55" s="1">
        <v>244.053</v>
      </c>
      <c r="F55" s="1">
        <v>537.048</v>
      </c>
      <c r="G55" s="6">
        <v>1</v>
      </c>
      <c r="H55" s="1">
        <v>45</v>
      </c>
      <c r="I55" s="1" t="s">
        <v>34</v>
      </c>
      <c r="J55" s="1">
        <v>234.666</v>
      </c>
      <c r="K55" s="1">
        <f t="shared" si="20"/>
        <v>9.3870000000000005</v>
      </c>
      <c r="L55" s="1">
        <f t="shared" si="4"/>
        <v>244.053</v>
      </c>
      <c r="M55" s="1"/>
      <c r="N55" s="1"/>
      <c r="O55" s="1">
        <v>120</v>
      </c>
      <c r="P55" s="1">
        <f t="shared" si="21"/>
        <v>48.810600000000001</v>
      </c>
      <c r="Q55" s="5"/>
      <c r="R55" s="5">
        <f t="shared" ref="R55:R60" si="26">Q55</f>
        <v>0</v>
      </c>
      <c r="S55" s="5"/>
      <c r="T55" s="1"/>
      <c r="U55" s="1">
        <f t="shared" ref="U55:U63" si="27">(F55+N55+O55+R55)/P55</f>
        <v>13.461174417032366</v>
      </c>
      <c r="V55" s="1">
        <f t="shared" si="7"/>
        <v>13.461174417032366</v>
      </c>
      <c r="W55" s="1">
        <v>67.563000000000002</v>
      </c>
      <c r="X55" s="1">
        <v>73.428200000000004</v>
      </c>
      <c r="Y55" s="1">
        <v>55.48</v>
      </c>
      <c r="Z55" s="1">
        <v>45.815399999999997</v>
      </c>
      <c r="AA55" s="1">
        <v>64.205799999999996</v>
      </c>
      <c r="AB55" s="1">
        <v>63.899000000000001</v>
      </c>
      <c r="AC55" s="1"/>
      <c r="AD55" s="1">
        <f t="shared" ref="AD55:AD63" si="28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42</v>
      </c>
      <c r="C56" s="1">
        <v>264</v>
      </c>
      <c r="D56" s="1">
        <v>198</v>
      </c>
      <c r="E56" s="1">
        <v>232</v>
      </c>
      <c r="F56" s="1">
        <v>199</v>
      </c>
      <c r="G56" s="6">
        <v>0.35</v>
      </c>
      <c r="H56" s="1">
        <v>40</v>
      </c>
      <c r="I56" s="1" t="s">
        <v>34</v>
      </c>
      <c r="J56" s="1">
        <v>237</v>
      </c>
      <c r="K56" s="1">
        <f t="shared" si="20"/>
        <v>-5</v>
      </c>
      <c r="L56" s="1">
        <f t="shared" si="4"/>
        <v>232</v>
      </c>
      <c r="M56" s="1"/>
      <c r="N56" s="1"/>
      <c r="O56" s="1">
        <v>0</v>
      </c>
      <c r="P56" s="1">
        <f t="shared" si="21"/>
        <v>46.4</v>
      </c>
      <c r="Q56" s="5">
        <f>11*P56-O56-N56-F56</f>
        <v>311.39999999999998</v>
      </c>
      <c r="R56" s="5">
        <v>150</v>
      </c>
      <c r="S56" s="5">
        <v>150</v>
      </c>
      <c r="T56" s="1"/>
      <c r="U56" s="1">
        <f t="shared" si="27"/>
        <v>7.5215517241379315</v>
      </c>
      <c r="V56" s="1">
        <f t="shared" si="7"/>
        <v>4.2887931034482758</v>
      </c>
      <c r="W56" s="1">
        <v>30.6</v>
      </c>
      <c r="X56" s="1">
        <v>35</v>
      </c>
      <c r="Y56" s="1">
        <v>50.8</v>
      </c>
      <c r="Z56" s="1">
        <v>38.799999999999997</v>
      </c>
      <c r="AA56" s="1">
        <v>30.6</v>
      </c>
      <c r="AB56" s="1">
        <v>35</v>
      </c>
      <c r="AC56" s="1"/>
      <c r="AD56" s="1">
        <f t="shared" si="28"/>
        <v>53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13.044</v>
      </c>
      <c r="D57" s="1">
        <v>26.891999999999999</v>
      </c>
      <c r="E57" s="1">
        <v>24.654</v>
      </c>
      <c r="F57" s="1">
        <v>15.282</v>
      </c>
      <c r="G57" s="6">
        <v>1</v>
      </c>
      <c r="H57" s="1" t="e">
        <v>#N/A</v>
      </c>
      <c r="I57" s="1" t="s">
        <v>34</v>
      </c>
      <c r="J57" s="1">
        <v>28</v>
      </c>
      <c r="K57" s="1">
        <f t="shared" si="20"/>
        <v>-3.3460000000000001</v>
      </c>
      <c r="L57" s="1">
        <f t="shared" si="4"/>
        <v>24.654</v>
      </c>
      <c r="M57" s="1"/>
      <c r="N57" s="1"/>
      <c r="O57" s="1">
        <v>0</v>
      </c>
      <c r="P57" s="1">
        <f t="shared" si="21"/>
        <v>4.9307999999999996</v>
      </c>
      <c r="Q57" s="5">
        <f>10*P57-O57-N57-F57</f>
        <v>34.025999999999996</v>
      </c>
      <c r="R57" s="5">
        <f t="shared" si="26"/>
        <v>34.025999999999996</v>
      </c>
      <c r="S57" s="5">
        <v>34</v>
      </c>
      <c r="T57" s="1"/>
      <c r="U57" s="1">
        <f t="shared" si="27"/>
        <v>10</v>
      </c>
      <c r="V57" s="1">
        <f t="shared" si="7"/>
        <v>3.0992942321732784</v>
      </c>
      <c r="W57" s="1">
        <v>1.3026</v>
      </c>
      <c r="X57" s="1">
        <v>0</v>
      </c>
      <c r="Y57" s="1">
        <v>2.992</v>
      </c>
      <c r="Z57" s="1">
        <v>1.7210000000000001</v>
      </c>
      <c r="AA57" s="1">
        <v>0</v>
      </c>
      <c r="AB57" s="1">
        <v>0</v>
      </c>
      <c r="AC57" s="1"/>
      <c r="AD57" s="1">
        <f t="shared" si="28"/>
        <v>34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42</v>
      </c>
      <c r="C58" s="1">
        <v>1569</v>
      </c>
      <c r="D58" s="1">
        <v>522</v>
      </c>
      <c r="E58" s="1">
        <v>1335</v>
      </c>
      <c r="F58" s="1">
        <v>652</v>
      </c>
      <c r="G58" s="6">
        <v>0.4</v>
      </c>
      <c r="H58" s="1">
        <v>40</v>
      </c>
      <c r="I58" s="1" t="s">
        <v>34</v>
      </c>
      <c r="J58" s="1">
        <v>1338</v>
      </c>
      <c r="K58" s="1">
        <f t="shared" si="20"/>
        <v>-3</v>
      </c>
      <c r="L58" s="1">
        <f t="shared" si="4"/>
        <v>381</v>
      </c>
      <c r="M58" s="1">
        <v>954</v>
      </c>
      <c r="N58" s="1"/>
      <c r="O58" s="1">
        <v>160</v>
      </c>
      <c r="P58" s="1">
        <f t="shared" si="21"/>
        <v>76.2</v>
      </c>
      <c r="Q58" s="5"/>
      <c r="R58" s="5">
        <f t="shared" si="26"/>
        <v>0</v>
      </c>
      <c r="S58" s="5"/>
      <c r="T58" s="1"/>
      <c r="U58" s="1">
        <f t="shared" si="27"/>
        <v>10.656167979002625</v>
      </c>
      <c r="V58" s="1">
        <f t="shared" si="7"/>
        <v>10.656167979002625</v>
      </c>
      <c r="W58" s="1">
        <v>102.4</v>
      </c>
      <c r="X58" s="1">
        <v>99.6</v>
      </c>
      <c r="Y58" s="1">
        <v>120.6</v>
      </c>
      <c r="Z58" s="1">
        <v>78.2</v>
      </c>
      <c r="AA58" s="1">
        <v>109.2</v>
      </c>
      <c r="AB58" s="1">
        <v>106.4</v>
      </c>
      <c r="AC58" s="1"/>
      <c r="AD58" s="1">
        <f t="shared" si="2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42</v>
      </c>
      <c r="C59" s="1">
        <v>2538</v>
      </c>
      <c r="D59" s="1">
        <v>1482</v>
      </c>
      <c r="E59" s="1">
        <v>2179</v>
      </c>
      <c r="F59" s="1">
        <v>1669</v>
      </c>
      <c r="G59" s="6">
        <v>0.4</v>
      </c>
      <c r="H59" s="1">
        <v>45</v>
      </c>
      <c r="I59" s="1" t="s">
        <v>34</v>
      </c>
      <c r="J59" s="1">
        <v>2177</v>
      </c>
      <c r="K59" s="1">
        <f t="shared" si="20"/>
        <v>2</v>
      </c>
      <c r="L59" s="1">
        <f t="shared" si="4"/>
        <v>595</v>
      </c>
      <c r="M59" s="1">
        <v>1584</v>
      </c>
      <c r="N59" s="1"/>
      <c r="O59" s="1">
        <v>0</v>
      </c>
      <c r="P59" s="1">
        <f t="shared" si="21"/>
        <v>119</v>
      </c>
      <c r="Q59" s="5"/>
      <c r="R59" s="5">
        <f t="shared" si="26"/>
        <v>0</v>
      </c>
      <c r="S59" s="5"/>
      <c r="T59" s="1"/>
      <c r="U59" s="1">
        <f t="shared" si="27"/>
        <v>14.025210084033613</v>
      </c>
      <c r="V59" s="1">
        <f t="shared" si="7"/>
        <v>14.025210084033613</v>
      </c>
      <c r="W59" s="1">
        <v>139.80000000000001</v>
      </c>
      <c r="X59" s="1">
        <v>161</v>
      </c>
      <c r="Y59" s="1">
        <v>236.6</v>
      </c>
      <c r="Z59" s="1">
        <v>145.80000000000001</v>
      </c>
      <c r="AA59" s="1">
        <v>162.6</v>
      </c>
      <c r="AB59" s="1">
        <v>165.4</v>
      </c>
      <c r="AC59" s="1"/>
      <c r="AD59" s="1">
        <f t="shared" si="2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42</v>
      </c>
      <c r="C60" s="1">
        <v>601</v>
      </c>
      <c r="D60" s="1">
        <v>522</v>
      </c>
      <c r="E60" s="1">
        <v>578</v>
      </c>
      <c r="F60" s="1">
        <v>485</v>
      </c>
      <c r="G60" s="6">
        <v>0.4</v>
      </c>
      <c r="H60" s="1">
        <v>40</v>
      </c>
      <c r="I60" s="1" t="s">
        <v>34</v>
      </c>
      <c r="J60" s="1">
        <v>579</v>
      </c>
      <c r="K60" s="1">
        <f t="shared" si="20"/>
        <v>-1</v>
      </c>
      <c r="L60" s="1">
        <f t="shared" si="4"/>
        <v>206</v>
      </c>
      <c r="M60" s="1">
        <v>372</v>
      </c>
      <c r="N60" s="1"/>
      <c r="O60" s="1">
        <v>0</v>
      </c>
      <c r="P60" s="1">
        <f t="shared" si="21"/>
        <v>41.2</v>
      </c>
      <c r="Q60" s="5"/>
      <c r="R60" s="5">
        <f t="shared" si="26"/>
        <v>0</v>
      </c>
      <c r="S60" s="5"/>
      <c r="T60" s="1"/>
      <c r="U60" s="1">
        <f t="shared" si="27"/>
        <v>11.771844660194175</v>
      </c>
      <c r="V60" s="1">
        <f t="shared" si="7"/>
        <v>11.771844660194175</v>
      </c>
      <c r="W60" s="1">
        <v>49.6</v>
      </c>
      <c r="X60" s="1">
        <v>51</v>
      </c>
      <c r="Y60" s="1">
        <v>81.599999999999994</v>
      </c>
      <c r="Z60" s="1">
        <v>38.799999999999997</v>
      </c>
      <c r="AA60" s="1">
        <v>47</v>
      </c>
      <c r="AB60" s="1">
        <v>45.2</v>
      </c>
      <c r="AC60" s="1"/>
      <c r="AD60" s="1">
        <f t="shared" si="2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218.286</v>
      </c>
      <c r="D61" s="1">
        <v>75.356999999999999</v>
      </c>
      <c r="E61" s="1">
        <v>125.691</v>
      </c>
      <c r="F61" s="1">
        <v>115.708</v>
      </c>
      <c r="G61" s="6">
        <v>1</v>
      </c>
      <c r="H61" s="1">
        <v>50</v>
      </c>
      <c r="I61" s="1" t="s">
        <v>34</v>
      </c>
      <c r="J61" s="1">
        <v>123.684</v>
      </c>
      <c r="K61" s="1">
        <f t="shared" si="20"/>
        <v>2.007000000000005</v>
      </c>
      <c r="L61" s="1">
        <f t="shared" si="4"/>
        <v>125.691</v>
      </c>
      <c r="M61" s="1"/>
      <c r="N61" s="1"/>
      <c r="O61" s="1">
        <v>65</v>
      </c>
      <c r="P61" s="1">
        <f t="shared" si="21"/>
        <v>25.138200000000001</v>
      </c>
      <c r="Q61" s="5">
        <f t="shared" ref="Q61:Q63" si="29">11*P61-O61-N61-F61</f>
        <v>95.81219999999999</v>
      </c>
      <c r="R61" s="5">
        <v>120</v>
      </c>
      <c r="S61" s="5">
        <v>96</v>
      </c>
      <c r="T61" s="1"/>
      <c r="U61" s="1">
        <f t="shared" si="27"/>
        <v>11.962192997111963</v>
      </c>
      <c r="V61" s="1">
        <f t="shared" si="7"/>
        <v>7.1885815213499766</v>
      </c>
      <c r="W61" s="1">
        <v>27.571400000000001</v>
      </c>
      <c r="X61" s="1">
        <v>27.396799999999999</v>
      </c>
      <c r="Y61" s="1">
        <v>25.058800000000002</v>
      </c>
      <c r="Z61" s="1">
        <v>24.611000000000001</v>
      </c>
      <c r="AA61" s="1">
        <v>28.650200000000002</v>
      </c>
      <c r="AB61" s="1">
        <v>27.203600000000002</v>
      </c>
      <c r="AC61" s="1"/>
      <c r="AD61" s="1">
        <f t="shared" si="28"/>
        <v>120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392.435</v>
      </c>
      <c r="D62" s="1">
        <v>659.65700000000004</v>
      </c>
      <c r="E62" s="1">
        <v>477.46</v>
      </c>
      <c r="F62" s="1">
        <v>450.59800000000001</v>
      </c>
      <c r="G62" s="6">
        <v>1</v>
      </c>
      <c r="H62" s="1">
        <v>50</v>
      </c>
      <c r="I62" s="1" t="s">
        <v>34</v>
      </c>
      <c r="J62" s="1">
        <v>456.62400000000002</v>
      </c>
      <c r="K62" s="1">
        <f t="shared" si="20"/>
        <v>20.835999999999956</v>
      </c>
      <c r="L62" s="1">
        <f t="shared" si="4"/>
        <v>477.46</v>
      </c>
      <c r="M62" s="1"/>
      <c r="N62" s="1"/>
      <c r="O62" s="1">
        <v>270</v>
      </c>
      <c r="P62" s="1">
        <f t="shared" si="21"/>
        <v>95.49199999999999</v>
      </c>
      <c r="Q62" s="5">
        <f t="shared" si="29"/>
        <v>329.81399999999979</v>
      </c>
      <c r="R62" s="5">
        <v>400</v>
      </c>
      <c r="S62" s="5">
        <v>350</v>
      </c>
      <c r="T62" s="1"/>
      <c r="U62" s="1">
        <f t="shared" si="27"/>
        <v>11.734993507309513</v>
      </c>
      <c r="V62" s="1">
        <f t="shared" si="7"/>
        <v>7.5461609349474301</v>
      </c>
      <c r="W62" s="1">
        <v>88.587400000000002</v>
      </c>
      <c r="X62" s="1">
        <v>80.674000000000007</v>
      </c>
      <c r="Y62" s="1">
        <v>64.960000000000008</v>
      </c>
      <c r="Z62" s="1">
        <v>59.394399999999997</v>
      </c>
      <c r="AA62" s="1">
        <v>72.974800000000002</v>
      </c>
      <c r="AB62" s="1">
        <v>72.561199999999999</v>
      </c>
      <c r="AC62" s="1"/>
      <c r="AD62" s="1">
        <f t="shared" si="28"/>
        <v>400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33</v>
      </c>
      <c r="C63" s="1">
        <v>359.61200000000002</v>
      </c>
      <c r="D63" s="1">
        <v>283.47500000000002</v>
      </c>
      <c r="E63" s="1">
        <v>233.23699999999999</v>
      </c>
      <c r="F63" s="1">
        <v>350.02800000000002</v>
      </c>
      <c r="G63" s="6">
        <v>1</v>
      </c>
      <c r="H63" s="1">
        <v>55</v>
      </c>
      <c r="I63" s="1" t="s">
        <v>34</v>
      </c>
      <c r="J63" s="1">
        <v>224.47200000000001</v>
      </c>
      <c r="K63" s="1">
        <f t="shared" si="20"/>
        <v>8.7649999999999864</v>
      </c>
      <c r="L63" s="1">
        <f t="shared" si="4"/>
        <v>233.23699999999999</v>
      </c>
      <c r="M63" s="1"/>
      <c r="N63" s="1"/>
      <c r="O63" s="1">
        <v>109.2336</v>
      </c>
      <c r="P63" s="1">
        <f t="shared" si="21"/>
        <v>46.647399999999998</v>
      </c>
      <c r="Q63" s="5">
        <f t="shared" si="29"/>
        <v>53.85979999999995</v>
      </c>
      <c r="R63" s="5">
        <v>0</v>
      </c>
      <c r="S63" s="5">
        <v>0</v>
      </c>
      <c r="T63" s="1" t="s">
        <v>159</v>
      </c>
      <c r="U63" s="1">
        <f t="shared" si="27"/>
        <v>9.8453847374130188</v>
      </c>
      <c r="V63" s="1">
        <f t="shared" si="7"/>
        <v>9.8453847374130188</v>
      </c>
      <c r="W63" s="1">
        <v>51.987199999999987</v>
      </c>
      <c r="X63" s="1">
        <v>53.442399999999999</v>
      </c>
      <c r="Y63" s="1">
        <v>47.894399999999997</v>
      </c>
      <c r="Z63" s="1">
        <v>50.539000000000001</v>
      </c>
      <c r="AA63" s="1">
        <v>50.540599999999998</v>
      </c>
      <c r="AB63" s="1">
        <v>50.143599999999999</v>
      </c>
      <c r="AC63" s="1" t="s">
        <v>162</v>
      </c>
      <c r="AD63" s="1">
        <f t="shared" si="2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20"/>
        <v>0</v>
      </c>
      <c r="L64" s="15">
        <f t="shared" si="4"/>
        <v>0</v>
      </c>
      <c r="M64" s="15"/>
      <c r="N64" s="15"/>
      <c r="O64" s="15"/>
      <c r="P64" s="15">
        <f t="shared" si="21"/>
        <v>0</v>
      </c>
      <c r="Q64" s="17"/>
      <c r="R64" s="17"/>
      <c r="S64" s="17"/>
      <c r="T64" s="15"/>
      <c r="U64" s="15" t="e">
        <f t="shared" si="9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55</v>
      </c>
      <c r="AD64" s="15">
        <f t="shared" si="2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103</v>
      </c>
      <c r="B65" s="15" t="s">
        <v>33</v>
      </c>
      <c r="C65" s="15"/>
      <c r="D65" s="15"/>
      <c r="E65" s="15"/>
      <c r="F65" s="15"/>
      <c r="G65" s="16">
        <v>0</v>
      </c>
      <c r="H65" s="15" t="e">
        <v>#N/A</v>
      </c>
      <c r="I65" s="15" t="s">
        <v>34</v>
      </c>
      <c r="J65" s="15"/>
      <c r="K65" s="15">
        <f t="shared" si="20"/>
        <v>0</v>
      </c>
      <c r="L65" s="15">
        <f t="shared" si="4"/>
        <v>0</v>
      </c>
      <c r="M65" s="15"/>
      <c r="N65" s="15"/>
      <c r="O65" s="15"/>
      <c r="P65" s="15">
        <f t="shared" si="21"/>
        <v>0</v>
      </c>
      <c r="Q65" s="17"/>
      <c r="R65" s="17"/>
      <c r="S65" s="17"/>
      <c r="T65" s="15"/>
      <c r="U65" s="15" t="e">
        <f t="shared" si="9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55</v>
      </c>
      <c r="AD65" s="15">
        <f t="shared" si="2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5" t="s">
        <v>33</v>
      </c>
      <c r="C66" s="15"/>
      <c r="D66" s="15"/>
      <c r="E66" s="15"/>
      <c r="F66" s="15"/>
      <c r="G66" s="16">
        <v>0</v>
      </c>
      <c r="H66" s="15">
        <v>40</v>
      </c>
      <c r="I66" s="15" t="s">
        <v>34</v>
      </c>
      <c r="J66" s="15"/>
      <c r="K66" s="15">
        <f t="shared" si="20"/>
        <v>0</v>
      </c>
      <c r="L66" s="15">
        <f t="shared" si="4"/>
        <v>0</v>
      </c>
      <c r="M66" s="15"/>
      <c r="N66" s="15"/>
      <c r="O66" s="15"/>
      <c r="P66" s="15">
        <f t="shared" si="21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-0.33860000000000001</v>
      </c>
      <c r="AA66" s="15">
        <v>-0.47599999999999998</v>
      </c>
      <c r="AB66" s="15">
        <v>-0.13739999999999999</v>
      </c>
      <c r="AC66" s="15" t="s">
        <v>105</v>
      </c>
      <c r="AD66" s="15">
        <f t="shared" si="2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42</v>
      </c>
      <c r="C67" s="1">
        <v>601.4</v>
      </c>
      <c r="D67" s="1">
        <v>300</v>
      </c>
      <c r="E67" s="1">
        <v>515</v>
      </c>
      <c r="F67" s="1">
        <v>255</v>
      </c>
      <c r="G67" s="6">
        <v>0.4</v>
      </c>
      <c r="H67" s="1">
        <v>45</v>
      </c>
      <c r="I67" s="1" t="s">
        <v>34</v>
      </c>
      <c r="J67" s="1">
        <v>519</v>
      </c>
      <c r="K67" s="1">
        <f t="shared" si="20"/>
        <v>-4</v>
      </c>
      <c r="L67" s="1">
        <f t="shared" si="4"/>
        <v>515</v>
      </c>
      <c r="M67" s="1"/>
      <c r="N67" s="1">
        <v>300</v>
      </c>
      <c r="O67" s="1">
        <v>90</v>
      </c>
      <c r="P67" s="1">
        <f t="shared" si="21"/>
        <v>103</v>
      </c>
      <c r="Q67" s="5">
        <f>11*P67-O67-N67-F67</f>
        <v>488</v>
      </c>
      <c r="R67" s="5">
        <v>550</v>
      </c>
      <c r="S67" s="5">
        <v>488</v>
      </c>
      <c r="T67" s="1"/>
      <c r="U67" s="1">
        <f>(F67+N67+O67+R67)/P67</f>
        <v>11.601941747572816</v>
      </c>
      <c r="V67" s="1">
        <f t="shared" si="7"/>
        <v>6.2621359223300974</v>
      </c>
      <c r="W67" s="1">
        <v>130.52000000000001</v>
      </c>
      <c r="X67" s="1">
        <v>147.91999999999999</v>
      </c>
      <c r="Y67" s="1">
        <v>126.6</v>
      </c>
      <c r="Z67" s="1">
        <v>110.6</v>
      </c>
      <c r="AA67" s="1">
        <v>133.80000000000001</v>
      </c>
      <c r="AB67" s="1">
        <v>139.4</v>
      </c>
      <c r="AC67" s="1"/>
      <c r="AD67" s="1">
        <f>ROUND(R67*G67,0)</f>
        <v>220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107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20"/>
        <v>0</v>
      </c>
      <c r="L68" s="15">
        <f t="shared" si="4"/>
        <v>0</v>
      </c>
      <c r="M68" s="15"/>
      <c r="N68" s="15"/>
      <c r="O68" s="15"/>
      <c r="P68" s="15">
        <f t="shared" si="21"/>
        <v>0</v>
      </c>
      <c r="Q68" s="17"/>
      <c r="R68" s="17"/>
      <c r="S68" s="17"/>
      <c r="T68" s="15"/>
      <c r="U68" s="15" t="e">
        <f t="shared" si="9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55</v>
      </c>
      <c r="AD68" s="15">
        <f t="shared" si="2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42</v>
      </c>
      <c r="C69" s="1">
        <v>368</v>
      </c>
      <c r="D69" s="1">
        <v>300</v>
      </c>
      <c r="E69" s="1">
        <v>322</v>
      </c>
      <c r="F69" s="1">
        <v>307</v>
      </c>
      <c r="G69" s="6">
        <v>0.35</v>
      </c>
      <c r="H69" s="1">
        <v>40</v>
      </c>
      <c r="I69" s="1" t="s">
        <v>34</v>
      </c>
      <c r="J69" s="1">
        <v>325</v>
      </c>
      <c r="K69" s="1">
        <f t="shared" ref="K69:K99" si="30">E69-J69</f>
        <v>-3</v>
      </c>
      <c r="L69" s="1">
        <f t="shared" si="4"/>
        <v>322</v>
      </c>
      <c r="M69" s="1"/>
      <c r="N69" s="1"/>
      <c r="O69" s="1">
        <v>0</v>
      </c>
      <c r="P69" s="1">
        <f t="shared" si="21"/>
        <v>64.400000000000006</v>
      </c>
      <c r="Q69" s="5">
        <f t="shared" ref="Q69:Q70" si="31">11*P69-O69-N69-F69</f>
        <v>401.40000000000009</v>
      </c>
      <c r="R69" s="5">
        <v>150</v>
      </c>
      <c r="S69" s="5">
        <v>150</v>
      </c>
      <c r="T69" s="1"/>
      <c r="U69" s="1">
        <f t="shared" ref="U69:U70" si="32">(F69+N69+O69+R69)/P69</f>
        <v>7.0962732919254652</v>
      </c>
      <c r="V69" s="1">
        <f t="shared" si="7"/>
        <v>4.7670807453416142</v>
      </c>
      <c r="W69" s="1">
        <v>25.4</v>
      </c>
      <c r="X69" s="1">
        <v>23.6</v>
      </c>
      <c r="Y69" s="1">
        <v>63.6</v>
      </c>
      <c r="Z69" s="1">
        <v>49.2</v>
      </c>
      <c r="AA69" s="1">
        <v>25.8</v>
      </c>
      <c r="AB69" s="1">
        <v>29</v>
      </c>
      <c r="AC69" s="1"/>
      <c r="AD69" s="1">
        <f t="shared" ref="AD69:AD70" si="33">ROUND(R69*G69,0)</f>
        <v>53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42</v>
      </c>
      <c r="C70" s="1">
        <v>90</v>
      </c>
      <c r="D70" s="1">
        <v>203</v>
      </c>
      <c r="E70" s="1">
        <v>146</v>
      </c>
      <c r="F70" s="1">
        <v>118</v>
      </c>
      <c r="G70" s="6">
        <v>0.4</v>
      </c>
      <c r="H70" s="1" t="e">
        <v>#N/A</v>
      </c>
      <c r="I70" s="1" t="s">
        <v>34</v>
      </c>
      <c r="J70" s="1">
        <v>146</v>
      </c>
      <c r="K70" s="1">
        <f t="shared" si="30"/>
        <v>0</v>
      </c>
      <c r="L70" s="1">
        <f t="shared" ref="L70:L112" si="34">E70-M70</f>
        <v>146</v>
      </c>
      <c r="M70" s="1"/>
      <c r="N70" s="1"/>
      <c r="O70" s="1">
        <v>0</v>
      </c>
      <c r="P70" s="1">
        <f t="shared" ref="P70:P101" si="35">L70/5</f>
        <v>29.2</v>
      </c>
      <c r="Q70" s="5">
        <f t="shared" si="31"/>
        <v>203.2</v>
      </c>
      <c r="R70" s="5">
        <v>120</v>
      </c>
      <c r="S70" s="5">
        <v>120</v>
      </c>
      <c r="T70" s="1"/>
      <c r="U70" s="1">
        <f t="shared" si="32"/>
        <v>8.1506849315068504</v>
      </c>
      <c r="V70" s="1">
        <f t="shared" ref="V70:V112" si="36">(F70+N70+O70)/P70</f>
        <v>4.0410958904109586</v>
      </c>
      <c r="W70" s="1">
        <v>8.4</v>
      </c>
      <c r="X70" s="1">
        <v>11.4</v>
      </c>
      <c r="Y70" s="1">
        <v>22</v>
      </c>
      <c r="Z70" s="1">
        <v>13</v>
      </c>
      <c r="AA70" s="1">
        <v>4</v>
      </c>
      <c r="AB70" s="1">
        <v>10.8</v>
      </c>
      <c r="AC70" s="1"/>
      <c r="AD70" s="1">
        <f t="shared" si="33"/>
        <v>48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110</v>
      </c>
      <c r="B71" s="10" t="s">
        <v>42</v>
      </c>
      <c r="C71" s="10">
        <v>430</v>
      </c>
      <c r="D71" s="10"/>
      <c r="E71" s="10">
        <v>430</v>
      </c>
      <c r="F71" s="10"/>
      <c r="G71" s="11">
        <v>0</v>
      </c>
      <c r="H71" s="10" t="e">
        <v>#N/A</v>
      </c>
      <c r="I71" s="10" t="s">
        <v>43</v>
      </c>
      <c r="J71" s="10">
        <v>430</v>
      </c>
      <c r="K71" s="10">
        <f t="shared" si="30"/>
        <v>0</v>
      </c>
      <c r="L71" s="10">
        <f t="shared" si="34"/>
        <v>0</v>
      </c>
      <c r="M71" s="10">
        <v>430</v>
      </c>
      <c r="N71" s="10"/>
      <c r="O71" s="10"/>
      <c r="P71" s="10">
        <f t="shared" si="35"/>
        <v>0</v>
      </c>
      <c r="Q71" s="12"/>
      <c r="R71" s="12"/>
      <c r="S71" s="12"/>
      <c r="T71" s="10"/>
      <c r="U71" s="10" t="e">
        <f t="shared" ref="U71:U110" si="37">(F71+N71+O71+Q71)/P71</f>
        <v>#DIV/0!</v>
      </c>
      <c r="V71" s="10" t="e">
        <f t="shared" si="36"/>
        <v>#DIV/0!</v>
      </c>
      <c r="W71" s="10">
        <v>0</v>
      </c>
      <c r="X71" s="10">
        <v>0</v>
      </c>
      <c r="Y71" s="10">
        <v>44</v>
      </c>
      <c r="Z71" s="10">
        <v>0</v>
      </c>
      <c r="AA71" s="10">
        <v>0</v>
      </c>
      <c r="AB71" s="10">
        <v>0</v>
      </c>
      <c r="AC71" s="10"/>
      <c r="AD71" s="10">
        <f t="shared" ref="AD71:AD101" si="38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111</v>
      </c>
      <c r="B72" s="10" t="s">
        <v>42</v>
      </c>
      <c r="C72" s="10">
        <v>480</v>
      </c>
      <c r="D72" s="10"/>
      <c r="E72" s="10">
        <v>480</v>
      </c>
      <c r="F72" s="10"/>
      <c r="G72" s="11">
        <v>0</v>
      </c>
      <c r="H72" s="10" t="e">
        <v>#N/A</v>
      </c>
      <c r="I72" s="10" t="s">
        <v>43</v>
      </c>
      <c r="J72" s="10">
        <v>480</v>
      </c>
      <c r="K72" s="10">
        <f t="shared" si="30"/>
        <v>0</v>
      </c>
      <c r="L72" s="10">
        <f t="shared" si="34"/>
        <v>0</v>
      </c>
      <c r="M72" s="10">
        <v>480</v>
      </c>
      <c r="N72" s="10"/>
      <c r="O72" s="10"/>
      <c r="P72" s="10">
        <f t="shared" si="35"/>
        <v>0</v>
      </c>
      <c r="Q72" s="12"/>
      <c r="R72" s="12"/>
      <c r="S72" s="12"/>
      <c r="T72" s="10"/>
      <c r="U72" s="10" t="e">
        <f t="shared" si="37"/>
        <v>#DIV/0!</v>
      </c>
      <c r="V72" s="10" t="e">
        <f t="shared" si="36"/>
        <v>#DIV/0!</v>
      </c>
      <c r="W72" s="10">
        <v>0</v>
      </c>
      <c r="X72" s="10">
        <v>0</v>
      </c>
      <c r="Y72" s="10">
        <v>52</v>
      </c>
      <c r="Z72" s="10">
        <v>0</v>
      </c>
      <c r="AA72" s="10">
        <v>0</v>
      </c>
      <c r="AB72" s="10">
        <v>0</v>
      </c>
      <c r="AC72" s="10"/>
      <c r="AD72" s="10">
        <f t="shared" si="3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112</v>
      </c>
      <c r="B73" s="15" t="s">
        <v>42</v>
      </c>
      <c r="C73" s="15">
        <v>342</v>
      </c>
      <c r="D73" s="15"/>
      <c r="E73" s="15">
        <v>342</v>
      </c>
      <c r="F73" s="15"/>
      <c r="G73" s="16">
        <v>0</v>
      </c>
      <c r="H73" s="15" t="e">
        <v>#N/A</v>
      </c>
      <c r="I73" s="15" t="s">
        <v>34</v>
      </c>
      <c r="J73" s="15">
        <v>350</v>
      </c>
      <c r="K73" s="15">
        <f t="shared" si="30"/>
        <v>-8</v>
      </c>
      <c r="L73" s="15">
        <f t="shared" si="34"/>
        <v>0</v>
      </c>
      <c r="M73" s="15">
        <v>342</v>
      </c>
      <c r="N73" s="15"/>
      <c r="O73" s="15"/>
      <c r="P73" s="15">
        <f t="shared" si="35"/>
        <v>0</v>
      </c>
      <c r="Q73" s="17"/>
      <c r="R73" s="17"/>
      <c r="S73" s="17"/>
      <c r="T73" s="15"/>
      <c r="U73" s="15" t="e">
        <f t="shared" si="37"/>
        <v>#DIV/0!</v>
      </c>
      <c r="V73" s="15" t="e">
        <f t="shared" si="36"/>
        <v>#DIV/0!</v>
      </c>
      <c r="W73" s="15">
        <v>0</v>
      </c>
      <c r="X73" s="15">
        <v>0</v>
      </c>
      <c r="Y73" s="15">
        <v>36</v>
      </c>
      <c r="Z73" s="15">
        <v>0</v>
      </c>
      <c r="AA73" s="15">
        <v>0</v>
      </c>
      <c r="AB73" s="15">
        <v>0</v>
      </c>
      <c r="AC73" s="15" t="s">
        <v>55</v>
      </c>
      <c r="AD73" s="15">
        <f t="shared" si="3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113</v>
      </c>
      <c r="B74" s="10" t="s">
        <v>42</v>
      </c>
      <c r="C74" s="10">
        <v>294</v>
      </c>
      <c r="D74" s="10"/>
      <c r="E74" s="10">
        <v>294</v>
      </c>
      <c r="F74" s="10"/>
      <c r="G74" s="11">
        <v>0</v>
      </c>
      <c r="H74" s="10" t="e">
        <v>#N/A</v>
      </c>
      <c r="I74" s="10" t="s">
        <v>43</v>
      </c>
      <c r="J74" s="10">
        <v>296</v>
      </c>
      <c r="K74" s="10">
        <f t="shared" si="30"/>
        <v>-2</v>
      </c>
      <c r="L74" s="10">
        <f t="shared" si="34"/>
        <v>0</v>
      </c>
      <c r="M74" s="10">
        <v>294</v>
      </c>
      <c r="N74" s="10"/>
      <c r="O74" s="10"/>
      <c r="P74" s="10">
        <f t="shared" si="35"/>
        <v>0</v>
      </c>
      <c r="Q74" s="12"/>
      <c r="R74" s="12"/>
      <c r="S74" s="12"/>
      <c r="T74" s="10"/>
      <c r="U74" s="10" t="e">
        <f t="shared" si="37"/>
        <v>#DIV/0!</v>
      </c>
      <c r="V74" s="10" t="e">
        <f t="shared" si="36"/>
        <v>#DIV/0!</v>
      </c>
      <c r="W74" s="10">
        <v>0</v>
      </c>
      <c r="X74" s="10">
        <v>0</v>
      </c>
      <c r="Y74" s="10">
        <v>37.200000000000003</v>
      </c>
      <c r="Z74" s="10">
        <v>0</v>
      </c>
      <c r="AA74" s="10">
        <v>0</v>
      </c>
      <c r="AB74" s="10">
        <v>0</v>
      </c>
      <c r="AC74" s="10"/>
      <c r="AD74" s="10">
        <f t="shared" si="3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42</v>
      </c>
      <c r="C75" s="1">
        <v>749</v>
      </c>
      <c r="D75" s="1">
        <v>452</v>
      </c>
      <c r="E75" s="1">
        <v>702</v>
      </c>
      <c r="F75" s="1">
        <v>453</v>
      </c>
      <c r="G75" s="6">
        <v>0.4</v>
      </c>
      <c r="H75" s="1">
        <v>40</v>
      </c>
      <c r="I75" s="1" t="s">
        <v>34</v>
      </c>
      <c r="J75" s="1">
        <v>703</v>
      </c>
      <c r="K75" s="1">
        <f t="shared" si="30"/>
        <v>-1</v>
      </c>
      <c r="L75" s="1">
        <f t="shared" si="34"/>
        <v>96</v>
      </c>
      <c r="M75" s="1">
        <v>606</v>
      </c>
      <c r="N75" s="1"/>
      <c r="O75" s="1">
        <v>0</v>
      </c>
      <c r="P75" s="1">
        <f t="shared" si="35"/>
        <v>19.2</v>
      </c>
      <c r="Q75" s="5"/>
      <c r="R75" s="5">
        <f>Q75</f>
        <v>0</v>
      </c>
      <c r="S75" s="5"/>
      <c r="T75" s="1"/>
      <c r="U75" s="1">
        <f>(F75+N75+O75+R75)/P75</f>
        <v>23.59375</v>
      </c>
      <c r="V75" s="1">
        <f t="shared" si="36"/>
        <v>23.59375</v>
      </c>
      <c r="W75" s="1">
        <v>27.8</v>
      </c>
      <c r="X75" s="1">
        <v>31.4</v>
      </c>
      <c r="Y75" s="1">
        <v>65.599999999999994</v>
      </c>
      <c r="Z75" s="1">
        <v>18.8</v>
      </c>
      <c r="AA75" s="1">
        <v>29.8</v>
      </c>
      <c r="AB75" s="1">
        <v>30.6</v>
      </c>
      <c r="AC75" s="20" t="s">
        <v>156</v>
      </c>
      <c r="AD75" s="1">
        <f>ROUND(R75*G75,0)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115</v>
      </c>
      <c r="B76" s="10" t="s">
        <v>42</v>
      </c>
      <c r="C76" s="10">
        <v>642</v>
      </c>
      <c r="D76" s="10"/>
      <c r="E76" s="10">
        <v>642</v>
      </c>
      <c r="F76" s="10"/>
      <c r="G76" s="11">
        <v>0</v>
      </c>
      <c r="H76" s="10" t="e">
        <v>#N/A</v>
      </c>
      <c r="I76" s="10" t="s">
        <v>43</v>
      </c>
      <c r="J76" s="10">
        <v>654</v>
      </c>
      <c r="K76" s="10">
        <f t="shared" si="30"/>
        <v>-12</v>
      </c>
      <c r="L76" s="10">
        <f t="shared" si="34"/>
        <v>0</v>
      </c>
      <c r="M76" s="10">
        <v>642</v>
      </c>
      <c r="N76" s="10"/>
      <c r="O76" s="10"/>
      <c r="P76" s="10">
        <f t="shared" si="35"/>
        <v>0</v>
      </c>
      <c r="Q76" s="12"/>
      <c r="R76" s="12"/>
      <c r="S76" s="12"/>
      <c r="T76" s="10"/>
      <c r="U76" s="10" t="e">
        <f t="shared" si="37"/>
        <v>#DIV/0!</v>
      </c>
      <c r="V76" s="10" t="e">
        <f t="shared" si="36"/>
        <v>#DIV/0!</v>
      </c>
      <c r="W76" s="10">
        <v>0</v>
      </c>
      <c r="X76" s="10">
        <v>0</v>
      </c>
      <c r="Y76" s="10">
        <v>68.400000000000006</v>
      </c>
      <c r="Z76" s="10">
        <v>0</v>
      </c>
      <c r="AA76" s="10">
        <v>0</v>
      </c>
      <c r="AB76" s="10">
        <v>0</v>
      </c>
      <c r="AC76" s="10"/>
      <c r="AD76" s="10">
        <f t="shared" si="3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33</v>
      </c>
      <c r="C77" s="1">
        <v>17.251000000000001</v>
      </c>
      <c r="D77" s="1">
        <v>65.95</v>
      </c>
      <c r="E77" s="1">
        <v>11.494999999999999</v>
      </c>
      <c r="F77" s="1">
        <v>55.905000000000001</v>
      </c>
      <c r="G77" s="6">
        <v>1</v>
      </c>
      <c r="H77" s="1">
        <v>40</v>
      </c>
      <c r="I77" s="1" t="s">
        <v>34</v>
      </c>
      <c r="J77" s="1">
        <v>13.3</v>
      </c>
      <c r="K77" s="1">
        <f t="shared" si="30"/>
        <v>-1.8050000000000015</v>
      </c>
      <c r="L77" s="1">
        <f t="shared" si="34"/>
        <v>11.494999999999999</v>
      </c>
      <c r="M77" s="1"/>
      <c r="N77" s="1"/>
      <c r="O77" s="1">
        <v>45.560799999999993</v>
      </c>
      <c r="P77" s="1">
        <f t="shared" si="35"/>
        <v>2.2989999999999999</v>
      </c>
      <c r="Q77" s="5"/>
      <c r="R77" s="5">
        <f t="shared" ref="R77:R79" si="39">Q77</f>
        <v>0</v>
      </c>
      <c r="S77" s="5"/>
      <c r="T77" s="1"/>
      <c r="U77" s="1">
        <f t="shared" ref="U77:U79" si="40">(F77+N77+O77+R77)/P77</f>
        <v>44.134754240974338</v>
      </c>
      <c r="V77" s="1">
        <f t="shared" si="36"/>
        <v>44.134754240974338</v>
      </c>
      <c r="W77" s="1">
        <v>8.9163999999999994</v>
      </c>
      <c r="X77" s="1">
        <v>9.4922000000000004</v>
      </c>
      <c r="Y77" s="1">
        <v>0.89399999999999991</v>
      </c>
      <c r="Z77" s="1">
        <v>2.028</v>
      </c>
      <c r="AA77" s="1">
        <v>8.2284000000000006</v>
      </c>
      <c r="AB77" s="1">
        <v>7.2080000000000002</v>
      </c>
      <c r="AC77" s="1"/>
      <c r="AD77" s="1">
        <f t="shared" ref="AD77:AD79" si="41">ROUND(R77*G77,0)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33</v>
      </c>
      <c r="C78" s="1">
        <v>109.176</v>
      </c>
      <c r="D78" s="1">
        <v>129.88</v>
      </c>
      <c r="E78" s="1">
        <v>68.915999999999997</v>
      </c>
      <c r="F78" s="1">
        <v>143.994</v>
      </c>
      <c r="G78" s="6">
        <v>1</v>
      </c>
      <c r="H78" s="1" t="e">
        <v>#N/A</v>
      </c>
      <c r="I78" s="1" t="s">
        <v>34</v>
      </c>
      <c r="J78" s="1">
        <v>70.45</v>
      </c>
      <c r="K78" s="1">
        <f t="shared" si="30"/>
        <v>-1.534000000000006</v>
      </c>
      <c r="L78" s="1">
        <f t="shared" si="34"/>
        <v>68.915999999999997</v>
      </c>
      <c r="M78" s="1"/>
      <c r="N78" s="1"/>
      <c r="O78" s="1">
        <v>0</v>
      </c>
      <c r="P78" s="1">
        <f t="shared" si="35"/>
        <v>13.783199999999999</v>
      </c>
      <c r="Q78" s="5"/>
      <c r="R78" s="5">
        <f t="shared" si="39"/>
        <v>0</v>
      </c>
      <c r="S78" s="5"/>
      <c r="T78" s="1"/>
      <c r="U78" s="1">
        <f t="shared" si="40"/>
        <v>10.44706599338325</v>
      </c>
      <c r="V78" s="1">
        <f t="shared" si="36"/>
        <v>10.44706599338325</v>
      </c>
      <c r="W78" s="1">
        <v>16.925000000000001</v>
      </c>
      <c r="X78" s="1">
        <v>18.905799999999999</v>
      </c>
      <c r="Y78" s="1">
        <v>15.712400000000001</v>
      </c>
      <c r="Z78" s="1">
        <v>15.4994</v>
      </c>
      <c r="AA78" s="1">
        <v>13.7288</v>
      </c>
      <c r="AB78" s="1">
        <v>10.9064</v>
      </c>
      <c r="AC78" s="1" t="s">
        <v>72</v>
      </c>
      <c r="AD78" s="1">
        <f t="shared" si="4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118</v>
      </c>
      <c r="B79" s="1" t="s">
        <v>42</v>
      </c>
      <c r="C79" s="1"/>
      <c r="D79" s="1"/>
      <c r="E79" s="18">
        <f>E80</f>
        <v>58</v>
      </c>
      <c r="F79" s="18">
        <f>F80</f>
        <v>49</v>
      </c>
      <c r="G79" s="6">
        <v>0.45</v>
      </c>
      <c r="H79" s="1" t="e">
        <v>#N/A</v>
      </c>
      <c r="I79" s="1" t="s">
        <v>34</v>
      </c>
      <c r="J79" s="1"/>
      <c r="K79" s="1">
        <f t="shared" si="30"/>
        <v>58</v>
      </c>
      <c r="L79" s="1">
        <f t="shared" si="34"/>
        <v>58</v>
      </c>
      <c r="M79" s="1"/>
      <c r="N79" s="1"/>
      <c r="O79" s="1">
        <v>200</v>
      </c>
      <c r="P79" s="1">
        <f t="shared" si="35"/>
        <v>11.6</v>
      </c>
      <c r="Q79" s="5"/>
      <c r="R79" s="5">
        <f t="shared" si="39"/>
        <v>0</v>
      </c>
      <c r="S79" s="5"/>
      <c r="T79" s="1"/>
      <c r="U79" s="1">
        <f t="shared" si="40"/>
        <v>21.46551724137931</v>
      </c>
      <c r="V79" s="1">
        <f t="shared" si="36"/>
        <v>21.46551724137931</v>
      </c>
      <c r="W79" s="1">
        <v>24.4</v>
      </c>
      <c r="X79" s="1">
        <v>22.4</v>
      </c>
      <c r="Y79" s="1">
        <v>0</v>
      </c>
      <c r="Z79" s="1">
        <v>4.8</v>
      </c>
      <c r="AA79" s="1">
        <v>18</v>
      </c>
      <c r="AB79" s="1">
        <v>17.600000000000001</v>
      </c>
      <c r="AC79" s="1" t="s">
        <v>119</v>
      </c>
      <c r="AD79" s="1">
        <f t="shared" si="4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120</v>
      </c>
      <c r="B80" s="10" t="s">
        <v>42</v>
      </c>
      <c r="C80" s="10">
        <v>81</v>
      </c>
      <c r="D80" s="14">
        <v>60</v>
      </c>
      <c r="E80" s="18">
        <v>58</v>
      </c>
      <c r="F80" s="18">
        <v>49</v>
      </c>
      <c r="G80" s="11">
        <v>0</v>
      </c>
      <c r="H80" s="10" t="e">
        <v>#N/A</v>
      </c>
      <c r="I80" s="10" t="s">
        <v>43</v>
      </c>
      <c r="J80" s="10">
        <v>61</v>
      </c>
      <c r="K80" s="10">
        <f t="shared" si="30"/>
        <v>-3</v>
      </c>
      <c r="L80" s="10">
        <f t="shared" si="34"/>
        <v>58</v>
      </c>
      <c r="M80" s="10"/>
      <c r="N80" s="10"/>
      <c r="O80" s="10"/>
      <c r="P80" s="10">
        <f t="shared" si="35"/>
        <v>11.6</v>
      </c>
      <c r="Q80" s="12"/>
      <c r="R80" s="12"/>
      <c r="S80" s="12"/>
      <c r="T80" s="10"/>
      <c r="U80" s="10">
        <f t="shared" si="37"/>
        <v>4.2241379310344831</v>
      </c>
      <c r="V80" s="10">
        <f t="shared" si="36"/>
        <v>4.2241379310344831</v>
      </c>
      <c r="W80" s="10">
        <v>24.4</v>
      </c>
      <c r="X80" s="10">
        <v>22.4</v>
      </c>
      <c r="Y80" s="10">
        <v>3.6</v>
      </c>
      <c r="Z80" s="10">
        <v>4.8</v>
      </c>
      <c r="AA80" s="10">
        <v>18</v>
      </c>
      <c r="AB80" s="10">
        <v>17.600000000000001</v>
      </c>
      <c r="AC80" s="13" t="s">
        <v>121</v>
      </c>
      <c r="AD80" s="10">
        <f t="shared" si="3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>
        <v>272.48099999999999</v>
      </c>
      <c r="D81" s="1">
        <v>247.68899999999999</v>
      </c>
      <c r="E81" s="1">
        <v>230.71199999999999</v>
      </c>
      <c r="F81" s="1">
        <v>235.32900000000001</v>
      </c>
      <c r="G81" s="6">
        <v>1</v>
      </c>
      <c r="H81" s="1">
        <v>50</v>
      </c>
      <c r="I81" s="1" t="s">
        <v>34</v>
      </c>
      <c r="J81" s="1">
        <v>218.27799999999999</v>
      </c>
      <c r="K81" s="1">
        <f t="shared" si="30"/>
        <v>12.433999999999997</v>
      </c>
      <c r="L81" s="1">
        <f t="shared" si="34"/>
        <v>230.71199999999999</v>
      </c>
      <c r="M81" s="1"/>
      <c r="N81" s="1"/>
      <c r="O81" s="1">
        <v>200</v>
      </c>
      <c r="P81" s="1">
        <f t="shared" si="35"/>
        <v>46.142399999999995</v>
      </c>
      <c r="Q81" s="5">
        <f t="shared" ref="Q81:Q82" si="42">11*P81-O81-N81-F81</f>
        <v>72.237399999999923</v>
      </c>
      <c r="R81" s="5">
        <v>100</v>
      </c>
      <c r="S81" s="5">
        <v>72</v>
      </c>
      <c r="T81" s="1"/>
      <c r="U81" s="1">
        <f t="shared" ref="U81:U84" si="43">(F81+N81+O81+R81)/P81</f>
        <v>11.601672214709248</v>
      </c>
      <c r="V81" s="1">
        <f t="shared" si="36"/>
        <v>9.4344680814175259</v>
      </c>
      <c r="W81" s="1">
        <v>51.481200000000001</v>
      </c>
      <c r="X81" s="1">
        <v>52.281799999999997</v>
      </c>
      <c r="Y81" s="1">
        <v>44.318800000000003</v>
      </c>
      <c r="Z81" s="1">
        <v>44.518999999999998</v>
      </c>
      <c r="AA81" s="1">
        <v>41.837200000000003</v>
      </c>
      <c r="AB81" s="1">
        <v>38.837000000000003</v>
      </c>
      <c r="AC81" s="1"/>
      <c r="AD81" s="1">
        <f t="shared" ref="AD81:AD84" si="44">ROUND(R81*G81,0)</f>
        <v>100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33</v>
      </c>
      <c r="C82" s="1">
        <v>21.946000000000002</v>
      </c>
      <c r="D82" s="1">
        <v>54.607999999999997</v>
      </c>
      <c r="E82" s="1">
        <v>39.668999999999997</v>
      </c>
      <c r="F82" s="1">
        <v>36.863</v>
      </c>
      <c r="G82" s="6">
        <v>1</v>
      </c>
      <c r="H82" s="1">
        <v>50</v>
      </c>
      <c r="I82" s="1" t="s">
        <v>34</v>
      </c>
      <c r="J82" s="1">
        <v>43.036000000000001</v>
      </c>
      <c r="K82" s="1">
        <f t="shared" si="30"/>
        <v>-3.3670000000000044</v>
      </c>
      <c r="L82" s="1">
        <f t="shared" si="34"/>
        <v>39.668999999999997</v>
      </c>
      <c r="M82" s="1"/>
      <c r="N82" s="1"/>
      <c r="O82" s="1">
        <v>0</v>
      </c>
      <c r="P82" s="1">
        <f t="shared" si="35"/>
        <v>7.9337999999999997</v>
      </c>
      <c r="Q82" s="5">
        <f t="shared" si="42"/>
        <v>50.408799999999999</v>
      </c>
      <c r="R82" s="5">
        <v>0</v>
      </c>
      <c r="S82" s="5">
        <v>0</v>
      </c>
      <c r="T82" s="1" t="s">
        <v>159</v>
      </c>
      <c r="U82" s="1">
        <f t="shared" si="43"/>
        <v>4.6463233255186669</v>
      </c>
      <c r="V82" s="1">
        <f t="shared" si="36"/>
        <v>4.6463233255186669</v>
      </c>
      <c r="W82" s="1">
        <v>2.4722</v>
      </c>
      <c r="X82" s="1">
        <v>0</v>
      </c>
      <c r="Y82" s="1">
        <v>7.1400000000000006</v>
      </c>
      <c r="Z82" s="1">
        <v>4.3377999999999997</v>
      </c>
      <c r="AA82" s="1">
        <v>0</v>
      </c>
      <c r="AB82" s="1">
        <v>4.6608000000000001</v>
      </c>
      <c r="AC82" s="1" t="s">
        <v>162</v>
      </c>
      <c r="AD82" s="1">
        <f t="shared" si="4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42</v>
      </c>
      <c r="C83" s="1">
        <v>744</v>
      </c>
      <c r="D83" s="1">
        <v>888</v>
      </c>
      <c r="E83" s="1">
        <v>569</v>
      </c>
      <c r="F83" s="1">
        <v>729</v>
      </c>
      <c r="G83" s="6">
        <v>0.4</v>
      </c>
      <c r="H83" s="1">
        <v>40</v>
      </c>
      <c r="I83" s="1" t="s">
        <v>34</v>
      </c>
      <c r="J83" s="1">
        <v>567</v>
      </c>
      <c r="K83" s="1">
        <f t="shared" si="30"/>
        <v>2</v>
      </c>
      <c r="L83" s="1">
        <f t="shared" si="34"/>
        <v>569</v>
      </c>
      <c r="M83" s="1"/>
      <c r="N83" s="1">
        <v>500</v>
      </c>
      <c r="O83" s="1">
        <v>0</v>
      </c>
      <c r="P83" s="1">
        <f t="shared" si="35"/>
        <v>113.8</v>
      </c>
      <c r="Q83" s="5"/>
      <c r="R83" s="5">
        <f t="shared" ref="R83:R84" si="45">Q83</f>
        <v>0</v>
      </c>
      <c r="S83" s="5"/>
      <c r="T83" s="1"/>
      <c r="U83" s="1">
        <f t="shared" si="43"/>
        <v>10.799648506151142</v>
      </c>
      <c r="V83" s="1">
        <f t="shared" si="36"/>
        <v>10.799648506151142</v>
      </c>
      <c r="W83" s="1">
        <v>145.80000000000001</v>
      </c>
      <c r="X83" s="1">
        <v>164.6</v>
      </c>
      <c r="Y83" s="1">
        <v>144.6</v>
      </c>
      <c r="Z83" s="1">
        <v>129.80000000000001</v>
      </c>
      <c r="AA83" s="1">
        <v>141.4</v>
      </c>
      <c r="AB83" s="1">
        <v>136.80000000000001</v>
      </c>
      <c r="AC83" s="1"/>
      <c r="AD83" s="1">
        <f t="shared" si="4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42</v>
      </c>
      <c r="C84" s="1">
        <v>558</v>
      </c>
      <c r="D84" s="1">
        <v>838</v>
      </c>
      <c r="E84" s="1">
        <v>472</v>
      </c>
      <c r="F84" s="1">
        <v>779</v>
      </c>
      <c r="G84" s="6">
        <v>0.4</v>
      </c>
      <c r="H84" s="1">
        <v>40</v>
      </c>
      <c r="I84" s="1" t="s">
        <v>34</v>
      </c>
      <c r="J84" s="1">
        <v>467</v>
      </c>
      <c r="K84" s="1">
        <f t="shared" si="30"/>
        <v>5</v>
      </c>
      <c r="L84" s="1">
        <f t="shared" si="34"/>
        <v>472</v>
      </c>
      <c r="M84" s="1"/>
      <c r="N84" s="1">
        <v>500</v>
      </c>
      <c r="O84" s="1">
        <v>0</v>
      </c>
      <c r="P84" s="1">
        <f t="shared" si="35"/>
        <v>94.4</v>
      </c>
      <c r="Q84" s="5"/>
      <c r="R84" s="5">
        <f t="shared" si="45"/>
        <v>0</v>
      </c>
      <c r="S84" s="5"/>
      <c r="T84" s="1"/>
      <c r="U84" s="1">
        <f t="shared" si="43"/>
        <v>13.548728813559322</v>
      </c>
      <c r="V84" s="1">
        <f t="shared" si="36"/>
        <v>13.548728813559322</v>
      </c>
      <c r="W84" s="1">
        <v>123</v>
      </c>
      <c r="X84" s="1">
        <v>136.80000000000001</v>
      </c>
      <c r="Y84" s="1">
        <v>113.4</v>
      </c>
      <c r="Z84" s="1">
        <v>99.4</v>
      </c>
      <c r="AA84" s="1">
        <v>117</v>
      </c>
      <c r="AB84" s="1">
        <v>118.2</v>
      </c>
      <c r="AC84" s="1"/>
      <c r="AD84" s="1">
        <f t="shared" si="4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126</v>
      </c>
      <c r="B85" s="10" t="s">
        <v>42</v>
      </c>
      <c r="C85" s="10">
        <v>342</v>
      </c>
      <c r="D85" s="10"/>
      <c r="E85" s="10">
        <v>342</v>
      </c>
      <c r="F85" s="10"/>
      <c r="G85" s="11">
        <v>0</v>
      </c>
      <c r="H85" s="10" t="e">
        <v>#N/A</v>
      </c>
      <c r="I85" s="10" t="s">
        <v>43</v>
      </c>
      <c r="J85" s="10">
        <v>342</v>
      </c>
      <c r="K85" s="10">
        <f t="shared" si="30"/>
        <v>0</v>
      </c>
      <c r="L85" s="10">
        <f t="shared" si="34"/>
        <v>0</v>
      </c>
      <c r="M85" s="10">
        <v>342</v>
      </c>
      <c r="N85" s="10"/>
      <c r="O85" s="10"/>
      <c r="P85" s="10">
        <f t="shared" si="35"/>
        <v>0</v>
      </c>
      <c r="Q85" s="12"/>
      <c r="R85" s="12"/>
      <c r="S85" s="12"/>
      <c r="T85" s="10"/>
      <c r="U85" s="10" t="e">
        <f t="shared" si="37"/>
        <v>#DIV/0!</v>
      </c>
      <c r="V85" s="10" t="e">
        <f t="shared" si="36"/>
        <v>#DIV/0!</v>
      </c>
      <c r="W85" s="10">
        <v>0</v>
      </c>
      <c r="X85" s="10">
        <v>0</v>
      </c>
      <c r="Y85" s="10">
        <v>39.6</v>
      </c>
      <c r="Z85" s="10">
        <v>0</v>
      </c>
      <c r="AA85" s="10">
        <v>0.2</v>
      </c>
      <c r="AB85" s="10">
        <v>0.2</v>
      </c>
      <c r="AC85" s="10"/>
      <c r="AD85" s="10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127</v>
      </c>
      <c r="B86" s="10" t="s">
        <v>42</v>
      </c>
      <c r="C86" s="10">
        <v>336</v>
      </c>
      <c r="D86" s="10"/>
      <c r="E86" s="10">
        <v>336</v>
      </c>
      <c r="F86" s="10"/>
      <c r="G86" s="11">
        <v>0</v>
      </c>
      <c r="H86" s="10" t="e">
        <v>#N/A</v>
      </c>
      <c r="I86" s="10" t="s">
        <v>43</v>
      </c>
      <c r="J86" s="10">
        <v>336</v>
      </c>
      <c r="K86" s="10">
        <f t="shared" si="30"/>
        <v>0</v>
      </c>
      <c r="L86" s="10">
        <f t="shared" si="34"/>
        <v>0</v>
      </c>
      <c r="M86" s="10">
        <v>336</v>
      </c>
      <c r="N86" s="10"/>
      <c r="O86" s="10"/>
      <c r="P86" s="10">
        <f t="shared" si="35"/>
        <v>0</v>
      </c>
      <c r="Q86" s="12"/>
      <c r="R86" s="12"/>
      <c r="S86" s="12"/>
      <c r="T86" s="10"/>
      <c r="U86" s="10" t="e">
        <f t="shared" si="37"/>
        <v>#DIV/0!</v>
      </c>
      <c r="V86" s="10" t="e">
        <f t="shared" si="36"/>
        <v>#DIV/0!</v>
      </c>
      <c r="W86" s="10">
        <v>-0.2</v>
      </c>
      <c r="X86" s="10">
        <v>0.2</v>
      </c>
      <c r="Y86" s="10">
        <v>21.2</v>
      </c>
      <c r="Z86" s="10">
        <v>0.4</v>
      </c>
      <c r="AA86" s="10">
        <v>0.2</v>
      </c>
      <c r="AB86" s="10">
        <v>1</v>
      </c>
      <c r="AC86" s="10"/>
      <c r="AD86" s="10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128</v>
      </c>
      <c r="B87" s="10" t="s">
        <v>42</v>
      </c>
      <c r="C87" s="10">
        <v>730</v>
      </c>
      <c r="D87" s="10">
        <v>2</v>
      </c>
      <c r="E87" s="10">
        <v>694</v>
      </c>
      <c r="F87" s="10"/>
      <c r="G87" s="11">
        <v>0</v>
      </c>
      <c r="H87" s="10" t="e">
        <v>#N/A</v>
      </c>
      <c r="I87" s="10" t="s">
        <v>43</v>
      </c>
      <c r="J87" s="10">
        <v>702</v>
      </c>
      <c r="K87" s="10">
        <f t="shared" si="30"/>
        <v>-8</v>
      </c>
      <c r="L87" s="10">
        <f t="shared" si="34"/>
        <v>10</v>
      </c>
      <c r="M87" s="10">
        <v>684</v>
      </c>
      <c r="N87" s="10"/>
      <c r="O87" s="10"/>
      <c r="P87" s="10">
        <f t="shared" si="35"/>
        <v>2</v>
      </c>
      <c r="Q87" s="12"/>
      <c r="R87" s="12"/>
      <c r="S87" s="12"/>
      <c r="T87" s="10"/>
      <c r="U87" s="10">
        <f t="shared" si="37"/>
        <v>0</v>
      </c>
      <c r="V87" s="10">
        <f t="shared" si="36"/>
        <v>0</v>
      </c>
      <c r="W87" s="10">
        <v>3.2</v>
      </c>
      <c r="X87" s="10">
        <v>2.6</v>
      </c>
      <c r="Y87" s="10">
        <v>14.4</v>
      </c>
      <c r="Z87" s="10">
        <v>0</v>
      </c>
      <c r="AA87" s="10">
        <v>0</v>
      </c>
      <c r="AB87" s="10">
        <v>0</v>
      </c>
      <c r="AC87" s="10"/>
      <c r="AD87" s="10">
        <f t="shared" si="3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129</v>
      </c>
      <c r="B88" s="10" t="s">
        <v>42</v>
      </c>
      <c r="C88" s="10">
        <v>364</v>
      </c>
      <c r="D88" s="10"/>
      <c r="E88" s="10">
        <v>364</v>
      </c>
      <c r="F88" s="10"/>
      <c r="G88" s="11">
        <v>0</v>
      </c>
      <c r="H88" s="10" t="e">
        <v>#N/A</v>
      </c>
      <c r="I88" s="10" t="s">
        <v>43</v>
      </c>
      <c r="J88" s="10">
        <v>364</v>
      </c>
      <c r="K88" s="10">
        <f t="shared" si="30"/>
        <v>0</v>
      </c>
      <c r="L88" s="10">
        <f t="shared" si="34"/>
        <v>0</v>
      </c>
      <c r="M88" s="10">
        <v>364</v>
      </c>
      <c r="N88" s="10"/>
      <c r="O88" s="10"/>
      <c r="P88" s="10">
        <f t="shared" si="35"/>
        <v>0</v>
      </c>
      <c r="Q88" s="12"/>
      <c r="R88" s="12"/>
      <c r="S88" s="12"/>
      <c r="T88" s="10"/>
      <c r="U88" s="10" t="e">
        <f t="shared" si="37"/>
        <v>#DIV/0!</v>
      </c>
      <c r="V88" s="10" t="e">
        <f t="shared" si="36"/>
        <v>#DIV/0!</v>
      </c>
      <c r="W88" s="10">
        <v>0</v>
      </c>
      <c r="X88" s="10">
        <v>0</v>
      </c>
      <c r="Y88" s="10">
        <v>29.6</v>
      </c>
      <c r="Z88" s="10">
        <v>0</v>
      </c>
      <c r="AA88" s="10">
        <v>0</v>
      </c>
      <c r="AB88" s="10">
        <v>0</v>
      </c>
      <c r="AC88" s="10"/>
      <c r="AD88" s="10">
        <f t="shared" si="3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42</v>
      </c>
      <c r="C89" s="1">
        <v>76</v>
      </c>
      <c r="D89" s="1">
        <v>162</v>
      </c>
      <c r="E89" s="1">
        <v>68</v>
      </c>
      <c r="F89" s="1">
        <v>129</v>
      </c>
      <c r="G89" s="6">
        <v>0.4</v>
      </c>
      <c r="H89" s="1">
        <v>40</v>
      </c>
      <c r="I89" s="1" t="s">
        <v>34</v>
      </c>
      <c r="J89" s="1">
        <v>86</v>
      </c>
      <c r="K89" s="1">
        <f t="shared" si="30"/>
        <v>-18</v>
      </c>
      <c r="L89" s="1">
        <f t="shared" si="34"/>
        <v>68</v>
      </c>
      <c r="M89" s="1"/>
      <c r="N89" s="1"/>
      <c r="O89" s="1">
        <v>86.800000000000011</v>
      </c>
      <c r="P89" s="1">
        <f t="shared" si="35"/>
        <v>13.6</v>
      </c>
      <c r="Q89" s="5"/>
      <c r="R89" s="5">
        <f t="shared" ref="R89" si="46">Q89</f>
        <v>0</v>
      </c>
      <c r="S89" s="5"/>
      <c r="T89" s="1"/>
      <c r="U89" s="1">
        <f t="shared" ref="U89:U91" si="47">(F89+N89+O89+R89)/P89</f>
        <v>15.867647058823531</v>
      </c>
      <c r="V89" s="1">
        <f t="shared" si="36"/>
        <v>15.867647058823531</v>
      </c>
      <c r="W89" s="1">
        <v>23</v>
      </c>
      <c r="X89" s="1">
        <v>23.8</v>
      </c>
      <c r="Y89" s="1">
        <v>20</v>
      </c>
      <c r="Z89" s="1">
        <v>15.8</v>
      </c>
      <c r="AA89" s="1">
        <v>23.4</v>
      </c>
      <c r="AB89" s="1">
        <v>22.4</v>
      </c>
      <c r="AC89" s="1"/>
      <c r="AD89" s="1">
        <f t="shared" ref="AD89:AD91" si="48"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33</v>
      </c>
      <c r="C90" s="1">
        <v>209.553</v>
      </c>
      <c r="D90" s="1">
        <v>196.93</v>
      </c>
      <c r="E90" s="1">
        <v>165.63900000000001</v>
      </c>
      <c r="F90" s="1">
        <v>218.249</v>
      </c>
      <c r="G90" s="6">
        <v>1</v>
      </c>
      <c r="H90" s="1">
        <v>40</v>
      </c>
      <c r="I90" s="1" t="s">
        <v>34</v>
      </c>
      <c r="J90" s="1">
        <v>160.34</v>
      </c>
      <c r="K90" s="1">
        <f t="shared" si="30"/>
        <v>5.2990000000000066</v>
      </c>
      <c r="L90" s="1">
        <f t="shared" si="34"/>
        <v>165.63900000000001</v>
      </c>
      <c r="M90" s="1"/>
      <c r="N90" s="1"/>
      <c r="O90" s="1">
        <v>0</v>
      </c>
      <c r="P90" s="1">
        <f t="shared" si="35"/>
        <v>33.127800000000001</v>
      </c>
      <c r="Q90" s="5">
        <f t="shared" ref="Q90:Q91" si="49">11*P90-O90-N90-F90</f>
        <v>146.1568</v>
      </c>
      <c r="R90" s="5">
        <v>120</v>
      </c>
      <c r="S90" s="5">
        <v>120</v>
      </c>
      <c r="T90" s="1"/>
      <c r="U90" s="1">
        <f t="shared" si="47"/>
        <v>10.210427495939966</v>
      </c>
      <c r="V90" s="1">
        <f t="shared" si="36"/>
        <v>6.5880921763594316</v>
      </c>
      <c r="W90" s="1">
        <v>15.8688</v>
      </c>
      <c r="X90" s="1">
        <v>23.825199999999999</v>
      </c>
      <c r="Y90" s="1">
        <v>38.4</v>
      </c>
      <c r="Z90" s="1">
        <v>29.986799999999999</v>
      </c>
      <c r="AA90" s="1">
        <v>32.525799999999997</v>
      </c>
      <c r="AB90" s="1">
        <v>30.103400000000001</v>
      </c>
      <c r="AC90" s="1"/>
      <c r="AD90" s="1">
        <f t="shared" si="48"/>
        <v>120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33</v>
      </c>
      <c r="C91" s="1">
        <v>141.66200000000001</v>
      </c>
      <c r="D91" s="1">
        <v>146.499</v>
      </c>
      <c r="E91" s="1">
        <v>113.096</v>
      </c>
      <c r="F91" s="1">
        <v>135.054</v>
      </c>
      <c r="G91" s="6">
        <v>1</v>
      </c>
      <c r="H91" s="1">
        <v>40</v>
      </c>
      <c r="I91" s="1" t="s">
        <v>34</v>
      </c>
      <c r="J91" s="1">
        <v>113.89700000000001</v>
      </c>
      <c r="K91" s="1">
        <f t="shared" si="30"/>
        <v>-0.80100000000000193</v>
      </c>
      <c r="L91" s="1">
        <f t="shared" si="34"/>
        <v>113.096</v>
      </c>
      <c r="M91" s="1"/>
      <c r="N91" s="1"/>
      <c r="O91" s="1">
        <v>0</v>
      </c>
      <c r="P91" s="1">
        <f t="shared" si="35"/>
        <v>22.619199999999999</v>
      </c>
      <c r="Q91" s="5">
        <f t="shared" si="49"/>
        <v>113.75719999999998</v>
      </c>
      <c r="R91" s="5">
        <v>100</v>
      </c>
      <c r="S91" s="5">
        <v>100</v>
      </c>
      <c r="T91" s="1"/>
      <c r="U91" s="1">
        <f t="shared" si="47"/>
        <v>10.39179104477612</v>
      </c>
      <c r="V91" s="1">
        <f t="shared" si="36"/>
        <v>5.9707681969300417</v>
      </c>
      <c r="W91" s="1">
        <v>15.5326</v>
      </c>
      <c r="X91" s="1">
        <v>20.613800000000001</v>
      </c>
      <c r="Y91" s="1">
        <v>26.96</v>
      </c>
      <c r="Z91" s="1">
        <v>18.854399999999998</v>
      </c>
      <c r="AA91" s="1">
        <v>17.265799999999999</v>
      </c>
      <c r="AB91" s="1">
        <v>15.1958</v>
      </c>
      <c r="AC91" s="1"/>
      <c r="AD91" s="1">
        <f t="shared" si="48"/>
        <v>100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133</v>
      </c>
      <c r="B92" s="15" t="s">
        <v>42</v>
      </c>
      <c r="C92" s="15"/>
      <c r="D92" s="15"/>
      <c r="E92" s="15"/>
      <c r="F92" s="15"/>
      <c r="G92" s="16">
        <v>0</v>
      </c>
      <c r="H92" s="15" t="e">
        <v>#N/A</v>
      </c>
      <c r="I92" s="15" t="s">
        <v>34</v>
      </c>
      <c r="J92" s="15"/>
      <c r="K92" s="15">
        <f t="shared" si="30"/>
        <v>0</v>
      </c>
      <c r="L92" s="15">
        <f t="shared" si="34"/>
        <v>0</v>
      </c>
      <c r="M92" s="15"/>
      <c r="N92" s="15"/>
      <c r="O92" s="15"/>
      <c r="P92" s="15">
        <f t="shared" si="35"/>
        <v>0</v>
      </c>
      <c r="Q92" s="17"/>
      <c r="R92" s="17"/>
      <c r="S92" s="17"/>
      <c r="T92" s="15"/>
      <c r="U92" s="15" t="e">
        <f t="shared" si="37"/>
        <v>#DIV/0!</v>
      </c>
      <c r="V92" s="15" t="e">
        <f t="shared" si="36"/>
        <v>#DIV/0!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 t="s">
        <v>55</v>
      </c>
      <c r="AD92" s="15">
        <f t="shared" si="3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134</v>
      </c>
      <c r="B93" s="15" t="s">
        <v>42</v>
      </c>
      <c r="C93" s="15"/>
      <c r="D93" s="15"/>
      <c r="E93" s="15"/>
      <c r="F93" s="15"/>
      <c r="G93" s="16">
        <v>0</v>
      </c>
      <c r="H93" s="15" t="e">
        <v>#N/A</v>
      </c>
      <c r="I93" s="15" t="s">
        <v>34</v>
      </c>
      <c r="J93" s="15"/>
      <c r="K93" s="15">
        <f t="shared" si="30"/>
        <v>0</v>
      </c>
      <c r="L93" s="15">
        <f t="shared" si="34"/>
        <v>0</v>
      </c>
      <c r="M93" s="15"/>
      <c r="N93" s="15"/>
      <c r="O93" s="15"/>
      <c r="P93" s="15">
        <f t="shared" si="35"/>
        <v>0</v>
      </c>
      <c r="Q93" s="17"/>
      <c r="R93" s="17"/>
      <c r="S93" s="17"/>
      <c r="T93" s="15"/>
      <c r="U93" s="15" t="e">
        <f t="shared" si="37"/>
        <v>#DIV/0!</v>
      </c>
      <c r="V93" s="15" t="e">
        <f t="shared" si="36"/>
        <v>#DIV/0!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 t="s">
        <v>55</v>
      </c>
      <c r="AD93" s="15">
        <f t="shared" si="3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135</v>
      </c>
      <c r="B94" s="1" t="s">
        <v>42</v>
      </c>
      <c r="C94" s="1"/>
      <c r="D94" s="1"/>
      <c r="E94" s="18">
        <f>E100</f>
        <v>37</v>
      </c>
      <c r="F94" s="1"/>
      <c r="G94" s="6">
        <v>0.4</v>
      </c>
      <c r="H94" s="1" t="e">
        <v>#N/A</v>
      </c>
      <c r="I94" s="1" t="s">
        <v>34</v>
      </c>
      <c r="J94" s="1"/>
      <c r="K94" s="1">
        <f t="shared" si="30"/>
        <v>37</v>
      </c>
      <c r="L94" s="1">
        <f t="shared" si="34"/>
        <v>37</v>
      </c>
      <c r="M94" s="1"/>
      <c r="N94" s="1"/>
      <c r="O94" s="1">
        <v>0</v>
      </c>
      <c r="P94" s="1">
        <f t="shared" si="35"/>
        <v>7.4</v>
      </c>
      <c r="Q94" s="5">
        <f>7*P94-O94-N94-F94</f>
        <v>51.800000000000004</v>
      </c>
      <c r="R94" s="5">
        <v>0</v>
      </c>
      <c r="S94" s="5">
        <v>0</v>
      </c>
      <c r="T94" s="1" t="s">
        <v>159</v>
      </c>
      <c r="U94" s="1">
        <f>(F94+N94+O94+R94)/P94</f>
        <v>0</v>
      </c>
      <c r="V94" s="1">
        <f t="shared" si="36"/>
        <v>0</v>
      </c>
      <c r="W94" s="1">
        <v>6.2</v>
      </c>
      <c r="X94" s="1">
        <v>9.4</v>
      </c>
      <c r="Y94" s="1">
        <v>0</v>
      </c>
      <c r="Z94" s="1">
        <v>5</v>
      </c>
      <c r="AA94" s="1">
        <v>4</v>
      </c>
      <c r="AB94" s="1">
        <v>6.8</v>
      </c>
      <c r="AC94" s="1" t="s">
        <v>163</v>
      </c>
      <c r="AD94" s="1">
        <f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136</v>
      </c>
      <c r="B95" s="15" t="s">
        <v>42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30"/>
        <v>0</v>
      </c>
      <c r="L95" s="15">
        <f t="shared" si="34"/>
        <v>0</v>
      </c>
      <c r="M95" s="15"/>
      <c r="N95" s="15"/>
      <c r="O95" s="15"/>
      <c r="P95" s="15">
        <f t="shared" si="35"/>
        <v>0</v>
      </c>
      <c r="Q95" s="17"/>
      <c r="R95" s="17"/>
      <c r="S95" s="17"/>
      <c r="T95" s="15"/>
      <c r="U95" s="15" t="e">
        <f t="shared" si="37"/>
        <v>#DIV/0!</v>
      </c>
      <c r="V95" s="15" t="e">
        <f t="shared" si="36"/>
        <v>#DIV/0!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 t="s">
        <v>55</v>
      </c>
      <c r="AD95" s="15">
        <f t="shared" si="3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137</v>
      </c>
      <c r="B96" s="15" t="s">
        <v>42</v>
      </c>
      <c r="C96" s="15"/>
      <c r="D96" s="15"/>
      <c r="E96" s="15"/>
      <c r="F96" s="15"/>
      <c r="G96" s="16">
        <v>0</v>
      </c>
      <c r="H96" s="15" t="e">
        <v>#N/A</v>
      </c>
      <c r="I96" s="15" t="s">
        <v>34</v>
      </c>
      <c r="J96" s="15"/>
      <c r="K96" s="15">
        <f t="shared" si="30"/>
        <v>0</v>
      </c>
      <c r="L96" s="15">
        <f t="shared" si="34"/>
        <v>0</v>
      </c>
      <c r="M96" s="15"/>
      <c r="N96" s="15"/>
      <c r="O96" s="15">
        <v>0</v>
      </c>
      <c r="P96" s="15">
        <f t="shared" si="35"/>
        <v>0</v>
      </c>
      <c r="Q96" s="17">
        <v>10</v>
      </c>
      <c r="R96" s="17">
        <v>0</v>
      </c>
      <c r="S96" s="17">
        <v>0</v>
      </c>
      <c r="T96" s="15" t="s">
        <v>159</v>
      </c>
      <c r="U96" s="15" t="e">
        <f>(F96+N96+O96+R96)/P96</f>
        <v>#DIV/0!</v>
      </c>
      <c r="V96" s="15" t="e">
        <f t="shared" si="36"/>
        <v>#DIV/0!</v>
      </c>
      <c r="W96" s="15">
        <v>1.8</v>
      </c>
      <c r="X96" s="15">
        <v>3</v>
      </c>
      <c r="Y96" s="15">
        <v>0</v>
      </c>
      <c r="Z96" s="15">
        <v>0</v>
      </c>
      <c r="AA96" s="15">
        <v>0.4</v>
      </c>
      <c r="AB96" s="15">
        <v>0.8</v>
      </c>
      <c r="AC96" s="15" t="s">
        <v>161</v>
      </c>
      <c r="AD96" s="15">
        <f>ROUND(R96*G96,0)</f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138</v>
      </c>
      <c r="B97" s="15" t="s">
        <v>42</v>
      </c>
      <c r="C97" s="15"/>
      <c r="D97" s="15"/>
      <c r="E97" s="15"/>
      <c r="F97" s="15"/>
      <c r="G97" s="16">
        <v>0</v>
      </c>
      <c r="H97" s="15" t="e">
        <v>#N/A</v>
      </c>
      <c r="I97" s="15" t="s">
        <v>34</v>
      </c>
      <c r="J97" s="15"/>
      <c r="K97" s="15">
        <f t="shared" si="30"/>
        <v>0</v>
      </c>
      <c r="L97" s="15">
        <f t="shared" si="34"/>
        <v>0</v>
      </c>
      <c r="M97" s="15"/>
      <c r="N97" s="15"/>
      <c r="O97" s="15"/>
      <c r="P97" s="15">
        <f t="shared" si="35"/>
        <v>0</v>
      </c>
      <c r="Q97" s="17"/>
      <c r="R97" s="17"/>
      <c r="S97" s="17"/>
      <c r="T97" s="15"/>
      <c r="U97" s="15" t="e">
        <f t="shared" si="37"/>
        <v>#DIV/0!</v>
      </c>
      <c r="V97" s="15" t="e">
        <f t="shared" si="36"/>
        <v>#DIV/0!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 t="s">
        <v>55</v>
      </c>
      <c r="AD97" s="15">
        <f t="shared" si="3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139</v>
      </c>
      <c r="B98" s="15" t="s">
        <v>42</v>
      </c>
      <c r="C98" s="15"/>
      <c r="D98" s="15"/>
      <c r="E98" s="15"/>
      <c r="F98" s="15"/>
      <c r="G98" s="16">
        <v>0</v>
      </c>
      <c r="H98" s="15" t="e">
        <v>#N/A</v>
      </c>
      <c r="I98" s="15" t="s">
        <v>34</v>
      </c>
      <c r="J98" s="15"/>
      <c r="K98" s="15">
        <f t="shared" si="30"/>
        <v>0</v>
      </c>
      <c r="L98" s="15">
        <f t="shared" si="34"/>
        <v>0</v>
      </c>
      <c r="M98" s="15"/>
      <c r="N98" s="15"/>
      <c r="O98" s="15"/>
      <c r="P98" s="15">
        <f t="shared" si="35"/>
        <v>0</v>
      </c>
      <c r="Q98" s="17"/>
      <c r="R98" s="17"/>
      <c r="S98" s="17"/>
      <c r="T98" s="15"/>
      <c r="U98" s="15" t="e">
        <f t="shared" si="37"/>
        <v>#DIV/0!</v>
      </c>
      <c r="V98" s="15" t="e">
        <f t="shared" si="36"/>
        <v>#DIV/0!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 t="s">
        <v>55</v>
      </c>
      <c r="AD98" s="15">
        <f t="shared" si="3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140</v>
      </c>
      <c r="B99" s="15" t="s">
        <v>33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>
        <f t="shared" si="30"/>
        <v>0</v>
      </c>
      <c r="L99" s="15">
        <f t="shared" si="34"/>
        <v>0</v>
      </c>
      <c r="M99" s="15"/>
      <c r="N99" s="15"/>
      <c r="O99" s="15"/>
      <c r="P99" s="15">
        <f t="shared" si="35"/>
        <v>0</v>
      </c>
      <c r="Q99" s="17"/>
      <c r="R99" s="17"/>
      <c r="S99" s="17"/>
      <c r="T99" s="15"/>
      <c r="U99" s="15" t="e">
        <f t="shared" si="37"/>
        <v>#DIV/0!</v>
      </c>
      <c r="V99" s="15" t="e">
        <f t="shared" si="36"/>
        <v>#DIV/0!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 t="s">
        <v>55</v>
      </c>
      <c r="AD99" s="15">
        <f t="shared" si="3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141</v>
      </c>
      <c r="B100" s="10" t="s">
        <v>42</v>
      </c>
      <c r="C100" s="10">
        <v>48</v>
      </c>
      <c r="D100" s="10"/>
      <c r="E100" s="18">
        <v>37</v>
      </c>
      <c r="F100" s="10"/>
      <c r="G100" s="11">
        <v>0</v>
      </c>
      <c r="H100" s="10" t="e">
        <v>#N/A</v>
      </c>
      <c r="I100" s="10" t="s">
        <v>43</v>
      </c>
      <c r="J100" s="10">
        <v>39</v>
      </c>
      <c r="K100" s="10">
        <f t="shared" ref="K100:K112" si="50">E100-J100</f>
        <v>-2</v>
      </c>
      <c r="L100" s="10">
        <f t="shared" si="34"/>
        <v>37</v>
      </c>
      <c r="M100" s="10"/>
      <c r="N100" s="10"/>
      <c r="O100" s="10"/>
      <c r="P100" s="10">
        <f t="shared" si="35"/>
        <v>7.4</v>
      </c>
      <c r="Q100" s="12"/>
      <c r="R100" s="12"/>
      <c r="S100" s="12"/>
      <c r="T100" s="10"/>
      <c r="U100" s="10">
        <f t="shared" si="37"/>
        <v>0</v>
      </c>
      <c r="V100" s="10">
        <f t="shared" si="36"/>
        <v>0</v>
      </c>
      <c r="W100" s="10">
        <v>6.2</v>
      </c>
      <c r="X100" s="10">
        <v>9.4</v>
      </c>
      <c r="Y100" s="10">
        <v>8</v>
      </c>
      <c r="Z100" s="10">
        <v>5</v>
      </c>
      <c r="AA100" s="10">
        <v>4</v>
      </c>
      <c r="AB100" s="10">
        <v>6.8</v>
      </c>
      <c r="AC100" s="10" t="s">
        <v>142</v>
      </c>
      <c r="AD100" s="10">
        <f t="shared" si="3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143</v>
      </c>
      <c r="B101" s="15" t="s">
        <v>33</v>
      </c>
      <c r="C101" s="15"/>
      <c r="D101" s="15"/>
      <c r="E101" s="15"/>
      <c r="F101" s="15"/>
      <c r="G101" s="16">
        <v>0</v>
      </c>
      <c r="H101" s="15" t="e">
        <v>#N/A</v>
      </c>
      <c r="I101" s="15" t="s">
        <v>34</v>
      </c>
      <c r="J101" s="15"/>
      <c r="K101" s="15">
        <f t="shared" si="50"/>
        <v>0</v>
      </c>
      <c r="L101" s="15">
        <f t="shared" si="34"/>
        <v>0</v>
      </c>
      <c r="M101" s="15"/>
      <c r="N101" s="15"/>
      <c r="O101" s="15"/>
      <c r="P101" s="15">
        <f t="shared" si="35"/>
        <v>0</v>
      </c>
      <c r="Q101" s="17"/>
      <c r="R101" s="17"/>
      <c r="S101" s="17"/>
      <c r="T101" s="15"/>
      <c r="U101" s="15" t="e">
        <f t="shared" si="37"/>
        <v>#DIV/0!</v>
      </c>
      <c r="V101" s="15" t="e">
        <f t="shared" si="36"/>
        <v>#DIV/0!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 t="s">
        <v>55</v>
      </c>
      <c r="AD101" s="15">
        <f t="shared" si="3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144</v>
      </c>
      <c r="B102" s="10" t="s">
        <v>42</v>
      </c>
      <c r="C102" s="10">
        <v>216</v>
      </c>
      <c r="D102" s="10"/>
      <c r="E102" s="10">
        <v>215</v>
      </c>
      <c r="F102" s="10"/>
      <c r="G102" s="11">
        <v>0</v>
      </c>
      <c r="H102" s="10" t="e">
        <v>#N/A</v>
      </c>
      <c r="I102" s="10" t="s">
        <v>43</v>
      </c>
      <c r="J102" s="10">
        <v>219</v>
      </c>
      <c r="K102" s="10">
        <f t="shared" si="50"/>
        <v>-4</v>
      </c>
      <c r="L102" s="10">
        <f t="shared" si="34"/>
        <v>-1</v>
      </c>
      <c r="M102" s="10">
        <v>216</v>
      </c>
      <c r="N102" s="10"/>
      <c r="O102" s="10"/>
      <c r="P102" s="10">
        <f t="shared" ref="P102:P112" si="51">L102/5</f>
        <v>-0.2</v>
      </c>
      <c r="Q102" s="12"/>
      <c r="R102" s="12"/>
      <c r="S102" s="12"/>
      <c r="T102" s="10"/>
      <c r="U102" s="10">
        <f t="shared" si="37"/>
        <v>0</v>
      </c>
      <c r="V102" s="10">
        <f t="shared" si="36"/>
        <v>0</v>
      </c>
      <c r="W102" s="10">
        <v>-0.4</v>
      </c>
      <c r="X102" s="10">
        <v>-0.2</v>
      </c>
      <c r="Y102" s="10">
        <v>43.6</v>
      </c>
      <c r="Z102" s="10">
        <v>0.4</v>
      </c>
      <c r="AA102" s="10">
        <v>0.8</v>
      </c>
      <c r="AB102" s="10">
        <v>0.8</v>
      </c>
      <c r="AC102" s="10" t="s">
        <v>50</v>
      </c>
      <c r="AD102" s="10">
        <f t="shared" ref="AD102:AD110" si="52">ROUND(Q102*G102,0)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145</v>
      </c>
      <c r="B103" s="10" t="s">
        <v>42</v>
      </c>
      <c r="C103" s="10">
        <v>210</v>
      </c>
      <c r="D103" s="10"/>
      <c r="E103" s="10">
        <v>210</v>
      </c>
      <c r="F103" s="10"/>
      <c r="G103" s="11">
        <v>0</v>
      </c>
      <c r="H103" s="10" t="e">
        <v>#N/A</v>
      </c>
      <c r="I103" s="10" t="s">
        <v>43</v>
      </c>
      <c r="J103" s="10">
        <v>210</v>
      </c>
      <c r="K103" s="10">
        <f t="shared" si="50"/>
        <v>0</v>
      </c>
      <c r="L103" s="10">
        <f t="shared" si="34"/>
        <v>0</v>
      </c>
      <c r="M103" s="10">
        <v>210</v>
      </c>
      <c r="N103" s="10"/>
      <c r="O103" s="10"/>
      <c r="P103" s="10">
        <f t="shared" si="51"/>
        <v>0</v>
      </c>
      <c r="Q103" s="12"/>
      <c r="R103" s="12"/>
      <c r="S103" s="12"/>
      <c r="T103" s="10"/>
      <c r="U103" s="10" t="e">
        <f t="shared" si="37"/>
        <v>#DIV/0!</v>
      </c>
      <c r="V103" s="10" t="e">
        <f t="shared" si="36"/>
        <v>#DIV/0!</v>
      </c>
      <c r="W103" s="10">
        <v>0</v>
      </c>
      <c r="X103" s="10">
        <v>0</v>
      </c>
      <c r="Y103" s="10">
        <v>42</v>
      </c>
      <c r="Z103" s="10">
        <v>0</v>
      </c>
      <c r="AA103" s="10">
        <v>0</v>
      </c>
      <c r="AB103" s="10">
        <v>0</v>
      </c>
      <c r="AC103" s="10" t="s">
        <v>50</v>
      </c>
      <c r="AD103" s="10">
        <f t="shared" si="52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146</v>
      </c>
      <c r="B104" s="1" t="s">
        <v>42</v>
      </c>
      <c r="C104" s="1">
        <v>80</v>
      </c>
      <c r="D104" s="1"/>
      <c r="E104" s="1">
        <v>45</v>
      </c>
      <c r="F104" s="1">
        <v>13</v>
      </c>
      <c r="G104" s="6">
        <v>0.11</v>
      </c>
      <c r="H104" s="1" t="e">
        <v>#N/A</v>
      </c>
      <c r="I104" s="1" t="s">
        <v>36</v>
      </c>
      <c r="J104" s="1">
        <v>43</v>
      </c>
      <c r="K104" s="1">
        <f t="shared" si="50"/>
        <v>2</v>
      </c>
      <c r="L104" s="1">
        <f t="shared" si="34"/>
        <v>45</v>
      </c>
      <c r="M104" s="1"/>
      <c r="N104" s="1"/>
      <c r="O104" s="1">
        <v>50</v>
      </c>
      <c r="P104" s="1">
        <f t="shared" si="51"/>
        <v>9</v>
      </c>
      <c r="Q104" s="5">
        <f t="shared" ref="Q104:Q105" si="53">11*P104-O104-N104-F104</f>
        <v>36</v>
      </c>
      <c r="R104" s="5">
        <f t="shared" ref="R104:R109" si="54">Q104</f>
        <v>36</v>
      </c>
      <c r="S104" s="5">
        <v>36</v>
      </c>
      <c r="T104" s="1"/>
      <c r="U104" s="1">
        <f t="shared" ref="U104:U109" si="55">(F104+N104+O104+R104)/P104</f>
        <v>11</v>
      </c>
      <c r="V104" s="1">
        <f t="shared" si="36"/>
        <v>7</v>
      </c>
      <c r="W104" s="1">
        <v>10.6</v>
      </c>
      <c r="X104" s="1">
        <v>12</v>
      </c>
      <c r="Y104" s="1">
        <v>8</v>
      </c>
      <c r="Z104" s="1">
        <v>5</v>
      </c>
      <c r="AA104" s="1">
        <v>6.2</v>
      </c>
      <c r="AB104" s="1">
        <v>13.4</v>
      </c>
      <c r="AC104" s="1"/>
      <c r="AD104" s="1">
        <f t="shared" ref="AD104:AD109" si="56">ROUND(R104*G104,0)</f>
        <v>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147</v>
      </c>
      <c r="B105" s="1" t="s">
        <v>33</v>
      </c>
      <c r="C105" s="1">
        <v>111.55500000000001</v>
      </c>
      <c r="D105" s="1">
        <v>67.501999999999995</v>
      </c>
      <c r="E105" s="1">
        <v>92.221000000000004</v>
      </c>
      <c r="F105" s="1">
        <v>61.875999999999998</v>
      </c>
      <c r="G105" s="6">
        <v>1</v>
      </c>
      <c r="H105" s="1">
        <v>50</v>
      </c>
      <c r="I105" s="1" t="s">
        <v>34</v>
      </c>
      <c r="J105" s="1">
        <v>86.427999999999997</v>
      </c>
      <c r="K105" s="1">
        <f t="shared" si="50"/>
        <v>5.7930000000000064</v>
      </c>
      <c r="L105" s="1">
        <f t="shared" si="34"/>
        <v>92.221000000000004</v>
      </c>
      <c r="M105" s="1"/>
      <c r="N105" s="1"/>
      <c r="O105" s="1">
        <v>49.58179999999998</v>
      </c>
      <c r="P105" s="1">
        <f t="shared" si="51"/>
        <v>18.444200000000002</v>
      </c>
      <c r="Q105" s="5">
        <f t="shared" si="53"/>
        <v>91.428400000000039</v>
      </c>
      <c r="R105" s="5">
        <v>100</v>
      </c>
      <c r="S105" s="5">
        <v>91</v>
      </c>
      <c r="T105" s="1"/>
      <c r="U105" s="1">
        <f t="shared" si="55"/>
        <v>11.464731460296459</v>
      </c>
      <c r="V105" s="1">
        <f t="shared" si="36"/>
        <v>6.0429728586764382</v>
      </c>
      <c r="W105" s="1">
        <v>14.2148</v>
      </c>
      <c r="X105" s="1">
        <v>14.154400000000001</v>
      </c>
      <c r="Y105" s="1">
        <v>15.4764</v>
      </c>
      <c r="Z105" s="1">
        <v>10.980399999999999</v>
      </c>
      <c r="AA105" s="1">
        <v>15.014799999999999</v>
      </c>
      <c r="AB105" s="1">
        <v>18.942799999999998</v>
      </c>
      <c r="AC105" s="1"/>
      <c r="AD105" s="1">
        <f t="shared" si="56"/>
        <v>100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148</v>
      </c>
      <c r="B106" s="1" t="s">
        <v>33</v>
      </c>
      <c r="C106" s="1">
        <v>173.935</v>
      </c>
      <c r="D106" s="1">
        <v>314.97500000000002</v>
      </c>
      <c r="E106" s="1">
        <v>133.79400000000001</v>
      </c>
      <c r="F106" s="1">
        <v>329.23099999999999</v>
      </c>
      <c r="G106" s="6">
        <v>1</v>
      </c>
      <c r="H106" s="1" t="e">
        <v>#N/A</v>
      </c>
      <c r="I106" s="1" t="s">
        <v>34</v>
      </c>
      <c r="J106" s="1">
        <v>121.8</v>
      </c>
      <c r="K106" s="1">
        <f t="shared" si="50"/>
        <v>11.994000000000014</v>
      </c>
      <c r="L106" s="1">
        <f t="shared" si="34"/>
        <v>133.79400000000001</v>
      </c>
      <c r="M106" s="1"/>
      <c r="N106" s="1"/>
      <c r="O106" s="1">
        <v>0</v>
      </c>
      <c r="P106" s="1">
        <f t="shared" si="51"/>
        <v>26.758800000000001</v>
      </c>
      <c r="Q106" s="5"/>
      <c r="R106" s="5">
        <f t="shared" si="54"/>
        <v>0</v>
      </c>
      <c r="S106" s="5"/>
      <c r="T106" s="1"/>
      <c r="U106" s="1">
        <f t="shared" si="55"/>
        <v>12.303653377580458</v>
      </c>
      <c r="V106" s="1">
        <f t="shared" si="36"/>
        <v>12.303653377580458</v>
      </c>
      <c r="W106" s="1">
        <v>29.398599999999998</v>
      </c>
      <c r="X106" s="1">
        <v>41.917400000000001</v>
      </c>
      <c r="Y106" s="1">
        <v>36.652000000000001</v>
      </c>
      <c r="Z106" s="1">
        <v>22.316400000000002</v>
      </c>
      <c r="AA106" s="1">
        <v>13.546799999999999</v>
      </c>
      <c r="AB106" s="1">
        <v>29.779599999999999</v>
      </c>
      <c r="AC106" s="1"/>
      <c r="AD106" s="1">
        <f t="shared" si="56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149</v>
      </c>
      <c r="B107" s="1" t="s">
        <v>33</v>
      </c>
      <c r="C107" s="1">
        <v>34.963999999999999</v>
      </c>
      <c r="D107" s="1">
        <v>15.898999999999999</v>
      </c>
      <c r="E107" s="18">
        <f>15.663+E48</f>
        <v>66.75</v>
      </c>
      <c r="F107" s="18">
        <f>F48</f>
        <v>388.14699999999999</v>
      </c>
      <c r="G107" s="6">
        <v>1</v>
      </c>
      <c r="H107" s="1" t="e">
        <v>#N/A</v>
      </c>
      <c r="I107" s="1" t="s">
        <v>34</v>
      </c>
      <c r="J107" s="1">
        <v>14.3</v>
      </c>
      <c r="K107" s="1">
        <f t="shared" si="50"/>
        <v>52.45</v>
      </c>
      <c r="L107" s="1">
        <f t="shared" si="34"/>
        <v>66.75</v>
      </c>
      <c r="M107" s="1"/>
      <c r="N107" s="1"/>
      <c r="O107" s="1">
        <v>0</v>
      </c>
      <c r="P107" s="1">
        <f t="shared" si="51"/>
        <v>13.35</v>
      </c>
      <c r="Q107" s="5"/>
      <c r="R107" s="5">
        <f t="shared" si="54"/>
        <v>0</v>
      </c>
      <c r="S107" s="5"/>
      <c r="T107" s="1"/>
      <c r="U107" s="1">
        <f t="shared" si="55"/>
        <v>29.074681647940075</v>
      </c>
      <c r="V107" s="1">
        <f t="shared" si="36"/>
        <v>29.074681647940075</v>
      </c>
      <c r="W107" s="1">
        <v>24.520800000000001</v>
      </c>
      <c r="X107" s="1">
        <v>23.4848</v>
      </c>
      <c r="Y107" s="1">
        <v>26.05</v>
      </c>
      <c r="Z107" s="1">
        <v>28.363399999999999</v>
      </c>
      <c r="AA107" s="1">
        <v>11.267799999999999</v>
      </c>
      <c r="AB107" s="1">
        <v>17.441800000000001</v>
      </c>
      <c r="AC107" s="20" t="s">
        <v>158</v>
      </c>
      <c r="AD107" s="1">
        <f t="shared" si="56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150</v>
      </c>
      <c r="B108" s="1" t="s">
        <v>42</v>
      </c>
      <c r="C108" s="1">
        <v>146</v>
      </c>
      <c r="D108" s="1">
        <v>130</v>
      </c>
      <c r="E108" s="1">
        <v>70</v>
      </c>
      <c r="F108" s="1">
        <v>199</v>
      </c>
      <c r="G108" s="6">
        <v>0.4</v>
      </c>
      <c r="H108" s="1" t="e">
        <v>#N/A</v>
      </c>
      <c r="I108" s="1" t="s">
        <v>34</v>
      </c>
      <c r="J108" s="1">
        <v>71</v>
      </c>
      <c r="K108" s="1">
        <f t="shared" si="50"/>
        <v>-1</v>
      </c>
      <c r="L108" s="1">
        <f t="shared" si="34"/>
        <v>70</v>
      </c>
      <c r="M108" s="1"/>
      <c r="N108" s="1"/>
      <c r="O108" s="1">
        <v>0</v>
      </c>
      <c r="P108" s="1">
        <f t="shared" si="51"/>
        <v>14</v>
      </c>
      <c r="Q108" s="5"/>
      <c r="R108" s="5">
        <f t="shared" si="54"/>
        <v>0</v>
      </c>
      <c r="S108" s="5"/>
      <c r="T108" s="1"/>
      <c r="U108" s="1">
        <f t="shared" si="55"/>
        <v>14.214285714285714</v>
      </c>
      <c r="V108" s="1">
        <f t="shared" si="36"/>
        <v>14.214285714285714</v>
      </c>
      <c r="W108" s="1">
        <v>14.6</v>
      </c>
      <c r="X108" s="1">
        <v>18.2</v>
      </c>
      <c r="Y108" s="1">
        <v>27.2</v>
      </c>
      <c r="Z108" s="1">
        <v>21</v>
      </c>
      <c r="AA108" s="1">
        <v>6.4</v>
      </c>
      <c r="AB108" s="1">
        <v>6</v>
      </c>
      <c r="AC108" s="1"/>
      <c r="AD108" s="1">
        <f t="shared" si="56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151</v>
      </c>
      <c r="B109" s="1" t="s">
        <v>42</v>
      </c>
      <c r="C109" s="1">
        <v>60</v>
      </c>
      <c r="D109" s="1">
        <v>80</v>
      </c>
      <c r="E109" s="1">
        <v>72</v>
      </c>
      <c r="F109" s="1">
        <v>68</v>
      </c>
      <c r="G109" s="6">
        <v>0.4</v>
      </c>
      <c r="H109" s="1" t="e">
        <v>#N/A</v>
      </c>
      <c r="I109" s="1" t="s">
        <v>34</v>
      </c>
      <c r="J109" s="1">
        <v>72</v>
      </c>
      <c r="K109" s="1">
        <f t="shared" si="50"/>
        <v>0</v>
      </c>
      <c r="L109" s="1">
        <f t="shared" si="34"/>
        <v>72</v>
      </c>
      <c r="M109" s="1"/>
      <c r="N109" s="1"/>
      <c r="O109" s="1">
        <v>0</v>
      </c>
      <c r="P109" s="1">
        <f t="shared" si="51"/>
        <v>14.4</v>
      </c>
      <c r="Q109" s="5">
        <f>11*P109-O109-N109-F109</f>
        <v>90.4</v>
      </c>
      <c r="R109" s="5">
        <f t="shared" si="54"/>
        <v>90.4</v>
      </c>
      <c r="S109" s="5">
        <v>90</v>
      </c>
      <c r="T109" s="1"/>
      <c r="U109" s="1">
        <f t="shared" si="55"/>
        <v>11</v>
      </c>
      <c r="V109" s="1">
        <f t="shared" si="36"/>
        <v>4.7222222222222223</v>
      </c>
      <c r="W109" s="1">
        <v>8.4</v>
      </c>
      <c r="X109" s="1">
        <v>9.8000000000000007</v>
      </c>
      <c r="Y109" s="1">
        <v>14.4</v>
      </c>
      <c r="Z109" s="1">
        <v>10</v>
      </c>
      <c r="AA109" s="1">
        <v>0.2</v>
      </c>
      <c r="AB109" s="1">
        <v>0</v>
      </c>
      <c r="AC109" s="1"/>
      <c r="AD109" s="1">
        <f t="shared" si="56"/>
        <v>36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152</v>
      </c>
      <c r="B110" s="15" t="s">
        <v>33</v>
      </c>
      <c r="C110" s="15"/>
      <c r="D110" s="15"/>
      <c r="E110" s="15"/>
      <c r="F110" s="15"/>
      <c r="G110" s="16">
        <v>0</v>
      </c>
      <c r="H110" s="15">
        <v>40</v>
      </c>
      <c r="I110" s="15" t="s">
        <v>34</v>
      </c>
      <c r="J110" s="15"/>
      <c r="K110" s="15">
        <f t="shared" si="50"/>
        <v>0</v>
      </c>
      <c r="L110" s="15">
        <f t="shared" si="34"/>
        <v>0</v>
      </c>
      <c r="M110" s="15"/>
      <c r="N110" s="15"/>
      <c r="O110" s="15"/>
      <c r="P110" s="15">
        <f t="shared" si="51"/>
        <v>0</v>
      </c>
      <c r="Q110" s="17"/>
      <c r="R110" s="17"/>
      <c r="S110" s="17"/>
      <c r="T110" s="15"/>
      <c r="U110" s="15" t="e">
        <f t="shared" si="37"/>
        <v>#DIV/0!</v>
      </c>
      <c r="V110" s="15" t="e">
        <f t="shared" si="36"/>
        <v>#DIV/0!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 t="s">
        <v>66</v>
      </c>
      <c r="AD110" s="15">
        <f t="shared" si="52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9" t="s">
        <v>153</v>
      </c>
      <c r="B111" s="1" t="s">
        <v>42</v>
      </c>
      <c r="C111" s="1"/>
      <c r="D111" s="1"/>
      <c r="E111" s="1"/>
      <c r="F111" s="1"/>
      <c r="G111" s="6">
        <v>0.3</v>
      </c>
      <c r="H111" s="1">
        <v>30</v>
      </c>
      <c r="I111" s="1" t="s">
        <v>34</v>
      </c>
      <c r="J111" s="1"/>
      <c r="K111" s="1">
        <f t="shared" si="50"/>
        <v>0</v>
      </c>
      <c r="L111" s="1">
        <f t="shared" si="34"/>
        <v>0</v>
      </c>
      <c r="M111" s="1"/>
      <c r="N111" s="1"/>
      <c r="O111" s="1">
        <v>30</v>
      </c>
      <c r="P111" s="1">
        <f t="shared" si="51"/>
        <v>0</v>
      </c>
      <c r="Q111" s="5"/>
      <c r="R111" s="5">
        <f t="shared" ref="R111:R112" si="57">Q111</f>
        <v>0</v>
      </c>
      <c r="S111" s="5"/>
      <c r="T111" s="1"/>
      <c r="U111" s="1" t="e">
        <f t="shared" ref="U111:U112" si="58">(F111+N111+O111+R111)/P111</f>
        <v>#DIV/0!</v>
      </c>
      <c r="V111" s="1" t="e">
        <f t="shared" si="36"/>
        <v>#DIV/0!</v>
      </c>
      <c r="W111" s="1"/>
      <c r="X111" s="1"/>
      <c r="Y111" s="1"/>
      <c r="Z111" s="1"/>
      <c r="AA111" s="1"/>
      <c r="AB111" s="1"/>
      <c r="AC111" s="1" t="s">
        <v>154</v>
      </c>
      <c r="AD111" s="1">
        <f t="shared" ref="AD111:AD115" si="59">ROUND(R111*G111,0)</f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9" t="s">
        <v>155</v>
      </c>
      <c r="B112" s="1" t="s">
        <v>42</v>
      </c>
      <c r="C112" s="1"/>
      <c r="D112" s="1"/>
      <c r="E112" s="1"/>
      <c r="F112" s="1"/>
      <c r="G112" s="6">
        <v>0.3</v>
      </c>
      <c r="H112" s="1">
        <v>30</v>
      </c>
      <c r="I112" s="1" t="s">
        <v>34</v>
      </c>
      <c r="J112" s="1"/>
      <c r="K112" s="1">
        <f t="shared" si="50"/>
        <v>0</v>
      </c>
      <c r="L112" s="1">
        <f t="shared" si="34"/>
        <v>0</v>
      </c>
      <c r="M112" s="1"/>
      <c r="N112" s="1"/>
      <c r="O112" s="1">
        <v>30</v>
      </c>
      <c r="P112" s="1">
        <f t="shared" si="51"/>
        <v>0</v>
      </c>
      <c r="Q112" s="5"/>
      <c r="R112" s="5">
        <f t="shared" si="57"/>
        <v>0</v>
      </c>
      <c r="S112" s="5"/>
      <c r="T112" s="1"/>
      <c r="U112" s="1" t="e">
        <f t="shared" si="58"/>
        <v>#DIV/0!</v>
      </c>
      <c r="V112" s="1" t="e">
        <f t="shared" si="36"/>
        <v>#DIV/0!</v>
      </c>
      <c r="W112" s="1"/>
      <c r="X112" s="1"/>
      <c r="Y112" s="1"/>
      <c r="Z112" s="1"/>
      <c r="AA112" s="1"/>
      <c r="AB112" s="1"/>
      <c r="AC112" s="1" t="s">
        <v>154</v>
      </c>
      <c r="AD112" s="1">
        <f t="shared" si="59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164</v>
      </c>
      <c r="B113" s="1" t="s">
        <v>42</v>
      </c>
      <c r="C113" s="1"/>
      <c r="D113" s="1"/>
      <c r="E113" s="1"/>
      <c r="F113" s="1"/>
      <c r="G113" s="6">
        <v>0.06</v>
      </c>
      <c r="H113" s="1">
        <v>60</v>
      </c>
      <c r="I113" s="1" t="s">
        <v>34</v>
      </c>
      <c r="J113" s="1"/>
      <c r="K113" s="1"/>
      <c r="L113" s="1"/>
      <c r="M113" s="1"/>
      <c r="N113" s="1"/>
      <c r="O113" s="1"/>
      <c r="P113" s="1"/>
      <c r="Q113" s="1"/>
      <c r="R113" s="1">
        <v>60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154</v>
      </c>
      <c r="AD113" s="1">
        <f t="shared" si="59"/>
        <v>4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165</v>
      </c>
      <c r="B114" s="1" t="s">
        <v>42</v>
      </c>
      <c r="C114" s="1"/>
      <c r="D114" s="1"/>
      <c r="E114" s="1"/>
      <c r="F114" s="1"/>
      <c r="G114" s="6">
        <v>0.1</v>
      </c>
      <c r="H114" s="1">
        <v>60</v>
      </c>
      <c r="I114" s="1" t="s">
        <v>34</v>
      </c>
      <c r="J114" s="1"/>
      <c r="K114" s="1"/>
      <c r="L114" s="1"/>
      <c r="M114" s="1"/>
      <c r="N114" s="1"/>
      <c r="O114" s="1"/>
      <c r="P114" s="1"/>
      <c r="Q114" s="1"/>
      <c r="R114" s="1">
        <v>60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154</v>
      </c>
      <c r="AD114" s="1">
        <f t="shared" si="59"/>
        <v>6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166</v>
      </c>
      <c r="B115" s="1" t="s">
        <v>42</v>
      </c>
      <c r="C115" s="1"/>
      <c r="D115" s="1"/>
      <c r="E115" s="1"/>
      <c r="F115" s="1"/>
      <c r="G115" s="6">
        <v>0.15</v>
      </c>
      <c r="H115" s="1">
        <v>60</v>
      </c>
      <c r="I115" s="1" t="s">
        <v>34</v>
      </c>
      <c r="J115" s="1"/>
      <c r="K115" s="1"/>
      <c r="L115" s="1"/>
      <c r="M115" s="1"/>
      <c r="N115" s="1"/>
      <c r="O115" s="1"/>
      <c r="P115" s="1"/>
      <c r="Q115" s="1"/>
      <c r="R115" s="1">
        <v>90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 t="s">
        <v>154</v>
      </c>
      <c r="AD115" s="1">
        <f t="shared" si="59"/>
        <v>14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15" xr:uid="{32BFB945-80DB-44D3-BD35-3B149B4D3C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2024-05-08T09:14:14Z</dcterms:created>
  <dcterms:modified xsi:type="dcterms:W3CDTF">2024-05-09T06:57:47Z</dcterms:modified>
</cp:coreProperties>
</file>