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КИ филиалы\Мелитополь\"/>
    </mc:Choice>
  </mc:AlternateContent>
  <xr:revisionPtr revIDLastSave="0" documentId="13_ncr:1_{CD7615F2-E37D-4D09-A397-C174B23FC9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E5" i="1"/>
  <c r="R5" i="1"/>
  <c r="O5" i="1"/>
  <c r="N5" i="1"/>
  <c r="M5" i="1"/>
  <c r="J5" i="1"/>
  <c r="AA5" i="1"/>
  <c r="Z5" i="1"/>
  <c r="Y5" i="1"/>
  <c r="X5" i="1"/>
  <c r="W5" i="1"/>
  <c r="V5" i="1"/>
  <c r="AC105" i="1"/>
  <c r="AC104" i="1"/>
  <c r="AC103" i="1"/>
  <c r="AC98" i="1" l="1"/>
  <c r="AC96" i="1"/>
  <c r="AC74" i="1"/>
  <c r="AC34" i="1"/>
  <c r="AC30" i="1"/>
  <c r="AC28" i="1"/>
  <c r="AC26" i="1"/>
  <c r="AC10" i="1"/>
  <c r="AC11" i="1"/>
  <c r="AC12" i="1"/>
  <c r="AC13" i="1"/>
  <c r="AC14" i="1"/>
  <c r="AC15" i="1"/>
  <c r="AC17" i="1"/>
  <c r="AC20" i="1"/>
  <c r="AC22" i="1"/>
  <c r="AC24" i="1"/>
  <c r="AC32" i="1"/>
  <c r="AC33" i="1"/>
  <c r="AC37" i="1"/>
  <c r="AC45" i="1"/>
  <c r="AC47" i="1"/>
  <c r="AC48" i="1"/>
  <c r="AC49" i="1"/>
  <c r="AC56" i="1"/>
  <c r="AC57" i="1"/>
  <c r="AC63" i="1"/>
  <c r="AC64" i="1"/>
  <c r="AC65" i="1"/>
  <c r="AC66" i="1"/>
  <c r="AC68" i="1"/>
  <c r="AC70" i="1"/>
  <c r="AC72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100" i="1"/>
  <c r="L7" i="1"/>
  <c r="P7" i="1" s="1"/>
  <c r="Q7" i="1" s="1"/>
  <c r="AC7" i="1" s="1"/>
  <c r="L8" i="1"/>
  <c r="P8" i="1" s="1"/>
  <c r="L9" i="1"/>
  <c r="P9" i="1" s="1"/>
  <c r="AC9" i="1" s="1"/>
  <c r="L10" i="1"/>
  <c r="P10" i="1" s="1"/>
  <c r="T10" i="1" s="1"/>
  <c r="L11" i="1"/>
  <c r="P11" i="1" s="1"/>
  <c r="L12" i="1"/>
  <c r="P12" i="1" s="1"/>
  <c r="T12" i="1" s="1"/>
  <c r="L13" i="1"/>
  <c r="P13" i="1" s="1"/>
  <c r="L14" i="1"/>
  <c r="P14" i="1" s="1"/>
  <c r="T14" i="1" s="1"/>
  <c r="L15" i="1"/>
  <c r="P15" i="1" s="1"/>
  <c r="L16" i="1"/>
  <c r="P16" i="1" s="1"/>
  <c r="Q16" i="1" s="1"/>
  <c r="L17" i="1"/>
  <c r="P17" i="1" s="1"/>
  <c r="L18" i="1"/>
  <c r="P18" i="1" s="1"/>
  <c r="Q18" i="1" s="1"/>
  <c r="AC18" i="1" s="1"/>
  <c r="L19" i="1"/>
  <c r="P19" i="1" s="1"/>
  <c r="AC19" i="1" s="1"/>
  <c r="L20" i="1"/>
  <c r="P20" i="1" s="1"/>
  <c r="L21" i="1"/>
  <c r="P21" i="1" s="1"/>
  <c r="AC21" i="1" s="1"/>
  <c r="L22" i="1"/>
  <c r="P22" i="1" s="1"/>
  <c r="T22" i="1" s="1"/>
  <c r="L23" i="1"/>
  <c r="P23" i="1" s="1"/>
  <c r="AC23" i="1" s="1"/>
  <c r="L24" i="1"/>
  <c r="P24" i="1" s="1"/>
  <c r="T24" i="1" s="1"/>
  <c r="L25" i="1"/>
  <c r="P25" i="1" s="1"/>
  <c r="AC25" i="1" s="1"/>
  <c r="L26" i="1"/>
  <c r="P26" i="1" s="1"/>
  <c r="L27" i="1"/>
  <c r="P27" i="1" s="1"/>
  <c r="AC27" i="1" s="1"/>
  <c r="L28" i="1"/>
  <c r="P28" i="1" s="1"/>
  <c r="L29" i="1"/>
  <c r="P29" i="1" s="1"/>
  <c r="L30" i="1"/>
  <c r="P30" i="1" s="1"/>
  <c r="L31" i="1"/>
  <c r="P31" i="1" s="1"/>
  <c r="L32" i="1"/>
  <c r="P32" i="1" s="1"/>
  <c r="T32" i="1" s="1"/>
  <c r="L33" i="1"/>
  <c r="P33" i="1" s="1"/>
  <c r="L34" i="1"/>
  <c r="P34" i="1" s="1"/>
  <c r="L35" i="1"/>
  <c r="P35" i="1" s="1"/>
  <c r="AC35" i="1" s="1"/>
  <c r="L36" i="1"/>
  <c r="P36" i="1" s="1"/>
  <c r="AC36" i="1" s="1"/>
  <c r="L37" i="1"/>
  <c r="P37" i="1" s="1"/>
  <c r="L38" i="1"/>
  <c r="P38" i="1" s="1"/>
  <c r="L39" i="1"/>
  <c r="P39" i="1" s="1"/>
  <c r="L40" i="1"/>
  <c r="P40" i="1" s="1"/>
  <c r="L41" i="1"/>
  <c r="P41" i="1" s="1"/>
  <c r="AC41" i="1" s="1"/>
  <c r="L42" i="1"/>
  <c r="P42" i="1" s="1"/>
  <c r="L43" i="1"/>
  <c r="P43" i="1" s="1"/>
  <c r="Q43" i="1" s="1"/>
  <c r="AC43" i="1" s="1"/>
  <c r="L44" i="1"/>
  <c r="P44" i="1" s="1"/>
  <c r="L45" i="1"/>
  <c r="P45" i="1" s="1"/>
  <c r="L46" i="1"/>
  <c r="P46" i="1" s="1"/>
  <c r="Q46" i="1" s="1"/>
  <c r="AC46" i="1" s="1"/>
  <c r="L47" i="1"/>
  <c r="P47" i="1" s="1"/>
  <c r="L48" i="1"/>
  <c r="P48" i="1" s="1"/>
  <c r="T48" i="1" s="1"/>
  <c r="L49" i="1"/>
  <c r="P49" i="1" s="1"/>
  <c r="L50" i="1"/>
  <c r="P50" i="1" s="1"/>
  <c r="L51" i="1"/>
  <c r="P51" i="1" s="1"/>
  <c r="AC51" i="1" s="1"/>
  <c r="L52" i="1"/>
  <c r="P52" i="1" s="1"/>
  <c r="L53" i="1"/>
  <c r="P53" i="1" s="1"/>
  <c r="AC53" i="1" s="1"/>
  <c r="L54" i="1"/>
  <c r="P54" i="1" s="1"/>
  <c r="L55" i="1"/>
  <c r="P55" i="1" s="1"/>
  <c r="AC55" i="1" s="1"/>
  <c r="L56" i="1"/>
  <c r="P56" i="1" s="1"/>
  <c r="T56" i="1" s="1"/>
  <c r="L57" i="1"/>
  <c r="P57" i="1" s="1"/>
  <c r="L58" i="1"/>
  <c r="P58" i="1" s="1"/>
  <c r="L59" i="1"/>
  <c r="P59" i="1" s="1"/>
  <c r="AC59" i="1" s="1"/>
  <c r="L60" i="1"/>
  <c r="P60" i="1" s="1"/>
  <c r="L61" i="1"/>
  <c r="P61" i="1" s="1"/>
  <c r="Q61" i="1" s="1"/>
  <c r="AC61" i="1" s="1"/>
  <c r="L62" i="1"/>
  <c r="P62" i="1" s="1"/>
  <c r="L63" i="1"/>
  <c r="P63" i="1" s="1"/>
  <c r="L64" i="1"/>
  <c r="P64" i="1" s="1"/>
  <c r="T64" i="1" s="1"/>
  <c r="L65" i="1"/>
  <c r="P65" i="1" s="1"/>
  <c r="L66" i="1"/>
  <c r="P66" i="1" s="1"/>
  <c r="T66" i="1" s="1"/>
  <c r="L67" i="1"/>
  <c r="P67" i="1" s="1"/>
  <c r="AC67" i="1" s="1"/>
  <c r="L68" i="1"/>
  <c r="P68" i="1" s="1"/>
  <c r="T68" i="1" s="1"/>
  <c r="L69" i="1"/>
  <c r="P69" i="1" s="1"/>
  <c r="AC69" i="1" s="1"/>
  <c r="L70" i="1"/>
  <c r="P70" i="1" s="1"/>
  <c r="T70" i="1" s="1"/>
  <c r="L71" i="1"/>
  <c r="P71" i="1" s="1"/>
  <c r="AC71" i="1" s="1"/>
  <c r="L72" i="1"/>
  <c r="P72" i="1" s="1"/>
  <c r="T72" i="1" s="1"/>
  <c r="L73" i="1"/>
  <c r="P73" i="1" s="1"/>
  <c r="AC73" i="1" s="1"/>
  <c r="L74" i="1"/>
  <c r="P74" i="1" s="1"/>
  <c r="L75" i="1"/>
  <c r="P75" i="1" s="1"/>
  <c r="AC75" i="1" s="1"/>
  <c r="L76" i="1"/>
  <c r="P76" i="1" s="1"/>
  <c r="Q76" i="1" s="1"/>
  <c r="AC76" i="1" s="1"/>
  <c r="L77" i="1"/>
  <c r="P77" i="1" s="1"/>
  <c r="Q77" i="1" s="1"/>
  <c r="AC77" i="1" s="1"/>
  <c r="L78" i="1"/>
  <c r="P78" i="1" s="1"/>
  <c r="T78" i="1" s="1"/>
  <c r="L79" i="1"/>
  <c r="P79" i="1" s="1"/>
  <c r="L80" i="1"/>
  <c r="P80" i="1" s="1"/>
  <c r="T80" i="1" s="1"/>
  <c r="L81" i="1"/>
  <c r="P81" i="1" s="1"/>
  <c r="L82" i="1"/>
  <c r="P82" i="1" s="1"/>
  <c r="U82" i="1" s="1"/>
  <c r="L83" i="1"/>
  <c r="P83" i="1" s="1"/>
  <c r="L84" i="1"/>
  <c r="P84" i="1" s="1"/>
  <c r="T84" i="1" s="1"/>
  <c r="L85" i="1"/>
  <c r="P85" i="1" s="1"/>
  <c r="L86" i="1"/>
  <c r="P86" i="1" s="1"/>
  <c r="U86" i="1" s="1"/>
  <c r="L87" i="1"/>
  <c r="P87" i="1" s="1"/>
  <c r="L88" i="1"/>
  <c r="P88" i="1" s="1"/>
  <c r="T88" i="1" s="1"/>
  <c r="L89" i="1"/>
  <c r="P89" i="1" s="1"/>
  <c r="L90" i="1"/>
  <c r="P90" i="1" s="1"/>
  <c r="U90" i="1" s="1"/>
  <c r="L91" i="1"/>
  <c r="P91" i="1" s="1"/>
  <c r="L92" i="1"/>
  <c r="P92" i="1" s="1"/>
  <c r="T92" i="1" s="1"/>
  <c r="L93" i="1"/>
  <c r="P93" i="1" s="1"/>
  <c r="L94" i="1"/>
  <c r="P94" i="1" s="1"/>
  <c r="U94" i="1" s="1"/>
  <c r="L95" i="1"/>
  <c r="P95" i="1" s="1"/>
  <c r="L96" i="1"/>
  <c r="P96" i="1" s="1"/>
  <c r="L97" i="1"/>
  <c r="P97" i="1" s="1"/>
  <c r="AC97" i="1" s="1"/>
  <c r="L98" i="1"/>
  <c r="P98" i="1" s="1"/>
  <c r="U98" i="1" s="1"/>
  <c r="L99" i="1"/>
  <c r="P99" i="1" s="1"/>
  <c r="L100" i="1"/>
  <c r="P100" i="1" s="1"/>
  <c r="T100" i="1" s="1"/>
  <c r="L101" i="1"/>
  <c r="P101" i="1" s="1"/>
  <c r="AC101" i="1" s="1"/>
  <c r="L102" i="1"/>
  <c r="P102" i="1" s="1"/>
  <c r="U102" i="1" s="1"/>
  <c r="L6" i="1"/>
  <c r="Q99" i="1" l="1"/>
  <c r="AC99" i="1" s="1"/>
  <c r="Q29" i="1"/>
  <c r="AC29" i="1" s="1"/>
  <c r="P6" i="1"/>
  <c r="Q6" i="1" s="1"/>
  <c r="L5" i="1"/>
  <c r="Q39" i="1"/>
  <c r="AC39" i="1" s="1"/>
  <c r="Q31" i="1"/>
  <c r="AC31" i="1" s="1"/>
  <c r="U36" i="1"/>
  <c r="U100" i="1"/>
  <c r="U68" i="1"/>
  <c r="Q8" i="1"/>
  <c r="AC8" i="1" s="1"/>
  <c r="AC16" i="1"/>
  <c r="AC38" i="1"/>
  <c r="AC40" i="1"/>
  <c r="Q42" i="1"/>
  <c r="AC42" i="1" s="1"/>
  <c r="Q44" i="1"/>
  <c r="AC44" i="1" s="1"/>
  <c r="AC50" i="1"/>
  <c r="AC52" i="1"/>
  <c r="AC54" i="1"/>
  <c r="Q58" i="1"/>
  <c r="AC58" i="1" s="1"/>
  <c r="AC60" i="1"/>
  <c r="AC62" i="1"/>
  <c r="AC102" i="1"/>
  <c r="T96" i="1"/>
  <c r="T76" i="1"/>
  <c r="T74" i="1"/>
  <c r="T46" i="1"/>
  <c r="T36" i="1"/>
  <c r="T34" i="1"/>
  <c r="T30" i="1"/>
  <c r="T28" i="1"/>
  <c r="T26" i="1"/>
  <c r="T20" i="1"/>
  <c r="T18" i="1"/>
  <c r="U84" i="1"/>
  <c r="U52" i="1"/>
  <c r="U20" i="1"/>
  <c r="U92" i="1"/>
  <c r="U76" i="1"/>
  <c r="U60" i="1"/>
  <c r="U44" i="1"/>
  <c r="U28" i="1"/>
  <c r="U12" i="1"/>
  <c r="U96" i="1"/>
  <c r="U88" i="1"/>
  <c r="U80" i="1"/>
  <c r="U72" i="1"/>
  <c r="U64" i="1"/>
  <c r="U56" i="1"/>
  <c r="U48" i="1"/>
  <c r="U40" i="1"/>
  <c r="U32" i="1"/>
  <c r="U24" i="1"/>
  <c r="U16" i="1"/>
  <c r="U8" i="1"/>
  <c r="U6" i="1"/>
  <c r="U101" i="1"/>
  <c r="T101" i="1"/>
  <c r="U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U37" i="1"/>
  <c r="T37" i="1"/>
  <c r="U35" i="1"/>
  <c r="T35" i="1"/>
  <c r="U33" i="1"/>
  <c r="T33" i="1"/>
  <c r="U31" i="1"/>
  <c r="U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98" i="1"/>
  <c r="T94" i="1"/>
  <c r="T90" i="1"/>
  <c r="T86" i="1"/>
  <c r="T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T29" i="1" l="1"/>
  <c r="T99" i="1"/>
  <c r="P5" i="1"/>
  <c r="K5" i="1"/>
  <c r="T31" i="1"/>
  <c r="T39" i="1"/>
  <c r="T8" i="1"/>
  <c r="T38" i="1"/>
  <c r="T42" i="1"/>
  <c r="T50" i="1"/>
  <c r="T54" i="1"/>
  <c r="T60" i="1"/>
  <c r="T102" i="1"/>
  <c r="T16" i="1"/>
  <c r="T40" i="1"/>
  <c r="T44" i="1"/>
  <c r="T52" i="1"/>
  <c r="T58" i="1"/>
  <c r="T62" i="1"/>
  <c r="AC6" i="1" l="1"/>
  <c r="AC5" i="1" s="1"/>
  <c r="Q5" i="1"/>
  <c r="T6" i="1"/>
</calcChain>
</file>

<file path=xl/sharedStrings.xml><?xml version="1.0" encoding="utf-8"?>
<sst xmlns="http://schemas.openxmlformats.org/spreadsheetml/2006/main" count="385" uniqueCount="145">
  <si>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</si>
  <si>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</si>
  <si>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</si>
  <si>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</si>
  <si>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</si>
  <si>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</si>
  <si>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</si>
  <si>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</si>
  <si>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</si>
  <si>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</si>
  <si>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</si>
  <si>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</si>
  <si>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</si>
  <si>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</si>
  <si>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</si>
  <si>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</si>
  <si>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</si>
  <si>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</si>
  <si>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</si>
  <si>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</si>
  <si>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</si>
  <si>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</si>
  <si>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04,05,</t>
  </si>
  <si>
    <t>06,05,</t>
  </si>
  <si>
    <t>08,05,</t>
  </si>
  <si>
    <t>02,05,</t>
  </si>
  <si>
    <t>01,05,</t>
  </si>
  <si>
    <t>25,04,</t>
  </si>
  <si>
    <t>24,04,</t>
  </si>
  <si>
    <t>18,04,</t>
  </si>
  <si>
    <t>17,04,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</si>
  <si>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</si>
  <si>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</si>
  <si>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</si>
  <si>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</si>
  <si>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</si>
  <si>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</si>
  <si>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</si>
  <si>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</si>
  <si>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</si>
  <si>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</si>
  <si>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</si>
  <si>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не в матрице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</si>
  <si>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</si>
  <si>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</si>
  <si>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</si>
  <si>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</si>
  <si>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</si>
  <si>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</si>
  <si>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</si>
  <si>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</si>
  <si>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</si>
  <si>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</si>
  <si>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</si>
  <si>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</si>
  <si>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</si>
  <si>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</si>
  <si>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</si>
  <si>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</si>
  <si>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</si>
  <si>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</si>
  <si>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</si>
  <si>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</si>
  <si>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245  Колбаса Сервелатная по-стародворски, Фирм. фиброуз в/у ВЕС, ТМ Стародворье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</si>
  <si>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</si>
  <si>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</si>
  <si>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</si>
  <si>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</si>
  <si>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</si>
  <si>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</si>
  <si>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</si>
  <si>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</si>
  <si>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</si>
  <si>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</si>
  <si>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</si>
  <si>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</si>
  <si>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</si>
  <si>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</si>
  <si>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</si>
  <si>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</si>
  <si>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</si>
  <si>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</si>
  <si>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</si>
  <si>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</si>
  <si>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</si>
  <si>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</si>
  <si>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</si>
  <si>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</si>
  <si>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</si>
  <si>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</si>
  <si>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</si>
  <si>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</si>
  <si>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</si>
  <si>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</si>
  <si>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</si>
  <si>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</si>
  <si>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</si>
  <si>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</si>
  <si>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</si>
  <si>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</si>
  <si>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</si>
  <si>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</si>
  <si>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</si>
  <si>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</si>
  <si>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</si>
  <si>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</si>
  <si>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</si>
  <si>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</si>
  <si>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</si>
  <si>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</si>
  <si>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</si>
  <si>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</si>
  <si>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</si>
  <si>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</si>
  <si>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</si>
  <si>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</si>
  <si>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</si>
  <si>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</si>
  <si>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</si>
  <si>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</si>
  <si>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</si>
  <si>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</si>
  <si>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</si>
  <si>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</si>
  <si>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</si>
  <si>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</si>
  <si>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</si>
  <si>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</si>
  <si>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</si>
  <si>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</si>
  <si>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</si>
  <si>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</si>
  <si>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</si>
  <si>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Молочные ГОСТ 0,3 кг ТМ Вязанка</t>
  </si>
  <si>
    <t>новинка</t>
  </si>
  <si>
    <t>сосиски Филейские 0,3 кг ТМ Вязанка</t>
  </si>
  <si>
    <t>нужно увеличить продажи</t>
  </si>
  <si>
    <t>ротация</t>
  </si>
  <si>
    <t>ротация /необходимо увеличить продажи / то же что и 460</t>
  </si>
  <si>
    <t>с/к колбасы «Филейбургская зернистая» ф/в 0,06 нарезка ТМ «Баварушка»</t>
  </si>
  <si>
    <t>с/к колбасы «Ветчина Балыкбургская с мраморным балыком» ф/в 0,1 нарезка ТМ «Баварушка»</t>
  </si>
  <si>
    <t>Деликатесы «Бекон Балыкбургский с натуральным копчением» ф/в 0,15 нарезка ТМ «Баварушка»</t>
  </si>
  <si>
    <t>заказ</t>
  </si>
  <si>
    <t>11,05,</t>
  </si>
  <si>
    <t>253  Сосиски Ганноверские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</si>
</sst>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 applyFill="1"/>
    <xf numFmtId="164" fontId="1" fillId="0" borderId="1" xfId="1" applyNumberFormat="1" applyBorder="1"/>
    <xf numFmtId="164" fontId="1" fillId="0" borderId="4" xfId="1" applyNumberFormat="1" applyBorder="1"/>
    <xf numFmtId="164" fontId="1" fillId="0" borderId="3" xfId="1" applyNumberFormat="1" applyBorder="1"/>
    <xf numFmtId="164" fontId="1" fillId="0" borderId="5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84" activePane="bottomRight" state="frozen"/>
      <selection pane="topRight" activeCell="C1" sqref="C1"/>
      <selection pane="bottomLeft" activeCell="A6" sqref="A6"/>
      <selection pane="bottomRight" activeCell="P109" sqref="P109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28515625" style="8" customWidth="1"/>
    <col min="8" max="8" width="5.28515625" customWidth="1"/>
    <col min="9" max="9" width="13" customWidth="1"/>
    <col min="10" max="18" width="7.140625" customWidth="1"/>
    <col min="19" max="19" width="21.85546875" customWidth="1"/>
    <col min="20" max="21" width="5.140625" customWidth="1"/>
    <col min="22" max="27" width="6.140625" customWidth="1"/>
    <col min="28" max="28" width="38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8" t="s">
        <v>143</v>
      </c>
      <c r="R4" s="18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 t="shared" ref="E5" si="0">SUM(E6:E597)</f>
        <v>78555.282000000036</v>
      </c>
      <c r="F5" s="4">
        <f t="shared" ref="F5" si="1">SUM(F6:F597)</f>
        <v>24640.036</v>
      </c>
      <c r="G5" s="6"/>
      <c r="H5" s="1"/>
      <c r="I5" s="1"/>
      <c r="J5" s="4">
        <f t="shared" ref="J5:R5" si="2">SUM(J6:J597)</f>
        <v>78084.537000000055</v>
      </c>
      <c r="K5" s="4">
        <f t="shared" si="2"/>
        <v>470.74500000000467</v>
      </c>
      <c r="L5" s="4">
        <f t="shared" si="2"/>
        <v>18377.765000000003</v>
      </c>
      <c r="M5" s="4">
        <f t="shared" si="2"/>
        <v>60177.516999999985</v>
      </c>
      <c r="N5" s="4">
        <f t="shared" si="2"/>
        <v>14540.003699999994</v>
      </c>
      <c r="O5" s="4">
        <f t="shared" si="2"/>
        <v>5419.5615999999991</v>
      </c>
      <c r="P5" s="4">
        <f t="shared" si="2"/>
        <v>3675.5529999999999</v>
      </c>
      <c r="Q5" s="4">
        <f t="shared" si="2"/>
        <v>1957.4548999999993</v>
      </c>
      <c r="R5" s="4">
        <f t="shared" si="2"/>
        <v>0</v>
      </c>
      <c r="S5" s="1"/>
      <c r="T5" s="1"/>
      <c r="U5" s="1"/>
      <c r="V5" s="4">
        <f t="shared" ref="V5:AA5" si="3">SUM(V6:V597)</f>
        <v>4691.5402000000013</v>
      </c>
      <c r="W5" s="4">
        <f t="shared" si="3"/>
        <v>4855.7634000000016</v>
      </c>
      <c r="X5" s="4">
        <f t="shared" si="3"/>
        <v>5414.1456000000035</v>
      </c>
      <c r="Y5" s="4">
        <f t="shared" si="3"/>
        <v>5307.3713999999982</v>
      </c>
      <c r="Z5" s="4">
        <f t="shared" si="3"/>
        <v>4241.4869999999992</v>
      </c>
      <c r="AA5" s="4">
        <f t="shared" si="3"/>
        <v>4243.1076000000003</v>
      </c>
      <c r="AB5" s="1"/>
      <c r="AC5" s="4">
        <f>SUM(AC6:AC597)</f>
        <v>1617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139.36199999999999</v>
      </c>
      <c r="D6" s="1"/>
      <c r="E6" s="1">
        <v>110.879</v>
      </c>
      <c r="F6" s="1">
        <v>8.3480000000000008</v>
      </c>
      <c r="G6" s="6">
        <v>1</v>
      </c>
      <c r="H6" s="1">
        <v>50</v>
      </c>
      <c r="I6" s="1" t="s">
        <v>33</v>
      </c>
      <c r="J6" s="1">
        <v>97.5</v>
      </c>
      <c r="K6" s="1">
        <f t="shared" ref="K6:K37" si="4">E6-J6</f>
        <v>13.379000000000005</v>
      </c>
      <c r="L6" s="1">
        <f t="shared" ref="L6:L37" si="5">E6-M6</f>
        <v>110.879</v>
      </c>
      <c r="M6" s="1"/>
      <c r="N6" s="1">
        <v>142.72579999999999</v>
      </c>
      <c r="O6" s="1">
        <v>18.1568</v>
      </c>
      <c r="P6" s="1">
        <f t="shared" ref="P6:P37" si="6">L6/5</f>
        <v>22.175800000000002</v>
      </c>
      <c r="Q6" s="20">
        <f>12*P6-O6-N6-F6</f>
        <v>96.879000000000005</v>
      </c>
      <c r="R6" s="20"/>
      <c r="S6" s="1"/>
      <c r="T6" s="1">
        <f t="shared" ref="T6:T37" si="7">(F6+N6+O6+Q6)/P6</f>
        <v>11.999999999999998</v>
      </c>
      <c r="U6" s="1">
        <f t="shared" ref="U6:U37" si="8">(F6+N6+O6)/P6</f>
        <v>7.6313188250254775</v>
      </c>
      <c r="V6" s="1">
        <v>22.532800000000002</v>
      </c>
      <c r="W6" s="1">
        <v>22.2044</v>
      </c>
      <c r="X6" s="1">
        <v>18.881799999999998</v>
      </c>
      <c r="Y6" s="1">
        <v>21.012599999999999</v>
      </c>
      <c r="Z6" s="1">
        <v>17.0746</v>
      </c>
      <c r="AA6" s="1">
        <v>12.429</v>
      </c>
      <c r="AB6" s="1"/>
      <c r="AC6" s="1">
        <f t="shared" ref="AC6:AC37" si="9">ROUND(Q6*G6,0)</f>
        <v>97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655.07000000000005</v>
      </c>
      <c r="D7" s="1">
        <v>426.18</v>
      </c>
      <c r="E7" s="1">
        <v>323.85000000000002</v>
      </c>
      <c r="F7" s="1">
        <v>675.23</v>
      </c>
      <c r="G7" s="6">
        <v>1</v>
      </c>
      <c r="H7" s="1">
        <v>45</v>
      </c>
      <c r="I7" s="1" t="s">
        <v>33</v>
      </c>
      <c r="J7" s="1">
        <v>275.10000000000002</v>
      </c>
      <c r="K7" s="1">
        <f t="shared" si="4"/>
        <v>48.75</v>
      </c>
      <c r="L7" s="1">
        <f t="shared" si="5"/>
        <v>323.85000000000002</v>
      </c>
      <c r="M7" s="1"/>
      <c r="N7" s="1"/>
      <c r="O7" s="1"/>
      <c r="P7" s="1">
        <f t="shared" si="6"/>
        <v>64.77000000000001</v>
      </c>
      <c r="Q7" s="20">
        <f>11*P7-O7-N7-F7</f>
        <v>37.240000000000123</v>
      </c>
      <c r="R7" s="20"/>
      <c r="S7" s="1"/>
      <c r="T7" s="1">
        <f t="shared" si="7"/>
        <v>11</v>
      </c>
      <c r="U7" s="1">
        <f t="shared" si="8"/>
        <v>10.425042457928052</v>
      </c>
      <c r="V7" s="1">
        <v>78.042000000000002</v>
      </c>
      <c r="W7" s="1">
        <v>84.7928</v>
      </c>
      <c r="X7" s="1">
        <v>110.282</v>
      </c>
      <c r="Y7" s="1">
        <v>102.9032</v>
      </c>
      <c r="Z7" s="1">
        <v>52.774999999999999</v>
      </c>
      <c r="AA7" s="1">
        <v>51.758200000000002</v>
      </c>
      <c r="AB7" s="1"/>
      <c r="AC7" s="1">
        <f t="shared" si="9"/>
        <v>37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772.00599999999997</v>
      </c>
      <c r="D8" s="1">
        <v>217.536</v>
      </c>
      <c r="E8" s="1">
        <v>377.23599999999999</v>
      </c>
      <c r="F8" s="1">
        <v>540.44799999999998</v>
      </c>
      <c r="G8" s="6">
        <v>1</v>
      </c>
      <c r="H8" s="1">
        <v>45</v>
      </c>
      <c r="I8" s="1" t="s">
        <v>33</v>
      </c>
      <c r="J8" s="1">
        <v>321.3</v>
      </c>
      <c r="K8" s="1">
        <f t="shared" si="4"/>
        <v>55.935999999999979</v>
      </c>
      <c r="L8" s="1">
        <f t="shared" si="5"/>
        <v>377.23599999999999</v>
      </c>
      <c r="M8" s="1"/>
      <c r="N8" s="1">
        <v>114.2578</v>
      </c>
      <c r="O8" s="1">
        <v>158.6407999999997</v>
      </c>
      <c r="P8" s="1">
        <f t="shared" si="6"/>
        <v>75.447199999999995</v>
      </c>
      <c r="Q8" s="19">
        <f>11*P8-O8-N8-F8</f>
        <v>16.572600000000307</v>
      </c>
      <c r="R8" s="19"/>
      <c r="S8" s="1"/>
      <c r="T8" s="1">
        <f t="shared" si="7"/>
        <v>11</v>
      </c>
      <c r="U8" s="1">
        <f t="shared" si="8"/>
        <v>10.780341748931699</v>
      </c>
      <c r="V8" s="1">
        <v>93.42519999999999</v>
      </c>
      <c r="W8" s="1">
        <v>93.337599999999995</v>
      </c>
      <c r="X8" s="1">
        <v>109.5664</v>
      </c>
      <c r="Y8" s="1">
        <v>113.33240000000001</v>
      </c>
      <c r="Z8" s="1">
        <v>75.236200000000011</v>
      </c>
      <c r="AA8" s="1">
        <v>73.518600000000006</v>
      </c>
      <c r="AB8" s="1"/>
      <c r="AC8" s="1">
        <f t="shared" si="9"/>
        <v>17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206.245</v>
      </c>
      <c r="D9" s="1">
        <v>468.78399999999999</v>
      </c>
      <c r="E9" s="1">
        <v>493.68700000000001</v>
      </c>
      <c r="F9" s="1">
        <v>158.71299999999999</v>
      </c>
      <c r="G9" s="6">
        <v>1</v>
      </c>
      <c r="H9" s="1">
        <v>40</v>
      </c>
      <c r="I9" s="1" t="s">
        <v>33</v>
      </c>
      <c r="J9" s="1">
        <v>490.29199999999997</v>
      </c>
      <c r="K9" s="1">
        <f t="shared" si="4"/>
        <v>3.3950000000000387</v>
      </c>
      <c r="L9" s="1">
        <f t="shared" si="5"/>
        <v>110.29500000000002</v>
      </c>
      <c r="M9" s="1">
        <v>383.392</v>
      </c>
      <c r="N9" s="1">
        <v>44.74759999999992</v>
      </c>
      <c r="O9" s="1">
        <v>76.495200000000011</v>
      </c>
      <c r="P9" s="1">
        <f t="shared" si="6"/>
        <v>22.059000000000005</v>
      </c>
      <c r="Q9" s="5"/>
      <c r="R9" s="5"/>
      <c r="S9" s="1"/>
      <c r="T9" s="1">
        <f t="shared" si="7"/>
        <v>12.691228070175434</v>
      </c>
      <c r="U9" s="1">
        <f t="shared" si="8"/>
        <v>12.691228070175434</v>
      </c>
      <c r="V9" s="1">
        <v>29.8264</v>
      </c>
      <c r="W9" s="1">
        <v>28.430599999999998</v>
      </c>
      <c r="X9" s="1">
        <v>30.920200000000001</v>
      </c>
      <c r="Y9" s="1">
        <v>29.186399999999999</v>
      </c>
      <c r="Z9" s="1">
        <v>24.176400000000001</v>
      </c>
      <c r="AA9" s="1">
        <v>24.093</v>
      </c>
      <c r="AB9" s="1"/>
      <c r="AC9" s="1">
        <f t="shared" si="9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4"/>
        <v>0</v>
      </c>
      <c r="L10" s="13">
        <f t="shared" si="5"/>
        <v>0</v>
      </c>
      <c r="M10" s="13"/>
      <c r="N10" s="13"/>
      <c r="O10" s="13"/>
      <c r="P10" s="13">
        <f t="shared" si="6"/>
        <v>0</v>
      </c>
      <c r="Q10" s="15"/>
      <c r="R10" s="15"/>
      <c r="S10" s="13"/>
      <c r="T10" s="13" t="e">
        <f t="shared" si="7"/>
        <v>#DIV/0!</v>
      </c>
      <c r="U10" s="13" t="e">
        <f t="shared" si="8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9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40</v>
      </c>
      <c r="B11" s="13" t="s">
        <v>38</v>
      </c>
      <c r="C11" s="13"/>
      <c r="D11" s="13"/>
      <c r="E11" s="13">
        <v>-1</v>
      </c>
      <c r="F11" s="13"/>
      <c r="G11" s="14">
        <v>0</v>
      </c>
      <c r="H11" s="13">
        <v>45</v>
      </c>
      <c r="I11" s="13" t="s">
        <v>33</v>
      </c>
      <c r="J11" s="13"/>
      <c r="K11" s="13">
        <f t="shared" si="4"/>
        <v>-1</v>
      </c>
      <c r="L11" s="13">
        <f t="shared" si="5"/>
        <v>-1</v>
      </c>
      <c r="M11" s="13"/>
      <c r="N11" s="13"/>
      <c r="O11" s="13"/>
      <c r="P11" s="13">
        <f t="shared" si="6"/>
        <v>-0.2</v>
      </c>
      <c r="Q11" s="15"/>
      <c r="R11" s="15"/>
      <c r="S11" s="13"/>
      <c r="T11" s="13">
        <f t="shared" si="7"/>
        <v>0</v>
      </c>
      <c r="U11" s="13">
        <f t="shared" si="8"/>
        <v>0</v>
      </c>
      <c r="V11" s="13">
        <v>0.6</v>
      </c>
      <c r="W11" s="13">
        <v>7.4</v>
      </c>
      <c r="X11" s="13">
        <v>58.8</v>
      </c>
      <c r="Y11" s="13">
        <v>58.4</v>
      </c>
      <c r="Z11" s="13">
        <v>31</v>
      </c>
      <c r="AA11" s="13">
        <v>29.8</v>
      </c>
      <c r="AB11" s="13" t="s">
        <v>39</v>
      </c>
      <c r="AC11" s="13">
        <f t="shared" si="9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4"/>
        <v>0</v>
      </c>
      <c r="L12" s="13">
        <f t="shared" si="5"/>
        <v>0</v>
      </c>
      <c r="M12" s="13"/>
      <c r="N12" s="13"/>
      <c r="O12" s="13"/>
      <c r="P12" s="13">
        <f t="shared" si="6"/>
        <v>0</v>
      </c>
      <c r="Q12" s="15"/>
      <c r="R12" s="15"/>
      <c r="S12" s="13"/>
      <c r="T12" s="13" t="e">
        <f t="shared" si="7"/>
        <v>#DIV/0!</v>
      </c>
      <c r="U12" s="13" t="e">
        <f t="shared" si="8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9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43</v>
      </c>
      <c r="B13" s="10" t="s">
        <v>38</v>
      </c>
      <c r="C13" s="10"/>
      <c r="D13" s="10">
        <v>200</v>
      </c>
      <c r="E13" s="10">
        <v>200</v>
      </c>
      <c r="F13" s="10"/>
      <c r="G13" s="11">
        <v>0</v>
      </c>
      <c r="H13" s="10" t="e">
        <v>#N/A</v>
      </c>
      <c r="I13" s="10" t="s">
        <v>42</v>
      </c>
      <c r="J13" s="10">
        <v>200</v>
      </c>
      <c r="K13" s="10">
        <f t="shared" si="4"/>
        <v>0</v>
      </c>
      <c r="L13" s="10">
        <f t="shared" si="5"/>
        <v>0</v>
      </c>
      <c r="M13" s="10">
        <v>200</v>
      </c>
      <c r="N13" s="10"/>
      <c r="O13" s="10"/>
      <c r="P13" s="10">
        <f t="shared" si="6"/>
        <v>0</v>
      </c>
      <c r="Q13" s="12"/>
      <c r="R13" s="12"/>
      <c r="S13" s="10"/>
      <c r="T13" s="10" t="e">
        <f t="shared" si="7"/>
        <v>#DIV/0!</v>
      </c>
      <c r="U13" s="10" t="e">
        <f t="shared" si="8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/>
      <c r="AC13" s="10">
        <f t="shared" si="9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44</v>
      </c>
      <c r="B14" s="13" t="s">
        <v>38</v>
      </c>
      <c r="C14" s="13"/>
      <c r="D14" s="13"/>
      <c r="E14" s="13"/>
      <c r="F14" s="13"/>
      <c r="G14" s="14">
        <v>0</v>
      </c>
      <c r="H14" s="13">
        <v>40</v>
      </c>
      <c r="I14" s="13" t="s">
        <v>33</v>
      </c>
      <c r="J14" s="13"/>
      <c r="K14" s="13">
        <f t="shared" si="4"/>
        <v>0</v>
      </c>
      <c r="L14" s="13">
        <f t="shared" si="5"/>
        <v>0</v>
      </c>
      <c r="M14" s="13"/>
      <c r="N14" s="13"/>
      <c r="O14" s="13"/>
      <c r="P14" s="13">
        <f t="shared" si="6"/>
        <v>0</v>
      </c>
      <c r="Q14" s="15"/>
      <c r="R14" s="15"/>
      <c r="S14" s="13"/>
      <c r="T14" s="13" t="e">
        <f t="shared" si="7"/>
        <v>#DIV/0!</v>
      </c>
      <c r="U14" s="13" t="e">
        <f t="shared" si="8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9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45</v>
      </c>
      <c r="B15" s="13" t="s">
        <v>38</v>
      </c>
      <c r="C15" s="13"/>
      <c r="D15" s="13"/>
      <c r="E15" s="13"/>
      <c r="F15" s="13"/>
      <c r="G15" s="14">
        <v>0</v>
      </c>
      <c r="H15" s="13">
        <v>50</v>
      </c>
      <c r="I15" s="13" t="s">
        <v>33</v>
      </c>
      <c r="J15" s="13"/>
      <c r="K15" s="13">
        <f t="shared" si="4"/>
        <v>0</v>
      </c>
      <c r="L15" s="13">
        <f t="shared" si="5"/>
        <v>0</v>
      </c>
      <c r="M15" s="13"/>
      <c r="N15" s="13"/>
      <c r="O15" s="13"/>
      <c r="P15" s="13">
        <f t="shared" si="6"/>
        <v>0</v>
      </c>
      <c r="Q15" s="15"/>
      <c r="R15" s="15"/>
      <c r="S15" s="13"/>
      <c r="T15" s="13" t="e">
        <f t="shared" si="7"/>
        <v>#DIV/0!</v>
      </c>
      <c r="U15" s="13" t="e">
        <f t="shared" si="8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39</v>
      </c>
      <c r="AC15" s="13">
        <f t="shared" si="9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175</v>
      </c>
      <c r="D16" s="1">
        <v>122</v>
      </c>
      <c r="E16" s="1">
        <v>131</v>
      </c>
      <c r="F16" s="1">
        <v>156</v>
      </c>
      <c r="G16" s="6">
        <v>0.17</v>
      </c>
      <c r="H16" s="1">
        <v>120</v>
      </c>
      <c r="I16" s="1" t="s">
        <v>33</v>
      </c>
      <c r="J16" s="1">
        <v>122</v>
      </c>
      <c r="K16" s="1">
        <f t="shared" si="4"/>
        <v>9</v>
      </c>
      <c r="L16" s="1">
        <f t="shared" si="5"/>
        <v>131</v>
      </c>
      <c r="M16" s="1"/>
      <c r="N16" s="1">
        <v>67.199999999999989</v>
      </c>
      <c r="O16" s="1">
        <v>58.000000000000057</v>
      </c>
      <c r="P16" s="1">
        <f t="shared" si="6"/>
        <v>26.2</v>
      </c>
      <c r="Q16" s="20">
        <f>12*P16-O16-N16-F16</f>
        <v>33.199999999999932</v>
      </c>
      <c r="R16" s="5"/>
      <c r="S16" s="1"/>
      <c r="T16" s="1">
        <f t="shared" si="7"/>
        <v>12</v>
      </c>
      <c r="U16" s="1">
        <f t="shared" si="8"/>
        <v>10.732824427480917</v>
      </c>
      <c r="V16" s="1">
        <v>30.6</v>
      </c>
      <c r="W16" s="1">
        <v>30.2</v>
      </c>
      <c r="X16" s="1">
        <v>32</v>
      </c>
      <c r="Y16" s="1">
        <v>30</v>
      </c>
      <c r="Z16" s="1">
        <v>12.2</v>
      </c>
      <c r="AA16" s="1">
        <v>12.4</v>
      </c>
      <c r="AB16" s="1"/>
      <c r="AC16" s="1">
        <f t="shared" si="9"/>
        <v>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47</v>
      </c>
      <c r="B17" s="13" t="s">
        <v>38</v>
      </c>
      <c r="C17" s="13"/>
      <c r="D17" s="13">
        <v>60</v>
      </c>
      <c r="E17" s="13">
        <v>58</v>
      </c>
      <c r="F17" s="13"/>
      <c r="G17" s="14">
        <v>0</v>
      </c>
      <c r="H17" s="13">
        <v>45</v>
      </c>
      <c r="I17" s="13" t="s">
        <v>33</v>
      </c>
      <c r="J17" s="13">
        <v>60</v>
      </c>
      <c r="K17" s="13">
        <f t="shared" si="4"/>
        <v>-2</v>
      </c>
      <c r="L17" s="13">
        <f t="shared" si="5"/>
        <v>-2</v>
      </c>
      <c r="M17" s="13">
        <v>60</v>
      </c>
      <c r="N17" s="13"/>
      <c r="O17" s="13"/>
      <c r="P17" s="13">
        <f t="shared" si="6"/>
        <v>-0.4</v>
      </c>
      <c r="Q17" s="15"/>
      <c r="R17" s="15"/>
      <c r="S17" s="13"/>
      <c r="T17" s="13">
        <f t="shared" si="7"/>
        <v>0</v>
      </c>
      <c r="U17" s="13">
        <f t="shared" si="8"/>
        <v>0</v>
      </c>
      <c r="V17" s="13">
        <v>-1</v>
      </c>
      <c r="W17" s="13">
        <v>-0.4</v>
      </c>
      <c r="X17" s="13">
        <v>0</v>
      </c>
      <c r="Y17" s="13">
        <v>0</v>
      </c>
      <c r="Z17" s="13">
        <v>-0.4</v>
      </c>
      <c r="AA17" s="13">
        <v>-0.6</v>
      </c>
      <c r="AB17" s="13" t="s">
        <v>39</v>
      </c>
      <c r="AC17" s="13">
        <f t="shared" si="9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195</v>
      </c>
      <c r="D18" s="1">
        <v>168</v>
      </c>
      <c r="E18" s="1">
        <v>243</v>
      </c>
      <c r="F18" s="1">
        <v>96</v>
      </c>
      <c r="G18" s="6">
        <v>0.35</v>
      </c>
      <c r="H18" s="1">
        <v>45</v>
      </c>
      <c r="I18" s="1" t="s">
        <v>33</v>
      </c>
      <c r="J18" s="1">
        <v>255</v>
      </c>
      <c r="K18" s="1">
        <f t="shared" si="4"/>
        <v>-12</v>
      </c>
      <c r="L18" s="1">
        <f t="shared" si="5"/>
        <v>147</v>
      </c>
      <c r="M18" s="1">
        <v>96</v>
      </c>
      <c r="N18" s="1">
        <v>112.3000000000001</v>
      </c>
      <c r="O18" s="1">
        <v>58.799999999999933</v>
      </c>
      <c r="P18" s="1">
        <f t="shared" si="6"/>
        <v>29.4</v>
      </c>
      <c r="Q18" s="5">
        <f>11*P18-O18-N18-F18</f>
        <v>56.299999999999926</v>
      </c>
      <c r="R18" s="5"/>
      <c r="S18" s="1"/>
      <c r="T18" s="1">
        <f t="shared" si="7"/>
        <v>11</v>
      </c>
      <c r="U18" s="1">
        <f t="shared" si="8"/>
        <v>9.0850340136054442</v>
      </c>
      <c r="V18" s="1">
        <v>33</v>
      </c>
      <c r="W18" s="1">
        <v>32.200000000000003</v>
      </c>
      <c r="X18" s="1">
        <v>33</v>
      </c>
      <c r="Y18" s="1">
        <v>32.200000000000003</v>
      </c>
      <c r="Z18" s="1">
        <v>24.8</v>
      </c>
      <c r="AA18" s="1">
        <v>27.6</v>
      </c>
      <c r="AB18" s="1"/>
      <c r="AC18" s="1">
        <f t="shared" si="9"/>
        <v>20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654.61199999999997</v>
      </c>
      <c r="D19" s="1">
        <v>127.527</v>
      </c>
      <c r="E19" s="1">
        <v>310.71199999999999</v>
      </c>
      <c r="F19" s="1">
        <v>382.935</v>
      </c>
      <c r="G19" s="6">
        <v>1</v>
      </c>
      <c r="H19" s="1">
        <v>55</v>
      </c>
      <c r="I19" s="1" t="s">
        <v>33</v>
      </c>
      <c r="J19" s="1">
        <v>288.48</v>
      </c>
      <c r="K19" s="1">
        <f t="shared" si="4"/>
        <v>22.231999999999971</v>
      </c>
      <c r="L19" s="1">
        <f t="shared" si="5"/>
        <v>310.71199999999999</v>
      </c>
      <c r="M19" s="1"/>
      <c r="N19" s="1">
        <v>339.58479999999969</v>
      </c>
      <c r="O19" s="1">
        <v>90.688800000000072</v>
      </c>
      <c r="P19" s="1">
        <f t="shared" si="6"/>
        <v>62.142399999999995</v>
      </c>
      <c r="Q19" s="5"/>
      <c r="R19" s="5"/>
      <c r="S19" s="1"/>
      <c r="T19" s="1">
        <f t="shared" si="7"/>
        <v>13.086211668683536</v>
      </c>
      <c r="U19" s="1">
        <f t="shared" si="8"/>
        <v>13.086211668683536</v>
      </c>
      <c r="V19" s="1">
        <v>88.184200000000004</v>
      </c>
      <c r="W19" s="1">
        <v>86.006799999999998</v>
      </c>
      <c r="X19" s="1">
        <v>88.330200000000005</v>
      </c>
      <c r="Y19" s="1">
        <v>94.246400000000008</v>
      </c>
      <c r="Z19" s="1">
        <v>75.924400000000006</v>
      </c>
      <c r="AA19" s="1">
        <v>72.389200000000002</v>
      </c>
      <c r="AB19" s="1"/>
      <c r="AC19" s="1">
        <f t="shared" si="9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3040.395</v>
      </c>
      <c r="D20" s="1">
        <v>5488.1149999999998</v>
      </c>
      <c r="E20" s="1">
        <v>5272.93</v>
      </c>
      <c r="F20" s="1">
        <v>1588.8430000000001</v>
      </c>
      <c r="G20" s="6">
        <v>1</v>
      </c>
      <c r="H20" s="1">
        <v>50</v>
      </c>
      <c r="I20" s="1" t="s">
        <v>33</v>
      </c>
      <c r="J20" s="1">
        <v>5265.1840000000002</v>
      </c>
      <c r="K20" s="1">
        <f t="shared" si="4"/>
        <v>7.7460000000000946</v>
      </c>
      <c r="L20" s="1">
        <f t="shared" si="5"/>
        <v>1912.7460000000001</v>
      </c>
      <c r="M20" s="1">
        <v>3360.1840000000002</v>
      </c>
      <c r="N20" s="1">
        <v>2885.6679999999992</v>
      </c>
      <c r="O20" s="1">
        <v>727.33599999999888</v>
      </c>
      <c r="P20" s="1">
        <f t="shared" si="6"/>
        <v>382.54920000000004</v>
      </c>
      <c r="Q20" s="5"/>
      <c r="R20" s="5"/>
      <c r="S20" s="1"/>
      <c r="T20" s="1">
        <f t="shared" si="7"/>
        <v>13.597850943094372</v>
      </c>
      <c r="U20" s="1">
        <f t="shared" si="8"/>
        <v>13.597850943094372</v>
      </c>
      <c r="V20" s="1">
        <v>517.16019999999992</v>
      </c>
      <c r="W20" s="1">
        <v>528.39179999999999</v>
      </c>
      <c r="X20" s="1">
        <v>555.10380000000009</v>
      </c>
      <c r="Y20" s="1">
        <v>530.8338</v>
      </c>
      <c r="Z20" s="1">
        <v>461.91500000000002</v>
      </c>
      <c r="AA20" s="1">
        <v>472.70120000000009</v>
      </c>
      <c r="AB20" s="1"/>
      <c r="AC20" s="1">
        <f t="shared" si="9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644.19200000000001</v>
      </c>
      <c r="D21" s="1">
        <v>1204.114</v>
      </c>
      <c r="E21" s="1">
        <v>1310.88</v>
      </c>
      <c r="F21" s="1">
        <v>443.21800000000002</v>
      </c>
      <c r="G21" s="6">
        <v>1</v>
      </c>
      <c r="H21" s="1">
        <v>55</v>
      </c>
      <c r="I21" s="1" t="s">
        <v>33</v>
      </c>
      <c r="J21" s="1">
        <v>1290.97</v>
      </c>
      <c r="K21" s="1">
        <f t="shared" si="4"/>
        <v>19.910000000000082</v>
      </c>
      <c r="L21" s="1">
        <f t="shared" si="5"/>
        <v>342.99000000000012</v>
      </c>
      <c r="M21" s="1">
        <v>967.89</v>
      </c>
      <c r="N21" s="1">
        <v>417.18659999999983</v>
      </c>
      <c r="O21" s="1">
        <v>98.35759999999982</v>
      </c>
      <c r="P21" s="1">
        <f t="shared" si="6"/>
        <v>68.598000000000027</v>
      </c>
      <c r="Q21" s="5"/>
      <c r="R21" s="5"/>
      <c r="S21" s="1"/>
      <c r="T21" s="1">
        <f t="shared" si="7"/>
        <v>13.976532843523124</v>
      </c>
      <c r="U21" s="1">
        <f t="shared" si="8"/>
        <v>13.976532843523124</v>
      </c>
      <c r="V21" s="1">
        <v>100.85120000000001</v>
      </c>
      <c r="W21" s="1">
        <v>99.796400000000006</v>
      </c>
      <c r="X21" s="1">
        <v>99.454799999999992</v>
      </c>
      <c r="Y21" s="1">
        <v>99.073999999999984</v>
      </c>
      <c r="Z21" s="1">
        <v>91.104399999999998</v>
      </c>
      <c r="AA21" s="1">
        <v>87.371199999999988</v>
      </c>
      <c r="AB21" s="1"/>
      <c r="AC21" s="1">
        <f t="shared" si="9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52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4"/>
        <v>0</v>
      </c>
      <c r="L22" s="13">
        <f t="shared" si="5"/>
        <v>0</v>
      </c>
      <c r="M22" s="13"/>
      <c r="N22" s="13"/>
      <c r="O22" s="13"/>
      <c r="P22" s="13">
        <f t="shared" si="6"/>
        <v>0</v>
      </c>
      <c r="Q22" s="15"/>
      <c r="R22" s="15"/>
      <c r="S22" s="13"/>
      <c r="T22" s="13" t="e">
        <f t="shared" si="7"/>
        <v>#DIV/0!</v>
      </c>
      <c r="U22" s="13" t="e">
        <f t="shared" si="8"/>
        <v>#DIV/0!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 t="s">
        <v>39</v>
      </c>
      <c r="AC22" s="13">
        <f t="shared" si="9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3575.703</v>
      </c>
      <c r="D23" s="1">
        <v>18749.107</v>
      </c>
      <c r="E23" s="1">
        <v>18397.132000000001</v>
      </c>
      <c r="F23" s="1">
        <v>3001.7669999999998</v>
      </c>
      <c r="G23" s="6">
        <v>1</v>
      </c>
      <c r="H23" s="1">
        <v>60</v>
      </c>
      <c r="I23" s="1" t="s">
        <v>33</v>
      </c>
      <c r="J23" s="1">
        <v>18320.71</v>
      </c>
      <c r="K23" s="1">
        <f t="shared" si="4"/>
        <v>76.422000000002299</v>
      </c>
      <c r="L23" s="1">
        <f t="shared" si="5"/>
        <v>2877.9220000000023</v>
      </c>
      <c r="M23" s="1">
        <v>15519.21</v>
      </c>
      <c r="N23" s="1">
        <v>2828.3412000000012</v>
      </c>
      <c r="O23" s="1">
        <v>1008.088399999998</v>
      </c>
      <c r="P23" s="1">
        <f t="shared" si="6"/>
        <v>575.58440000000041</v>
      </c>
      <c r="Q23" s="5">
        <v>200</v>
      </c>
      <c r="R23" s="5"/>
      <c r="S23" s="1"/>
      <c r="T23" s="1">
        <f t="shared" si="7"/>
        <v>12.227914099131237</v>
      </c>
      <c r="U23" s="1">
        <f t="shared" si="8"/>
        <v>11.8804411655354</v>
      </c>
      <c r="V23" s="1">
        <v>707.80939999999987</v>
      </c>
      <c r="W23" s="1">
        <v>723.20740000000001</v>
      </c>
      <c r="X23" s="1">
        <v>740.57380000000001</v>
      </c>
      <c r="Y23" s="1">
        <v>721.86240000000009</v>
      </c>
      <c r="Z23" s="1">
        <v>567.10760000000005</v>
      </c>
      <c r="AA23" s="1">
        <v>570.18219999999997</v>
      </c>
      <c r="AB23" s="1"/>
      <c r="AC23" s="1">
        <f t="shared" si="9"/>
        <v>200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54</v>
      </c>
      <c r="B24" s="13" t="s">
        <v>32</v>
      </c>
      <c r="C24" s="13">
        <v>6.2519999999999998</v>
      </c>
      <c r="D24" s="13"/>
      <c r="E24" s="13"/>
      <c r="F24" s="13"/>
      <c r="G24" s="14">
        <v>0</v>
      </c>
      <c r="H24" s="13">
        <v>50</v>
      </c>
      <c r="I24" s="13" t="s">
        <v>33</v>
      </c>
      <c r="J24" s="13">
        <v>2.5</v>
      </c>
      <c r="K24" s="13">
        <f t="shared" si="4"/>
        <v>-2.5</v>
      </c>
      <c r="L24" s="13">
        <f t="shared" si="5"/>
        <v>0</v>
      </c>
      <c r="M24" s="13"/>
      <c r="N24" s="13"/>
      <c r="O24" s="13"/>
      <c r="P24" s="13">
        <f t="shared" si="6"/>
        <v>0</v>
      </c>
      <c r="Q24" s="15"/>
      <c r="R24" s="15"/>
      <c r="S24" s="13"/>
      <c r="T24" s="13" t="e">
        <f t="shared" si="7"/>
        <v>#DIV/0!</v>
      </c>
      <c r="U24" s="13" t="e">
        <f t="shared" si="8"/>
        <v>#DIV/0!</v>
      </c>
      <c r="V24" s="13">
        <v>12.148400000000001</v>
      </c>
      <c r="W24" s="13">
        <v>14.795199999999999</v>
      </c>
      <c r="X24" s="13">
        <v>21.781600000000001</v>
      </c>
      <c r="Y24" s="13">
        <v>22.105599999999999</v>
      </c>
      <c r="Z24" s="13">
        <v>17.5898</v>
      </c>
      <c r="AA24" s="13">
        <v>16.372199999999999</v>
      </c>
      <c r="AB24" s="13" t="s">
        <v>39</v>
      </c>
      <c r="AC24" s="13">
        <f t="shared" si="9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32</v>
      </c>
      <c r="C25" s="1">
        <v>626.97799999999995</v>
      </c>
      <c r="D25" s="1">
        <v>210.79400000000001</v>
      </c>
      <c r="E25" s="1">
        <v>356.55</v>
      </c>
      <c r="F25" s="1">
        <v>383</v>
      </c>
      <c r="G25" s="6">
        <v>1</v>
      </c>
      <c r="H25" s="1">
        <v>55</v>
      </c>
      <c r="I25" s="1" t="s">
        <v>33</v>
      </c>
      <c r="J25" s="1">
        <v>338.53</v>
      </c>
      <c r="K25" s="1">
        <f t="shared" si="4"/>
        <v>18.020000000000039</v>
      </c>
      <c r="L25" s="1">
        <f t="shared" si="5"/>
        <v>356.55</v>
      </c>
      <c r="M25" s="1"/>
      <c r="N25" s="1">
        <v>482.64619999999979</v>
      </c>
      <c r="O25" s="1">
        <v>49.64080000000007</v>
      </c>
      <c r="P25" s="1">
        <f t="shared" si="6"/>
        <v>71.31</v>
      </c>
      <c r="Q25" s="5"/>
      <c r="R25" s="5"/>
      <c r="S25" s="1"/>
      <c r="T25" s="1">
        <f t="shared" si="7"/>
        <v>12.835324638900572</v>
      </c>
      <c r="U25" s="1">
        <f t="shared" si="8"/>
        <v>12.835324638900572</v>
      </c>
      <c r="V25" s="1">
        <v>100.39279999999999</v>
      </c>
      <c r="W25" s="1">
        <v>101.5564</v>
      </c>
      <c r="X25" s="1">
        <v>97.701599999999999</v>
      </c>
      <c r="Y25" s="1">
        <v>99.093199999999996</v>
      </c>
      <c r="Z25" s="1">
        <v>89.00800000000001</v>
      </c>
      <c r="AA25" s="1">
        <v>89.813999999999993</v>
      </c>
      <c r="AB25" s="1"/>
      <c r="AC25" s="1">
        <f t="shared" si="9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>
        <v>3605.1379999999999</v>
      </c>
      <c r="D26" s="1">
        <v>17062.759999999998</v>
      </c>
      <c r="E26" s="1">
        <v>17202.473000000002</v>
      </c>
      <c r="F26" s="1">
        <v>2767.038</v>
      </c>
      <c r="G26" s="6">
        <v>1</v>
      </c>
      <c r="H26" s="1">
        <v>60</v>
      </c>
      <c r="I26" s="1" t="s">
        <v>33</v>
      </c>
      <c r="J26" s="1">
        <v>17198.93</v>
      </c>
      <c r="K26" s="1">
        <f t="shared" si="4"/>
        <v>3.5430000000014843</v>
      </c>
      <c r="L26" s="1">
        <f t="shared" si="5"/>
        <v>2169.0430000000015</v>
      </c>
      <c r="M26" s="1">
        <v>15033.43</v>
      </c>
      <c r="N26" s="1">
        <v>1850.0791999999999</v>
      </c>
      <c r="O26" s="1">
        <v>554.59079999999994</v>
      </c>
      <c r="P26" s="1">
        <f t="shared" si="6"/>
        <v>433.8086000000003</v>
      </c>
      <c r="Q26" s="5">
        <v>200</v>
      </c>
      <c r="R26" s="5"/>
      <c r="S26" s="1"/>
      <c r="T26" s="1">
        <f t="shared" si="7"/>
        <v>12.382668301181663</v>
      </c>
      <c r="U26" s="1">
        <f t="shared" si="8"/>
        <v>11.921635486248995</v>
      </c>
      <c r="V26" s="1">
        <v>538.44100000000003</v>
      </c>
      <c r="W26" s="1">
        <v>563.98559999999998</v>
      </c>
      <c r="X26" s="1">
        <v>622.25739999999996</v>
      </c>
      <c r="Y26" s="1">
        <v>604.08120000000008</v>
      </c>
      <c r="Z26" s="1">
        <v>527.25099999999998</v>
      </c>
      <c r="AA26" s="1">
        <v>530.17300000000012</v>
      </c>
      <c r="AB26" s="1"/>
      <c r="AC26" s="1">
        <f t="shared" si="9"/>
        <v>200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32</v>
      </c>
      <c r="C27" s="1">
        <v>3176.8359999999998</v>
      </c>
      <c r="D27" s="1">
        <v>11923.754999999999</v>
      </c>
      <c r="E27" s="1">
        <v>12150.638000000001</v>
      </c>
      <c r="F27" s="1">
        <v>2457.0149999999999</v>
      </c>
      <c r="G27" s="6">
        <v>1</v>
      </c>
      <c r="H27" s="1">
        <v>60</v>
      </c>
      <c r="I27" s="1" t="s">
        <v>33</v>
      </c>
      <c r="J27" s="1">
        <v>12147.205</v>
      </c>
      <c r="K27" s="1">
        <f t="shared" si="4"/>
        <v>3.4330000000009022</v>
      </c>
      <c r="L27" s="1">
        <f t="shared" si="5"/>
        <v>1109.4330000000009</v>
      </c>
      <c r="M27" s="1">
        <v>11041.205</v>
      </c>
      <c r="N27" s="1">
        <v>554.50749999999607</v>
      </c>
      <c r="O27" s="1">
        <v>139.89420000000061</v>
      </c>
      <c r="P27" s="1">
        <f t="shared" si="6"/>
        <v>221.88660000000019</v>
      </c>
      <c r="Q27" s="5"/>
      <c r="R27" s="5"/>
      <c r="S27" s="1"/>
      <c r="T27" s="1">
        <f t="shared" si="7"/>
        <v>14.202825677620883</v>
      </c>
      <c r="U27" s="1">
        <f t="shared" si="8"/>
        <v>14.202825677620883</v>
      </c>
      <c r="V27" s="1">
        <v>315.65539999999999</v>
      </c>
      <c r="W27" s="1">
        <v>343.12700000000001</v>
      </c>
      <c r="X27" s="1">
        <v>433.48500000000018</v>
      </c>
      <c r="Y27" s="1">
        <v>435.03620000000001</v>
      </c>
      <c r="Z27" s="1">
        <v>345.92880000000002</v>
      </c>
      <c r="AA27" s="1">
        <v>334.06040000000007</v>
      </c>
      <c r="AB27" s="1"/>
      <c r="AC27" s="1">
        <f t="shared" si="9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>
        <v>490.99599999999998</v>
      </c>
      <c r="D28" s="1">
        <v>250.054</v>
      </c>
      <c r="E28" s="1">
        <v>297.01</v>
      </c>
      <c r="F28" s="1">
        <v>372.72199999999998</v>
      </c>
      <c r="G28" s="6">
        <v>1</v>
      </c>
      <c r="H28" s="1">
        <v>60</v>
      </c>
      <c r="I28" s="1" t="s">
        <v>33</v>
      </c>
      <c r="J28" s="1">
        <v>282.86</v>
      </c>
      <c r="K28" s="1">
        <f t="shared" si="4"/>
        <v>14.149999999999977</v>
      </c>
      <c r="L28" s="1">
        <f t="shared" si="5"/>
        <v>196.51</v>
      </c>
      <c r="M28" s="1">
        <v>100.5</v>
      </c>
      <c r="N28" s="1"/>
      <c r="O28" s="1">
        <v>160.114</v>
      </c>
      <c r="P28" s="1">
        <f t="shared" si="6"/>
        <v>39.302</v>
      </c>
      <c r="Q28" s="5"/>
      <c r="R28" s="5"/>
      <c r="S28" s="1"/>
      <c r="T28" s="1">
        <f t="shared" si="7"/>
        <v>13.557477990941937</v>
      </c>
      <c r="U28" s="1">
        <f t="shared" si="8"/>
        <v>13.557477990941937</v>
      </c>
      <c r="V28" s="1">
        <v>55.815199999999997</v>
      </c>
      <c r="W28" s="1">
        <v>51.426000000000002</v>
      </c>
      <c r="X28" s="1">
        <v>64.731200000000001</v>
      </c>
      <c r="Y28" s="1">
        <v>64.698800000000006</v>
      </c>
      <c r="Z28" s="1">
        <v>51.1</v>
      </c>
      <c r="AA28" s="1">
        <v>53.924799999999998</v>
      </c>
      <c r="AB28" s="1"/>
      <c r="AC28" s="1">
        <f t="shared" si="9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32</v>
      </c>
      <c r="C29" s="1">
        <v>253.36199999999999</v>
      </c>
      <c r="D29" s="1">
        <v>318.161</v>
      </c>
      <c r="E29" s="1">
        <v>172.624</v>
      </c>
      <c r="F29" s="1">
        <v>365.779</v>
      </c>
      <c r="G29" s="6">
        <v>1</v>
      </c>
      <c r="H29" s="1">
        <v>60</v>
      </c>
      <c r="I29" s="1" t="s">
        <v>33</v>
      </c>
      <c r="J29" s="1">
        <v>160.43</v>
      </c>
      <c r="K29" s="1">
        <f t="shared" si="4"/>
        <v>12.193999999999988</v>
      </c>
      <c r="L29" s="1">
        <f t="shared" si="5"/>
        <v>172.624</v>
      </c>
      <c r="M29" s="1"/>
      <c r="N29" s="1"/>
      <c r="O29" s="1"/>
      <c r="P29" s="1">
        <f t="shared" si="6"/>
        <v>34.524799999999999</v>
      </c>
      <c r="Q29" s="20">
        <f>12*P29-O29-N29-F29</f>
        <v>48.518599999999992</v>
      </c>
      <c r="R29" s="5"/>
      <c r="S29" s="1"/>
      <c r="T29" s="1">
        <f t="shared" si="7"/>
        <v>12</v>
      </c>
      <c r="U29" s="1">
        <f t="shared" si="8"/>
        <v>10.594673973491519</v>
      </c>
      <c r="V29" s="1">
        <v>19.306999999999999</v>
      </c>
      <c r="W29" s="1">
        <v>18.289400000000001</v>
      </c>
      <c r="X29" s="1">
        <v>48.561</v>
      </c>
      <c r="Y29" s="1">
        <v>41.870399999999997</v>
      </c>
      <c r="Z29" s="1">
        <v>3.3258000000000001</v>
      </c>
      <c r="AA29" s="1">
        <v>8.5965999999999987</v>
      </c>
      <c r="AB29" s="1"/>
      <c r="AC29" s="1">
        <f t="shared" si="9"/>
        <v>49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32</v>
      </c>
      <c r="C30" s="1">
        <v>584.90700000000004</v>
      </c>
      <c r="D30" s="1">
        <v>185.173</v>
      </c>
      <c r="E30" s="1">
        <v>216.39099999999999</v>
      </c>
      <c r="F30" s="1">
        <v>513.92499999999995</v>
      </c>
      <c r="G30" s="6">
        <v>1</v>
      </c>
      <c r="H30" s="1">
        <v>60</v>
      </c>
      <c r="I30" s="1" t="s">
        <v>33</v>
      </c>
      <c r="J30" s="1">
        <v>201.79</v>
      </c>
      <c r="K30" s="1">
        <f t="shared" si="4"/>
        <v>14.600999999999999</v>
      </c>
      <c r="L30" s="1">
        <f t="shared" si="5"/>
        <v>216.39099999999999</v>
      </c>
      <c r="M30" s="1"/>
      <c r="N30" s="1"/>
      <c r="O30" s="1"/>
      <c r="P30" s="1">
        <f t="shared" si="6"/>
        <v>43.278199999999998</v>
      </c>
      <c r="Q30" s="5"/>
      <c r="R30" s="5"/>
      <c r="S30" s="1"/>
      <c r="T30" s="1">
        <f t="shared" si="7"/>
        <v>11.874916239584826</v>
      </c>
      <c r="U30" s="1">
        <f t="shared" si="8"/>
        <v>11.874916239584826</v>
      </c>
      <c r="V30" s="1">
        <v>53.483400000000003</v>
      </c>
      <c r="W30" s="1">
        <v>52.948999999999998</v>
      </c>
      <c r="X30" s="1">
        <v>79.412199999999999</v>
      </c>
      <c r="Y30" s="1">
        <v>80.260800000000003</v>
      </c>
      <c r="Z30" s="1">
        <v>61.269799999999996</v>
      </c>
      <c r="AA30" s="1">
        <v>62.102200000000003</v>
      </c>
      <c r="AB30" s="1"/>
      <c r="AC30" s="1">
        <f t="shared" si="9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32</v>
      </c>
      <c r="C31" s="1">
        <v>147.75299999999999</v>
      </c>
      <c r="D31" s="1">
        <v>843.04499999999996</v>
      </c>
      <c r="E31" s="1">
        <v>792.50900000000001</v>
      </c>
      <c r="F31" s="1">
        <v>148.191</v>
      </c>
      <c r="G31" s="6">
        <v>1</v>
      </c>
      <c r="H31" s="1">
        <v>35</v>
      </c>
      <c r="I31" s="1" t="s">
        <v>33</v>
      </c>
      <c r="J31" s="1">
        <v>796.78800000000001</v>
      </c>
      <c r="K31" s="1">
        <f t="shared" si="4"/>
        <v>-4.2789999999999964</v>
      </c>
      <c r="L31" s="1">
        <f t="shared" si="5"/>
        <v>134.52099999999996</v>
      </c>
      <c r="M31" s="1">
        <v>657.98800000000006</v>
      </c>
      <c r="N31" s="1"/>
      <c r="O31" s="1"/>
      <c r="P31" s="1">
        <f t="shared" si="6"/>
        <v>26.904199999999992</v>
      </c>
      <c r="Q31" s="5">
        <f>10*P31-O31-N31-F31</f>
        <v>120.85099999999991</v>
      </c>
      <c r="R31" s="5"/>
      <c r="S31" s="1"/>
      <c r="T31" s="1">
        <f t="shared" si="7"/>
        <v>10</v>
      </c>
      <c r="U31" s="1">
        <f t="shared" si="8"/>
        <v>5.5080991072025949</v>
      </c>
      <c r="V31" s="1">
        <v>21.5764</v>
      </c>
      <c r="W31" s="1">
        <v>26.563000000000009</v>
      </c>
      <c r="X31" s="1">
        <v>34.211399999999998</v>
      </c>
      <c r="Y31" s="1">
        <v>27.426600000000001</v>
      </c>
      <c r="Z31" s="1">
        <v>14.1106</v>
      </c>
      <c r="AA31" s="1">
        <v>19.565000000000008</v>
      </c>
      <c r="AB31" s="1"/>
      <c r="AC31" s="1">
        <f t="shared" si="9"/>
        <v>121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62</v>
      </c>
      <c r="B32" s="10" t="s">
        <v>32</v>
      </c>
      <c r="C32" s="10"/>
      <c r="D32" s="10">
        <v>51.593000000000004</v>
      </c>
      <c r="E32" s="10">
        <v>51.593000000000004</v>
      </c>
      <c r="F32" s="10"/>
      <c r="G32" s="11">
        <v>0</v>
      </c>
      <c r="H32" s="10">
        <v>40</v>
      </c>
      <c r="I32" s="10" t="s">
        <v>42</v>
      </c>
      <c r="J32" s="10">
        <v>51.593000000000004</v>
      </c>
      <c r="K32" s="10">
        <f t="shared" si="4"/>
        <v>0</v>
      </c>
      <c r="L32" s="10">
        <f t="shared" si="5"/>
        <v>0</v>
      </c>
      <c r="M32" s="10">
        <v>51.593000000000004</v>
      </c>
      <c r="N32" s="10"/>
      <c r="O32" s="10"/>
      <c r="P32" s="10">
        <f t="shared" si="6"/>
        <v>0</v>
      </c>
      <c r="Q32" s="12"/>
      <c r="R32" s="12"/>
      <c r="S32" s="10"/>
      <c r="T32" s="10" t="e">
        <f t="shared" si="7"/>
        <v>#DIV/0!</v>
      </c>
      <c r="U32" s="10" t="e">
        <f t="shared" si="8"/>
        <v>#DIV/0!</v>
      </c>
      <c r="V32" s="10">
        <v>0</v>
      </c>
      <c r="W32" s="10">
        <v>0</v>
      </c>
      <c r="X32" s="10">
        <v>-0.1415999999999997</v>
      </c>
      <c r="Y32" s="10">
        <v>-0.28600000000000142</v>
      </c>
      <c r="Z32" s="10">
        <v>-0.1444</v>
      </c>
      <c r="AA32" s="10">
        <v>-0.14080000000000151</v>
      </c>
      <c r="AB32" s="10"/>
      <c r="AC32" s="10">
        <f t="shared" si="9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63</v>
      </c>
      <c r="B33" s="10" t="s">
        <v>32</v>
      </c>
      <c r="C33" s="10"/>
      <c r="D33" s="10">
        <v>102.363</v>
      </c>
      <c r="E33" s="10">
        <v>102.363</v>
      </c>
      <c r="F33" s="10"/>
      <c r="G33" s="11">
        <v>0</v>
      </c>
      <c r="H33" s="10" t="e">
        <v>#N/A</v>
      </c>
      <c r="I33" s="10" t="s">
        <v>42</v>
      </c>
      <c r="J33" s="10">
        <v>102.363</v>
      </c>
      <c r="K33" s="10">
        <f t="shared" si="4"/>
        <v>0</v>
      </c>
      <c r="L33" s="10">
        <f t="shared" si="5"/>
        <v>0</v>
      </c>
      <c r="M33" s="10">
        <v>102.363</v>
      </c>
      <c r="N33" s="10"/>
      <c r="O33" s="10"/>
      <c r="P33" s="10">
        <f t="shared" si="6"/>
        <v>0</v>
      </c>
      <c r="Q33" s="12"/>
      <c r="R33" s="12"/>
      <c r="S33" s="10"/>
      <c r="T33" s="10" t="e">
        <f t="shared" si="7"/>
        <v>#DIV/0!</v>
      </c>
      <c r="U33" s="10" t="e">
        <f t="shared" si="8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/>
      <c r="AC33" s="10">
        <f t="shared" si="9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32</v>
      </c>
      <c r="C34" s="1">
        <v>281.23399999999998</v>
      </c>
      <c r="D34" s="1">
        <v>333.55200000000002</v>
      </c>
      <c r="E34" s="1">
        <v>247.53399999999999</v>
      </c>
      <c r="F34" s="1">
        <v>337.61200000000002</v>
      </c>
      <c r="G34" s="6">
        <v>1</v>
      </c>
      <c r="H34" s="1">
        <v>30</v>
      </c>
      <c r="I34" s="1" t="s">
        <v>33</v>
      </c>
      <c r="J34" s="1">
        <v>245.916</v>
      </c>
      <c r="K34" s="1">
        <f t="shared" si="4"/>
        <v>1.617999999999995</v>
      </c>
      <c r="L34" s="1">
        <f t="shared" si="5"/>
        <v>125.51799999999999</v>
      </c>
      <c r="M34" s="1">
        <v>122.01600000000001</v>
      </c>
      <c r="N34" s="1">
        <v>72.566199999999981</v>
      </c>
      <c r="O34" s="1"/>
      <c r="P34" s="1">
        <f t="shared" si="6"/>
        <v>25.103599999999997</v>
      </c>
      <c r="Q34" s="5"/>
      <c r="R34" s="5"/>
      <c r="S34" s="1"/>
      <c r="T34" s="1">
        <f t="shared" si="7"/>
        <v>16.339417454070336</v>
      </c>
      <c r="U34" s="1">
        <f t="shared" si="8"/>
        <v>16.339417454070336</v>
      </c>
      <c r="V34" s="1">
        <v>45.693800000000003</v>
      </c>
      <c r="W34" s="1">
        <v>51.735799999999998</v>
      </c>
      <c r="X34" s="1">
        <v>59.274800000000013</v>
      </c>
      <c r="Y34" s="1">
        <v>52.462000000000003</v>
      </c>
      <c r="Z34" s="1">
        <v>34.453200000000002</v>
      </c>
      <c r="AA34" s="1">
        <v>38.794600000000003</v>
      </c>
      <c r="AB34" s="16" t="s">
        <v>136</v>
      </c>
      <c r="AC34" s="1">
        <f t="shared" si="9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32</v>
      </c>
      <c r="C35" s="1">
        <v>408.19</v>
      </c>
      <c r="D35" s="1">
        <v>1083.9580000000001</v>
      </c>
      <c r="E35" s="1">
        <v>1243.5999999999999</v>
      </c>
      <c r="F35" s="1">
        <v>193.30799999999999</v>
      </c>
      <c r="G35" s="6">
        <v>1</v>
      </c>
      <c r="H35" s="1">
        <v>30</v>
      </c>
      <c r="I35" s="1" t="s">
        <v>33</v>
      </c>
      <c r="J35" s="1">
        <v>1224.75</v>
      </c>
      <c r="K35" s="1">
        <f t="shared" si="4"/>
        <v>18.849999999999909</v>
      </c>
      <c r="L35" s="1">
        <f t="shared" si="5"/>
        <v>221.64999999999986</v>
      </c>
      <c r="M35" s="1">
        <v>1021.95</v>
      </c>
      <c r="N35" s="1">
        <v>217.37140000000031</v>
      </c>
      <c r="O35" s="1">
        <v>104.2350000000002</v>
      </c>
      <c r="P35" s="1">
        <f t="shared" si="6"/>
        <v>44.32999999999997</v>
      </c>
      <c r="Q35" s="5"/>
      <c r="R35" s="5"/>
      <c r="S35" s="1"/>
      <c r="T35" s="1">
        <f t="shared" si="7"/>
        <v>11.615483870967763</v>
      </c>
      <c r="U35" s="1">
        <f t="shared" si="8"/>
        <v>11.615483870967763</v>
      </c>
      <c r="V35" s="1">
        <v>62.77500000000002</v>
      </c>
      <c r="W35" s="1">
        <v>62.402599999999993</v>
      </c>
      <c r="X35" s="1">
        <v>60.763199999999983</v>
      </c>
      <c r="Y35" s="1">
        <v>67.013199999999983</v>
      </c>
      <c r="Z35" s="1">
        <v>66.992199999999997</v>
      </c>
      <c r="AA35" s="1">
        <v>54.655400000000007</v>
      </c>
      <c r="AB35" s="1"/>
      <c r="AC35" s="1">
        <f t="shared" si="9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32</v>
      </c>
      <c r="C36" s="1">
        <v>388.10300000000001</v>
      </c>
      <c r="D36" s="1">
        <v>491.69299999999998</v>
      </c>
      <c r="E36" s="1">
        <v>370.18</v>
      </c>
      <c r="F36" s="1">
        <v>442.4</v>
      </c>
      <c r="G36" s="6">
        <v>1</v>
      </c>
      <c r="H36" s="1">
        <v>30</v>
      </c>
      <c r="I36" s="1" t="s">
        <v>33</v>
      </c>
      <c r="J36" s="1">
        <v>353.64699999999999</v>
      </c>
      <c r="K36" s="1">
        <f t="shared" si="4"/>
        <v>16.533000000000015</v>
      </c>
      <c r="L36" s="1">
        <f t="shared" si="5"/>
        <v>243.03300000000002</v>
      </c>
      <c r="M36" s="1">
        <v>127.14700000000001</v>
      </c>
      <c r="N36" s="1">
        <v>10</v>
      </c>
      <c r="O36" s="1">
        <v>38.542499999999897</v>
      </c>
      <c r="P36" s="1">
        <f t="shared" si="6"/>
        <v>48.6066</v>
      </c>
      <c r="Q36" s="5"/>
      <c r="R36" s="5"/>
      <c r="S36" s="1"/>
      <c r="T36" s="1">
        <f t="shared" si="7"/>
        <v>10.100325881670388</v>
      </c>
      <c r="U36" s="1">
        <f t="shared" si="8"/>
        <v>10.100325881670388</v>
      </c>
      <c r="V36" s="1">
        <v>61.605200000000004</v>
      </c>
      <c r="W36" s="1">
        <v>68.280600000000007</v>
      </c>
      <c r="X36" s="1">
        <v>84.292600000000022</v>
      </c>
      <c r="Y36" s="1">
        <v>68.808200000000014</v>
      </c>
      <c r="Z36" s="1">
        <v>17.020800000000001</v>
      </c>
      <c r="AA36" s="1">
        <v>29.222799999999999</v>
      </c>
      <c r="AB36" s="1"/>
      <c r="AC36" s="1">
        <f t="shared" si="9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67</v>
      </c>
      <c r="B37" s="13" t="s">
        <v>32</v>
      </c>
      <c r="C37" s="13"/>
      <c r="D37" s="13"/>
      <c r="E37" s="13"/>
      <c r="F37" s="13"/>
      <c r="G37" s="14">
        <v>0</v>
      </c>
      <c r="H37" s="13">
        <v>45</v>
      </c>
      <c r="I37" s="13" t="s">
        <v>33</v>
      </c>
      <c r="J37" s="13"/>
      <c r="K37" s="13">
        <f t="shared" si="4"/>
        <v>0</v>
      </c>
      <c r="L37" s="13">
        <f t="shared" si="5"/>
        <v>0</v>
      </c>
      <c r="M37" s="13"/>
      <c r="N37" s="13"/>
      <c r="O37" s="13"/>
      <c r="P37" s="13">
        <f t="shared" si="6"/>
        <v>0</v>
      </c>
      <c r="Q37" s="15"/>
      <c r="R37" s="15"/>
      <c r="S37" s="13"/>
      <c r="T37" s="13" t="e">
        <f t="shared" si="7"/>
        <v>#DIV/0!</v>
      </c>
      <c r="U37" s="13" t="e">
        <f t="shared" si="8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39</v>
      </c>
      <c r="AC37" s="13">
        <f t="shared" si="9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32</v>
      </c>
      <c r="C38" s="1">
        <v>839.25300000000004</v>
      </c>
      <c r="D38" s="1">
        <v>1065.509</v>
      </c>
      <c r="E38" s="1">
        <v>1165.8040000000001</v>
      </c>
      <c r="F38" s="1">
        <v>677.86599999999999</v>
      </c>
      <c r="G38" s="6">
        <v>1</v>
      </c>
      <c r="H38" s="1">
        <v>40</v>
      </c>
      <c r="I38" s="1" t="s">
        <v>33</v>
      </c>
      <c r="J38" s="1">
        <v>1138.1320000000001</v>
      </c>
      <c r="K38" s="1">
        <f t="shared" ref="K38:K69" si="10">E38-J38</f>
        <v>27.672000000000025</v>
      </c>
      <c r="L38" s="1">
        <f t="shared" ref="L38:L69" si="11">E38-M38</f>
        <v>425.37200000000007</v>
      </c>
      <c r="M38" s="1">
        <v>740.43200000000002</v>
      </c>
      <c r="N38" s="1">
        <v>150.73040000000049</v>
      </c>
      <c r="O38" s="1">
        <v>100.5337999999997</v>
      </c>
      <c r="P38" s="1">
        <f t="shared" ref="P38:P69" si="12">L38/5</f>
        <v>85.074400000000011</v>
      </c>
      <c r="Q38" s="5"/>
      <c r="R38" s="5"/>
      <c r="S38" s="1"/>
      <c r="T38" s="1">
        <f t="shared" ref="T38:T69" si="13">(F38+N38+O38+Q38)/P38</f>
        <v>10.921384106147091</v>
      </c>
      <c r="U38" s="1">
        <f t="shared" ref="U38:U69" si="14">(F38+N38+O38)/P38</f>
        <v>10.921384106147091</v>
      </c>
      <c r="V38" s="1">
        <v>106.4546</v>
      </c>
      <c r="W38" s="1">
        <v>111.9534</v>
      </c>
      <c r="X38" s="1">
        <v>128.809</v>
      </c>
      <c r="Y38" s="1">
        <v>130.30879999999999</v>
      </c>
      <c r="Z38" s="1">
        <v>114.797</v>
      </c>
      <c r="AA38" s="1">
        <v>114.9522</v>
      </c>
      <c r="AB38" s="1" t="s">
        <v>69</v>
      </c>
      <c r="AC38" s="1">
        <f t="shared" ref="AC38:AC69" si="15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32</v>
      </c>
      <c r="C39" s="1">
        <v>253.82</v>
      </c>
      <c r="D39" s="1">
        <v>383.47899999999998</v>
      </c>
      <c r="E39" s="1">
        <v>464.52</v>
      </c>
      <c r="F39" s="1">
        <v>157.26499999999999</v>
      </c>
      <c r="G39" s="6">
        <v>1</v>
      </c>
      <c r="H39" s="1">
        <v>35</v>
      </c>
      <c r="I39" s="1" t="s">
        <v>33</v>
      </c>
      <c r="J39" s="1">
        <v>453.95499999999998</v>
      </c>
      <c r="K39" s="1">
        <f t="shared" si="10"/>
        <v>10.564999999999998</v>
      </c>
      <c r="L39" s="1">
        <f t="shared" si="11"/>
        <v>139.46499999999997</v>
      </c>
      <c r="M39" s="1">
        <v>325.05500000000001</v>
      </c>
      <c r="N39" s="1">
        <v>10.36729999999989</v>
      </c>
      <c r="O39" s="1">
        <v>37.765800000000013</v>
      </c>
      <c r="P39" s="1">
        <f t="shared" si="12"/>
        <v>27.892999999999994</v>
      </c>
      <c r="Q39" s="5">
        <f>10*P39-O39-N39-F39</f>
        <v>73.531900000000064</v>
      </c>
      <c r="R39" s="5"/>
      <c r="S39" s="1"/>
      <c r="T39" s="1">
        <f t="shared" si="13"/>
        <v>10</v>
      </c>
      <c r="U39" s="1">
        <f t="shared" si="14"/>
        <v>7.3637866131287399</v>
      </c>
      <c r="V39" s="1">
        <v>28.9678</v>
      </c>
      <c r="W39" s="1">
        <v>30.135400000000001</v>
      </c>
      <c r="X39" s="1">
        <v>36.289800000000007</v>
      </c>
      <c r="Y39" s="1">
        <v>38.078200000000017</v>
      </c>
      <c r="Z39" s="1">
        <v>38.193600000000004</v>
      </c>
      <c r="AA39" s="1">
        <v>36.378799999999991</v>
      </c>
      <c r="AB39" s="1"/>
      <c r="AC39" s="1">
        <f t="shared" si="15"/>
        <v>74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32</v>
      </c>
      <c r="C40" s="1">
        <v>89.799000000000007</v>
      </c>
      <c r="D40" s="1">
        <v>39.011000000000003</v>
      </c>
      <c r="E40" s="1">
        <v>43.055999999999997</v>
      </c>
      <c r="F40" s="1">
        <v>75.959000000000003</v>
      </c>
      <c r="G40" s="6">
        <v>1</v>
      </c>
      <c r="H40" s="1">
        <v>45</v>
      </c>
      <c r="I40" s="1" t="s">
        <v>33</v>
      </c>
      <c r="J40" s="1">
        <v>39.799999999999997</v>
      </c>
      <c r="K40" s="1">
        <f t="shared" si="10"/>
        <v>3.2560000000000002</v>
      </c>
      <c r="L40" s="1">
        <f t="shared" si="11"/>
        <v>43.055999999999997</v>
      </c>
      <c r="M40" s="1"/>
      <c r="N40" s="1">
        <v>83.372599999999963</v>
      </c>
      <c r="O40" s="1">
        <v>40.218600000000002</v>
      </c>
      <c r="P40" s="1">
        <f t="shared" si="12"/>
        <v>8.6112000000000002</v>
      </c>
      <c r="Q40" s="5"/>
      <c r="R40" s="5"/>
      <c r="S40" s="1"/>
      <c r="T40" s="1">
        <f t="shared" si="13"/>
        <v>23.173332404310663</v>
      </c>
      <c r="U40" s="1">
        <f t="shared" si="14"/>
        <v>23.173332404310663</v>
      </c>
      <c r="V40" s="1">
        <v>18.109200000000001</v>
      </c>
      <c r="W40" s="1">
        <v>17.8718</v>
      </c>
      <c r="X40" s="1">
        <v>14.4758</v>
      </c>
      <c r="Y40" s="1">
        <v>15.029199999999999</v>
      </c>
      <c r="Z40" s="1">
        <v>17.916799999999999</v>
      </c>
      <c r="AA40" s="1">
        <v>15.0276</v>
      </c>
      <c r="AB40" s="16" t="s">
        <v>136</v>
      </c>
      <c r="AC40" s="1">
        <f t="shared" si="1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32</v>
      </c>
      <c r="C41" s="1">
        <v>135.6</v>
      </c>
      <c r="D41" s="1">
        <v>115.199</v>
      </c>
      <c r="E41" s="1">
        <v>90.805000000000007</v>
      </c>
      <c r="F41" s="1">
        <v>143.01400000000001</v>
      </c>
      <c r="G41" s="6">
        <v>1</v>
      </c>
      <c r="H41" s="1">
        <v>30</v>
      </c>
      <c r="I41" s="1" t="s">
        <v>33</v>
      </c>
      <c r="J41" s="1">
        <v>87.807000000000002</v>
      </c>
      <c r="K41" s="1">
        <f t="shared" si="10"/>
        <v>2.9980000000000047</v>
      </c>
      <c r="L41" s="1">
        <f t="shared" si="11"/>
        <v>51.598000000000006</v>
      </c>
      <c r="M41" s="1">
        <v>39.207000000000001</v>
      </c>
      <c r="N41" s="1">
        <v>12.91439999999996</v>
      </c>
      <c r="O41" s="1"/>
      <c r="P41" s="1">
        <f t="shared" si="12"/>
        <v>10.319600000000001</v>
      </c>
      <c r="Q41" s="5"/>
      <c r="R41" s="5"/>
      <c r="S41" s="1"/>
      <c r="T41" s="1">
        <f t="shared" si="13"/>
        <v>15.109926741346561</v>
      </c>
      <c r="U41" s="1">
        <f t="shared" si="14"/>
        <v>15.109926741346561</v>
      </c>
      <c r="V41" s="1">
        <v>16.9694</v>
      </c>
      <c r="W41" s="1">
        <v>20.2044</v>
      </c>
      <c r="X41" s="1">
        <v>24.543600000000001</v>
      </c>
      <c r="Y41" s="1">
        <v>23.8642</v>
      </c>
      <c r="Z41" s="1">
        <v>18.622199999999999</v>
      </c>
      <c r="AA41" s="1">
        <v>16.471800000000002</v>
      </c>
      <c r="AB41" s="16" t="s">
        <v>136</v>
      </c>
      <c r="AC41" s="1">
        <f t="shared" si="1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32</v>
      </c>
      <c r="C42" s="1">
        <v>517.44100000000003</v>
      </c>
      <c r="D42" s="1">
        <v>708.05499999999995</v>
      </c>
      <c r="E42" s="1">
        <v>891.56299999999999</v>
      </c>
      <c r="F42" s="1">
        <v>200.375</v>
      </c>
      <c r="G42" s="6">
        <v>1</v>
      </c>
      <c r="H42" s="1">
        <v>45</v>
      </c>
      <c r="I42" s="1" t="s">
        <v>33</v>
      </c>
      <c r="J42" s="1">
        <v>883.29600000000005</v>
      </c>
      <c r="K42" s="1">
        <f t="shared" si="10"/>
        <v>8.2669999999999391</v>
      </c>
      <c r="L42" s="1">
        <f t="shared" si="11"/>
        <v>485.16699999999997</v>
      </c>
      <c r="M42" s="1">
        <v>406.39600000000002</v>
      </c>
      <c r="N42" s="1">
        <v>528.23759999999993</v>
      </c>
      <c r="O42" s="1">
        <v>191.81580000000019</v>
      </c>
      <c r="P42" s="1">
        <f t="shared" si="12"/>
        <v>97.0334</v>
      </c>
      <c r="Q42" s="5">
        <f>11*P42-O42-N42-F42</f>
        <v>146.93899999999996</v>
      </c>
      <c r="R42" s="5"/>
      <c r="S42" s="1"/>
      <c r="T42" s="1">
        <f t="shared" si="13"/>
        <v>11</v>
      </c>
      <c r="U42" s="1">
        <f t="shared" si="14"/>
        <v>9.4856863719090558</v>
      </c>
      <c r="V42" s="1">
        <v>109.66719999999999</v>
      </c>
      <c r="W42" s="1">
        <v>109.4006</v>
      </c>
      <c r="X42" s="1">
        <v>95.001000000000005</v>
      </c>
      <c r="Y42" s="1">
        <v>89.763800000000018</v>
      </c>
      <c r="Z42" s="1">
        <v>83.630400000000009</v>
      </c>
      <c r="AA42" s="1">
        <v>88.503799999999998</v>
      </c>
      <c r="AB42" s="1"/>
      <c r="AC42" s="1">
        <f t="shared" si="15"/>
        <v>147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32</v>
      </c>
      <c r="C43" s="1">
        <v>366.904</v>
      </c>
      <c r="D43" s="1">
        <v>285.33300000000003</v>
      </c>
      <c r="E43" s="1">
        <v>463.09899999999999</v>
      </c>
      <c r="F43" s="1">
        <v>126.727</v>
      </c>
      <c r="G43" s="6">
        <v>1</v>
      </c>
      <c r="H43" s="1">
        <v>45</v>
      </c>
      <c r="I43" s="1" t="s">
        <v>33</v>
      </c>
      <c r="J43" s="1">
        <v>463.392</v>
      </c>
      <c r="K43" s="1">
        <f t="shared" si="10"/>
        <v>-0.29300000000000637</v>
      </c>
      <c r="L43" s="1">
        <f t="shared" si="11"/>
        <v>308.80700000000002</v>
      </c>
      <c r="M43" s="1">
        <v>154.292</v>
      </c>
      <c r="N43" s="1">
        <v>320.45319999999998</v>
      </c>
      <c r="O43" s="1">
        <v>149.68600000000021</v>
      </c>
      <c r="P43" s="1">
        <f t="shared" si="12"/>
        <v>61.761400000000002</v>
      </c>
      <c r="Q43" s="5">
        <f>11*P43-O43-N43-F43</f>
        <v>82.509199999999765</v>
      </c>
      <c r="R43" s="5"/>
      <c r="S43" s="1"/>
      <c r="T43" s="1">
        <f t="shared" si="13"/>
        <v>10.999999999999998</v>
      </c>
      <c r="U43" s="1">
        <f t="shared" si="14"/>
        <v>9.6640652575880743</v>
      </c>
      <c r="V43" s="1">
        <v>71.097000000000008</v>
      </c>
      <c r="W43" s="1">
        <v>68.716999999999999</v>
      </c>
      <c r="X43" s="1">
        <v>61.682399999999987</v>
      </c>
      <c r="Y43" s="1">
        <v>64.51939999999999</v>
      </c>
      <c r="Z43" s="1">
        <v>51.782799999999988</v>
      </c>
      <c r="AA43" s="1">
        <v>52.368800000000007</v>
      </c>
      <c r="AB43" s="1"/>
      <c r="AC43" s="1">
        <f t="shared" si="15"/>
        <v>83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32</v>
      </c>
      <c r="C44" s="1">
        <v>162.78100000000001</v>
      </c>
      <c r="D44" s="1">
        <v>278.10199999999998</v>
      </c>
      <c r="E44" s="1">
        <v>286.00200000000001</v>
      </c>
      <c r="F44" s="1">
        <v>135.376</v>
      </c>
      <c r="G44" s="6">
        <v>1</v>
      </c>
      <c r="H44" s="1">
        <v>45</v>
      </c>
      <c r="I44" s="1" t="s">
        <v>33</v>
      </c>
      <c r="J44" s="1">
        <v>294.07400000000001</v>
      </c>
      <c r="K44" s="1">
        <f t="shared" si="10"/>
        <v>-8.0720000000000027</v>
      </c>
      <c r="L44" s="1">
        <f t="shared" si="11"/>
        <v>182.928</v>
      </c>
      <c r="M44" s="1">
        <v>103.074</v>
      </c>
      <c r="N44" s="1">
        <v>67.458200000000033</v>
      </c>
      <c r="O44" s="1">
        <v>36.185599999999909</v>
      </c>
      <c r="P44" s="1">
        <f t="shared" si="12"/>
        <v>36.585599999999999</v>
      </c>
      <c r="Q44" s="5">
        <f>11*P44-O44-N44-F44</f>
        <v>163.42180000000005</v>
      </c>
      <c r="R44" s="5"/>
      <c r="S44" s="1"/>
      <c r="T44" s="1">
        <f t="shared" si="13"/>
        <v>11</v>
      </c>
      <c r="U44" s="1">
        <f t="shared" si="14"/>
        <v>6.5331660544039174</v>
      </c>
      <c r="V44" s="1">
        <v>31.6782</v>
      </c>
      <c r="W44" s="1">
        <v>34.227800000000002</v>
      </c>
      <c r="X44" s="1">
        <v>35.880800000000001</v>
      </c>
      <c r="Y44" s="1">
        <v>30.114999999999998</v>
      </c>
      <c r="Z44" s="1">
        <v>26.6874</v>
      </c>
      <c r="AA44" s="1">
        <v>27.238800000000001</v>
      </c>
      <c r="AB44" s="1"/>
      <c r="AC44" s="1">
        <f t="shared" si="15"/>
        <v>163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76</v>
      </c>
      <c r="B45" s="10" t="s">
        <v>32</v>
      </c>
      <c r="C45" s="10">
        <v>-0.36299999999999999</v>
      </c>
      <c r="D45" s="10">
        <v>412.202</v>
      </c>
      <c r="E45" s="10">
        <v>411.839</v>
      </c>
      <c r="F45" s="10"/>
      <c r="G45" s="11">
        <v>0</v>
      </c>
      <c r="H45" s="10" t="e">
        <v>#N/A</v>
      </c>
      <c r="I45" s="10" t="s">
        <v>42</v>
      </c>
      <c r="J45" s="10">
        <v>411.839</v>
      </c>
      <c r="K45" s="10">
        <f t="shared" si="10"/>
        <v>0</v>
      </c>
      <c r="L45" s="10">
        <f t="shared" si="11"/>
        <v>0</v>
      </c>
      <c r="M45" s="10">
        <v>411.839</v>
      </c>
      <c r="N45" s="10"/>
      <c r="O45" s="10"/>
      <c r="P45" s="10">
        <f t="shared" si="12"/>
        <v>0</v>
      </c>
      <c r="Q45" s="12"/>
      <c r="R45" s="12"/>
      <c r="S45" s="10"/>
      <c r="T45" s="10" t="e">
        <f t="shared" si="13"/>
        <v>#DIV/0!</v>
      </c>
      <c r="U45" s="10" t="e">
        <f t="shared" si="14"/>
        <v>#DIV/0!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 t="s">
        <v>137</v>
      </c>
      <c r="AC45" s="10">
        <f t="shared" si="1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38</v>
      </c>
      <c r="C46" s="1">
        <v>681</v>
      </c>
      <c r="D46" s="1">
        <v>283</v>
      </c>
      <c r="E46" s="1">
        <v>343</v>
      </c>
      <c r="F46" s="1">
        <v>531</v>
      </c>
      <c r="G46" s="6">
        <v>0.4</v>
      </c>
      <c r="H46" s="1">
        <v>45</v>
      </c>
      <c r="I46" s="1" t="s">
        <v>33</v>
      </c>
      <c r="J46" s="1">
        <v>344</v>
      </c>
      <c r="K46" s="1">
        <f t="shared" si="10"/>
        <v>-1</v>
      </c>
      <c r="L46" s="1">
        <f t="shared" si="11"/>
        <v>343</v>
      </c>
      <c r="M46" s="1"/>
      <c r="N46" s="1">
        <v>140.80000000000021</v>
      </c>
      <c r="O46" s="1">
        <v>64</v>
      </c>
      <c r="P46" s="1">
        <f t="shared" si="12"/>
        <v>68.599999999999994</v>
      </c>
      <c r="Q46" s="5">
        <f>11*P46-O46-N46-F46</f>
        <v>18.799999999999727</v>
      </c>
      <c r="R46" s="5"/>
      <c r="S46" s="1"/>
      <c r="T46" s="1">
        <f t="shared" si="13"/>
        <v>11</v>
      </c>
      <c r="U46" s="1">
        <f t="shared" si="14"/>
        <v>10.725947521865892</v>
      </c>
      <c r="V46" s="1">
        <v>86</v>
      </c>
      <c r="W46" s="1">
        <v>92</v>
      </c>
      <c r="X46" s="1">
        <v>104.6</v>
      </c>
      <c r="Y46" s="1">
        <v>103</v>
      </c>
      <c r="Z46" s="1">
        <v>78.599999999999994</v>
      </c>
      <c r="AA46" s="1">
        <v>82</v>
      </c>
      <c r="AB46" s="1"/>
      <c r="AC46" s="1">
        <f t="shared" si="15"/>
        <v>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78</v>
      </c>
      <c r="B47" s="13" t="s">
        <v>38</v>
      </c>
      <c r="C47" s="13"/>
      <c r="D47" s="13"/>
      <c r="E47" s="13"/>
      <c r="F47" s="13"/>
      <c r="G47" s="14">
        <v>0</v>
      </c>
      <c r="H47" s="13">
        <v>50</v>
      </c>
      <c r="I47" s="13" t="s">
        <v>33</v>
      </c>
      <c r="J47" s="13"/>
      <c r="K47" s="13">
        <f t="shared" si="10"/>
        <v>0</v>
      </c>
      <c r="L47" s="13">
        <f t="shared" si="11"/>
        <v>0</v>
      </c>
      <c r="M47" s="13"/>
      <c r="N47" s="13"/>
      <c r="O47" s="13"/>
      <c r="P47" s="13">
        <f t="shared" si="12"/>
        <v>0</v>
      </c>
      <c r="Q47" s="15"/>
      <c r="R47" s="15"/>
      <c r="S47" s="13"/>
      <c r="T47" s="13" t="e">
        <f t="shared" si="13"/>
        <v>#DIV/0!</v>
      </c>
      <c r="U47" s="13" t="e">
        <f t="shared" si="14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 t="s">
        <v>39</v>
      </c>
      <c r="AC47" s="13">
        <f t="shared" si="15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79</v>
      </c>
      <c r="B48" s="13" t="s">
        <v>32</v>
      </c>
      <c r="C48" s="13"/>
      <c r="D48" s="13">
        <v>170.501</v>
      </c>
      <c r="E48" s="13">
        <v>170.501</v>
      </c>
      <c r="F48" s="13"/>
      <c r="G48" s="14">
        <v>0</v>
      </c>
      <c r="H48" s="13">
        <v>45</v>
      </c>
      <c r="I48" s="13" t="s">
        <v>33</v>
      </c>
      <c r="J48" s="13">
        <v>170.501</v>
      </c>
      <c r="K48" s="13">
        <f t="shared" si="10"/>
        <v>0</v>
      </c>
      <c r="L48" s="13">
        <f t="shared" si="11"/>
        <v>0</v>
      </c>
      <c r="M48" s="13">
        <v>170.501</v>
      </c>
      <c r="N48" s="13"/>
      <c r="O48" s="13"/>
      <c r="P48" s="13">
        <f t="shared" si="12"/>
        <v>0</v>
      </c>
      <c r="Q48" s="15"/>
      <c r="R48" s="15"/>
      <c r="S48" s="13"/>
      <c r="T48" s="13" t="e">
        <f t="shared" si="13"/>
        <v>#DIV/0!</v>
      </c>
      <c r="U48" s="13" t="e">
        <f t="shared" si="14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39</v>
      </c>
      <c r="AC48" s="13">
        <f t="shared" si="1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80</v>
      </c>
      <c r="B49" s="13" t="s">
        <v>38</v>
      </c>
      <c r="C49" s="13"/>
      <c r="D49" s="13"/>
      <c r="E49" s="13"/>
      <c r="F49" s="13"/>
      <c r="G49" s="14">
        <v>0</v>
      </c>
      <c r="H49" s="13">
        <v>40</v>
      </c>
      <c r="I49" s="13" t="s">
        <v>33</v>
      </c>
      <c r="J49" s="13"/>
      <c r="K49" s="13">
        <f t="shared" si="10"/>
        <v>0</v>
      </c>
      <c r="L49" s="13">
        <f t="shared" si="11"/>
        <v>0</v>
      </c>
      <c r="M49" s="13"/>
      <c r="N49" s="13"/>
      <c r="O49" s="13"/>
      <c r="P49" s="13">
        <f t="shared" si="12"/>
        <v>0</v>
      </c>
      <c r="Q49" s="15"/>
      <c r="R49" s="15"/>
      <c r="S49" s="13"/>
      <c r="T49" s="13" t="e">
        <f t="shared" si="13"/>
        <v>#DIV/0!</v>
      </c>
      <c r="U49" s="13" t="e">
        <f t="shared" si="14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39</v>
      </c>
      <c r="AC49" s="13">
        <f t="shared" si="15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32</v>
      </c>
      <c r="C50" s="1">
        <v>171.321</v>
      </c>
      <c r="D50" s="1">
        <v>262.95600000000002</v>
      </c>
      <c r="E50" s="1">
        <v>296.71499999999997</v>
      </c>
      <c r="F50" s="1">
        <v>90.635000000000005</v>
      </c>
      <c r="G50" s="6">
        <v>1</v>
      </c>
      <c r="H50" s="1">
        <v>40</v>
      </c>
      <c r="I50" s="1" t="s">
        <v>33</v>
      </c>
      <c r="J50" s="1">
        <v>304.03100000000001</v>
      </c>
      <c r="K50" s="1">
        <f t="shared" si="10"/>
        <v>-7.3160000000000309</v>
      </c>
      <c r="L50" s="1">
        <f t="shared" si="11"/>
        <v>192.28399999999999</v>
      </c>
      <c r="M50" s="1">
        <v>104.431</v>
      </c>
      <c r="N50" s="1">
        <v>423.63300000000032</v>
      </c>
      <c r="O50" s="1">
        <v>125.5747999999998</v>
      </c>
      <c r="P50" s="1">
        <f t="shared" si="12"/>
        <v>38.456800000000001</v>
      </c>
      <c r="Q50" s="5"/>
      <c r="R50" s="5"/>
      <c r="S50" s="1"/>
      <c r="T50" s="1">
        <f t="shared" si="13"/>
        <v>16.637962596991951</v>
      </c>
      <c r="U50" s="1">
        <f t="shared" si="14"/>
        <v>16.637962596991951</v>
      </c>
      <c r="V50" s="1">
        <v>66.178799999999995</v>
      </c>
      <c r="W50" s="1">
        <v>64.140799999999999</v>
      </c>
      <c r="X50" s="1">
        <v>47.88539999999999</v>
      </c>
      <c r="Y50" s="1">
        <v>45.282600000000002</v>
      </c>
      <c r="Z50" s="1">
        <v>24.4956</v>
      </c>
      <c r="AA50" s="1">
        <v>28.670999999999999</v>
      </c>
      <c r="AB50" s="1"/>
      <c r="AC50" s="1">
        <f t="shared" si="15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38</v>
      </c>
      <c r="C51" s="1">
        <v>540</v>
      </c>
      <c r="D51" s="1">
        <v>426</v>
      </c>
      <c r="E51" s="1">
        <v>484</v>
      </c>
      <c r="F51" s="1">
        <v>385</v>
      </c>
      <c r="G51" s="6">
        <v>0.4</v>
      </c>
      <c r="H51" s="1">
        <v>40</v>
      </c>
      <c r="I51" s="1" t="s">
        <v>33</v>
      </c>
      <c r="J51" s="1">
        <v>483</v>
      </c>
      <c r="K51" s="1">
        <f t="shared" si="10"/>
        <v>1</v>
      </c>
      <c r="L51" s="1">
        <f t="shared" si="11"/>
        <v>244</v>
      </c>
      <c r="M51" s="1">
        <v>240</v>
      </c>
      <c r="N51" s="1">
        <v>318.80000000000013</v>
      </c>
      <c r="O51" s="1">
        <v>207.1999999999997</v>
      </c>
      <c r="P51" s="1">
        <f t="shared" si="12"/>
        <v>48.8</v>
      </c>
      <c r="Q51" s="5"/>
      <c r="R51" s="5"/>
      <c r="S51" s="1"/>
      <c r="T51" s="1">
        <f t="shared" si="13"/>
        <v>18.668032786885245</v>
      </c>
      <c r="U51" s="1">
        <f t="shared" si="14"/>
        <v>18.668032786885245</v>
      </c>
      <c r="V51" s="1">
        <v>87.6</v>
      </c>
      <c r="W51" s="1">
        <v>85</v>
      </c>
      <c r="X51" s="1">
        <v>80.599999999999994</v>
      </c>
      <c r="Y51" s="1">
        <v>86</v>
      </c>
      <c r="Z51" s="1">
        <v>54</v>
      </c>
      <c r="AA51" s="1">
        <v>48.8</v>
      </c>
      <c r="AB51" s="16" t="s">
        <v>136</v>
      </c>
      <c r="AC51" s="1">
        <f t="shared" si="1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38</v>
      </c>
      <c r="C52" s="1">
        <v>436</v>
      </c>
      <c r="D52" s="1">
        <v>288</v>
      </c>
      <c r="E52" s="1">
        <v>403</v>
      </c>
      <c r="F52" s="1">
        <v>227</v>
      </c>
      <c r="G52" s="6">
        <v>0.4</v>
      </c>
      <c r="H52" s="1">
        <v>45</v>
      </c>
      <c r="I52" s="1" t="s">
        <v>33</v>
      </c>
      <c r="J52" s="1">
        <v>401</v>
      </c>
      <c r="K52" s="1">
        <f t="shared" si="10"/>
        <v>2</v>
      </c>
      <c r="L52" s="1">
        <f t="shared" si="11"/>
        <v>289</v>
      </c>
      <c r="M52" s="1">
        <v>114</v>
      </c>
      <c r="N52" s="1">
        <v>636.40000000000009</v>
      </c>
      <c r="O52" s="1">
        <v>17.599999999999909</v>
      </c>
      <c r="P52" s="1">
        <f t="shared" si="12"/>
        <v>57.8</v>
      </c>
      <c r="Q52" s="5"/>
      <c r="R52" s="5"/>
      <c r="S52" s="1"/>
      <c r="T52" s="1">
        <f t="shared" si="13"/>
        <v>15.242214532871973</v>
      </c>
      <c r="U52" s="1">
        <f t="shared" si="14"/>
        <v>15.242214532871973</v>
      </c>
      <c r="V52" s="1">
        <v>94</v>
      </c>
      <c r="W52" s="1">
        <v>104.4</v>
      </c>
      <c r="X52" s="1">
        <v>79</v>
      </c>
      <c r="Y52" s="1">
        <v>83.6</v>
      </c>
      <c r="Z52" s="1">
        <v>73.599999999999994</v>
      </c>
      <c r="AA52" s="1">
        <v>66.2</v>
      </c>
      <c r="AB52" s="1"/>
      <c r="AC52" s="1">
        <f t="shared" si="15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38</v>
      </c>
      <c r="C53" s="1">
        <v>1012</v>
      </c>
      <c r="D53" s="1">
        <v>1164</v>
      </c>
      <c r="E53" s="1">
        <v>1122</v>
      </c>
      <c r="F53" s="1">
        <v>936</v>
      </c>
      <c r="G53" s="6">
        <v>0.4</v>
      </c>
      <c r="H53" s="1">
        <v>40</v>
      </c>
      <c r="I53" s="1" t="s">
        <v>33</v>
      </c>
      <c r="J53" s="1">
        <v>1121</v>
      </c>
      <c r="K53" s="1">
        <f t="shared" si="10"/>
        <v>1</v>
      </c>
      <c r="L53" s="1">
        <f t="shared" si="11"/>
        <v>462</v>
      </c>
      <c r="M53" s="1">
        <v>660</v>
      </c>
      <c r="N53" s="1">
        <v>66</v>
      </c>
      <c r="O53" s="1">
        <v>65.800000000000182</v>
      </c>
      <c r="P53" s="1">
        <f t="shared" si="12"/>
        <v>92.4</v>
      </c>
      <c r="Q53" s="5"/>
      <c r="R53" s="5"/>
      <c r="S53" s="1"/>
      <c r="T53" s="1">
        <f t="shared" si="13"/>
        <v>11.556277056277057</v>
      </c>
      <c r="U53" s="1">
        <f t="shared" si="14"/>
        <v>11.556277056277057</v>
      </c>
      <c r="V53" s="1">
        <v>119.4</v>
      </c>
      <c r="W53" s="1">
        <v>132</v>
      </c>
      <c r="X53" s="1">
        <v>158</v>
      </c>
      <c r="Y53" s="1">
        <v>149</v>
      </c>
      <c r="Z53" s="1">
        <v>129</v>
      </c>
      <c r="AA53" s="1">
        <v>133.4</v>
      </c>
      <c r="AB53" s="1"/>
      <c r="AC53" s="1">
        <f t="shared" si="1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32</v>
      </c>
      <c r="C54" s="1">
        <v>125.199</v>
      </c>
      <c r="D54" s="1">
        <v>96.837000000000003</v>
      </c>
      <c r="E54" s="1">
        <v>60.356999999999999</v>
      </c>
      <c r="F54" s="1">
        <v>154.95099999999999</v>
      </c>
      <c r="G54" s="6">
        <v>1</v>
      </c>
      <c r="H54" s="1">
        <v>50</v>
      </c>
      <c r="I54" s="1" t="s">
        <v>33</v>
      </c>
      <c r="J54" s="1">
        <v>56.1</v>
      </c>
      <c r="K54" s="1">
        <f t="shared" si="10"/>
        <v>4.2569999999999979</v>
      </c>
      <c r="L54" s="1">
        <f t="shared" si="11"/>
        <v>60.356999999999999</v>
      </c>
      <c r="M54" s="1"/>
      <c r="N54" s="1"/>
      <c r="O54" s="1"/>
      <c r="P54" s="1">
        <f t="shared" si="12"/>
        <v>12.071400000000001</v>
      </c>
      <c r="Q54" s="5"/>
      <c r="R54" s="5"/>
      <c r="S54" s="1"/>
      <c r="T54" s="1">
        <f t="shared" si="13"/>
        <v>12.83620789635005</v>
      </c>
      <c r="U54" s="1">
        <f t="shared" si="14"/>
        <v>12.83620789635005</v>
      </c>
      <c r="V54" s="1">
        <v>15.831200000000001</v>
      </c>
      <c r="W54" s="1">
        <v>16.908000000000001</v>
      </c>
      <c r="X54" s="1">
        <v>20.1694</v>
      </c>
      <c r="Y54" s="1">
        <v>17.769400000000001</v>
      </c>
      <c r="Z54" s="1">
        <v>7.0620000000000003</v>
      </c>
      <c r="AA54" s="1">
        <v>9.1988000000000003</v>
      </c>
      <c r="AB54" s="1"/>
      <c r="AC54" s="1">
        <f t="shared" si="1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32</v>
      </c>
      <c r="C55" s="1">
        <v>158.53299999999999</v>
      </c>
      <c r="D55" s="1">
        <v>33.165999999999997</v>
      </c>
      <c r="E55" s="1">
        <v>97.116</v>
      </c>
      <c r="F55" s="1">
        <v>78.430999999999997</v>
      </c>
      <c r="G55" s="6">
        <v>1</v>
      </c>
      <c r="H55" s="1">
        <v>50</v>
      </c>
      <c r="I55" s="1" t="s">
        <v>33</v>
      </c>
      <c r="J55" s="1">
        <v>89.8</v>
      </c>
      <c r="K55" s="1">
        <f t="shared" si="10"/>
        <v>7.3160000000000025</v>
      </c>
      <c r="L55" s="1">
        <f t="shared" si="11"/>
        <v>97.116</v>
      </c>
      <c r="M55" s="1"/>
      <c r="N55" s="1">
        <v>198.2122</v>
      </c>
      <c r="O55" s="1"/>
      <c r="P55" s="1">
        <f t="shared" si="12"/>
        <v>19.423200000000001</v>
      </c>
      <c r="Q55" s="5"/>
      <c r="R55" s="5"/>
      <c r="S55" s="1"/>
      <c r="T55" s="1">
        <f t="shared" si="13"/>
        <v>14.242925985419497</v>
      </c>
      <c r="U55" s="1">
        <f t="shared" si="14"/>
        <v>14.242925985419497</v>
      </c>
      <c r="V55" s="1">
        <v>28.243600000000001</v>
      </c>
      <c r="W55" s="1">
        <v>29.8764</v>
      </c>
      <c r="X55" s="1">
        <v>23.976800000000001</v>
      </c>
      <c r="Y55" s="1">
        <v>23.7668</v>
      </c>
      <c r="Z55" s="1">
        <v>29.323599999999999</v>
      </c>
      <c r="AA55" s="1">
        <v>27.4224</v>
      </c>
      <c r="AB55" s="1"/>
      <c r="AC55" s="1">
        <f t="shared" si="1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87</v>
      </c>
      <c r="B56" s="13" t="s">
        <v>32</v>
      </c>
      <c r="C56" s="13"/>
      <c r="D56" s="13"/>
      <c r="E56" s="13"/>
      <c r="F56" s="13"/>
      <c r="G56" s="14">
        <v>0</v>
      </c>
      <c r="H56" s="13">
        <v>55</v>
      </c>
      <c r="I56" s="13" t="s">
        <v>33</v>
      </c>
      <c r="J56" s="13"/>
      <c r="K56" s="13">
        <f t="shared" si="10"/>
        <v>0</v>
      </c>
      <c r="L56" s="13">
        <f t="shared" si="11"/>
        <v>0</v>
      </c>
      <c r="M56" s="13"/>
      <c r="N56" s="13"/>
      <c r="O56" s="13"/>
      <c r="P56" s="13">
        <f t="shared" si="12"/>
        <v>0</v>
      </c>
      <c r="Q56" s="15"/>
      <c r="R56" s="15"/>
      <c r="S56" s="13"/>
      <c r="T56" s="13" t="e">
        <f t="shared" si="13"/>
        <v>#DIV/0!</v>
      </c>
      <c r="U56" s="13" t="e">
        <f t="shared" si="14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 t="s">
        <v>39</v>
      </c>
      <c r="AC56" s="13">
        <f t="shared" si="1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88</v>
      </c>
      <c r="B57" s="10" t="s">
        <v>32</v>
      </c>
      <c r="C57" s="10"/>
      <c r="D57" s="10">
        <v>168.35</v>
      </c>
      <c r="E57" s="10">
        <v>168.35</v>
      </c>
      <c r="F57" s="10"/>
      <c r="G57" s="11">
        <v>0</v>
      </c>
      <c r="H57" s="10">
        <v>50</v>
      </c>
      <c r="I57" s="10" t="s">
        <v>42</v>
      </c>
      <c r="J57" s="10">
        <v>168.35</v>
      </c>
      <c r="K57" s="10">
        <f t="shared" si="10"/>
        <v>0</v>
      </c>
      <c r="L57" s="10">
        <f t="shared" si="11"/>
        <v>0</v>
      </c>
      <c r="M57" s="10">
        <v>168.35</v>
      </c>
      <c r="N57" s="10"/>
      <c r="O57" s="10"/>
      <c r="P57" s="10">
        <f t="shared" si="12"/>
        <v>0</v>
      </c>
      <c r="Q57" s="12"/>
      <c r="R57" s="12"/>
      <c r="S57" s="10"/>
      <c r="T57" s="10" t="e">
        <f t="shared" si="13"/>
        <v>#DIV/0!</v>
      </c>
      <c r="U57" s="10" t="e">
        <f t="shared" si="14"/>
        <v>#DIV/0!</v>
      </c>
      <c r="V57" s="10">
        <v>0.30600000000000022</v>
      </c>
      <c r="W57" s="10">
        <v>0.30599999999999999</v>
      </c>
      <c r="X57" s="10">
        <v>0.30399999999999999</v>
      </c>
      <c r="Y57" s="10">
        <v>1.8146</v>
      </c>
      <c r="Z57" s="10">
        <v>3.6246000000000009</v>
      </c>
      <c r="AA57" s="10">
        <v>2.1139999999999999</v>
      </c>
      <c r="AB57" s="10"/>
      <c r="AC57" s="10">
        <f t="shared" si="1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32</v>
      </c>
      <c r="C58" s="1">
        <v>220.262</v>
      </c>
      <c r="D58" s="1">
        <v>130.405</v>
      </c>
      <c r="E58" s="1">
        <v>193.68199999999999</v>
      </c>
      <c r="F58" s="1">
        <v>127.107</v>
      </c>
      <c r="G58" s="6">
        <v>1</v>
      </c>
      <c r="H58" s="1">
        <v>40</v>
      </c>
      <c r="I58" s="1" t="s">
        <v>33</v>
      </c>
      <c r="J58" s="1">
        <v>189.995</v>
      </c>
      <c r="K58" s="1">
        <f t="shared" si="10"/>
        <v>3.6869999999999834</v>
      </c>
      <c r="L58" s="1">
        <f t="shared" si="11"/>
        <v>128.08699999999999</v>
      </c>
      <c r="M58" s="1">
        <v>65.594999999999999</v>
      </c>
      <c r="N58" s="1">
        <v>20.522599999999901</v>
      </c>
      <c r="O58" s="1">
        <v>51.452000000000027</v>
      </c>
      <c r="P58" s="1">
        <f t="shared" si="12"/>
        <v>25.617399999999996</v>
      </c>
      <c r="Q58" s="5">
        <f>11*P58-O58-N58-F58</f>
        <v>82.70980000000003</v>
      </c>
      <c r="R58" s="5"/>
      <c r="S58" s="1"/>
      <c r="T58" s="1">
        <f t="shared" si="13"/>
        <v>11</v>
      </c>
      <c r="U58" s="1">
        <f t="shared" si="14"/>
        <v>7.7713429153622124</v>
      </c>
      <c r="V58" s="1">
        <v>25.051400000000001</v>
      </c>
      <c r="W58" s="1">
        <v>24.462800000000001</v>
      </c>
      <c r="X58" s="1">
        <v>29.0808</v>
      </c>
      <c r="Y58" s="1">
        <v>29.8276</v>
      </c>
      <c r="Z58" s="1">
        <v>26.7744</v>
      </c>
      <c r="AA58" s="1">
        <v>25.429400000000001</v>
      </c>
      <c r="AB58" s="1" t="s">
        <v>90</v>
      </c>
      <c r="AC58" s="1">
        <f t="shared" si="15"/>
        <v>83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32</v>
      </c>
      <c r="C59" s="1">
        <v>162.886</v>
      </c>
      <c r="D59" s="1">
        <v>422.911</v>
      </c>
      <c r="E59" s="1">
        <v>497.40699999999998</v>
      </c>
      <c r="F59" s="1">
        <v>49.118000000000002</v>
      </c>
      <c r="G59" s="6">
        <v>1</v>
      </c>
      <c r="H59" s="1">
        <v>40</v>
      </c>
      <c r="I59" s="1" t="s">
        <v>33</v>
      </c>
      <c r="J59" s="1">
        <v>496.53500000000003</v>
      </c>
      <c r="K59" s="1">
        <f t="shared" si="10"/>
        <v>0.87199999999995725</v>
      </c>
      <c r="L59" s="1">
        <f t="shared" si="11"/>
        <v>115.67199999999997</v>
      </c>
      <c r="M59" s="1">
        <v>381.73500000000001</v>
      </c>
      <c r="N59" s="1">
        <v>195.40180000000021</v>
      </c>
      <c r="O59" s="1">
        <v>56.033000000000037</v>
      </c>
      <c r="P59" s="1">
        <f t="shared" si="12"/>
        <v>23.134399999999992</v>
      </c>
      <c r="Q59" s="5"/>
      <c r="R59" s="5"/>
      <c r="S59" s="1"/>
      <c r="T59" s="1">
        <f t="shared" si="13"/>
        <v>12.991596929248233</v>
      </c>
      <c r="U59" s="1">
        <f t="shared" si="14"/>
        <v>12.991596929248233</v>
      </c>
      <c r="V59" s="1">
        <v>32.4724</v>
      </c>
      <c r="W59" s="1">
        <v>32.0518</v>
      </c>
      <c r="X59" s="1">
        <v>25.172399999999989</v>
      </c>
      <c r="Y59" s="1">
        <v>26.262</v>
      </c>
      <c r="Z59" s="1">
        <v>26.7468</v>
      </c>
      <c r="AA59" s="1">
        <v>23.468399999999999</v>
      </c>
      <c r="AB59" s="1"/>
      <c r="AC59" s="1">
        <f t="shared" si="1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32</v>
      </c>
      <c r="C60" s="1">
        <v>821.63800000000003</v>
      </c>
      <c r="D60" s="1">
        <v>1631.57</v>
      </c>
      <c r="E60" s="1">
        <v>1677.5809999999999</v>
      </c>
      <c r="F60" s="1">
        <v>676.005</v>
      </c>
      <c r="G60" s="6">
        <v>1</v>
      </c>
      <c r="H60" s="1">
        <v>40</v>
      </c>
      <c r="I60" s="1" t="s">
        <v>33</v>
      </c>
      <c r="J60" s="1">
        <v>1658.425</v>
      </c>
      <c r="K60" s="1">
        <f t="shared" si="10"/>
        <v>19.155999999999949</v>
      </c>
      <c r="L60" s="1">
        <f t="shared" si="11"/>
        <v>319.4559999999999</v>
      </c>
      <c r="M60" s="1">
        <v>1358.125</v>
      </c>
      <c r="N60" s="1">
        <v>96.784699999998224</v>
      </c>
      <c r="O60" s="1">
        <v>170.31720000000001</v>
      </c>
      <c r="P60" s="1">
        <f t="shared" si="12"/>
        <v>63.891199999999984</v>
      </c>
      <c r="Q60" s="5"/>
      <c r="R60" s="5"/>
      <c r="S60" s="1"/>
      <c r="T60" s="1">
        <f t="shared" si="13"/>
        <v>14.761139249223655</v>
      </c>
      <c r="U60" s="1">
        <f t="shared" si="14"/>
        <v>14.761139249223655</v>
      </c>
      <c r="V60" s="1">
        <v>98.04740000000001</v>
      </c>
      <c r="W60" s="1">
        <v>97.308599999999984</v>
      </c>
      <c r="X60" s="1">
        <v>115.86240000000009</v>
      </c>
      <c r="Y60" s="1">
        <v>112.9349999999999</v>
      </c>
      <c r="Z60" s="1">
        <v>98.658600000000021</v>
      </c>
      <c r="AA60" s="1">
        <v>96.170600000000007</v>
      </c>
      <c r="AB60" s="1" t="s">
        <v>93</v>
      </c>
      <c r="AC60" s="1">
        <f t="shared" si="1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38</v>
      </c>
      <c r="C61" s="1">
        <v>817</v>
      </c>
      <c r="D61" s="1">
        <v>782</v>
      </c>
      <c r="E61" s="1">
        <v>870</v>
      </c>
      <c r="F61" s="1">
        <v>641</v>
      </c>
      <c r="G61" s="6">
        <v>0.4</v>
      </c>
      <c r="H61" s="1">
        <v>45</v>
      </c>
      <c r="I61" s="1" t="s">
        <v>33</v>
      </c>
      <c r="J61" s="1">
        <v>870</v>
      </c>
      <c r="K61" s="1">
        <f t="shared" si="10"/>
        <v>0</v>
      </c>
      <c r="L61" s="1">
        <f t="shared" si="11"/>
        <v>390</v>
      </c>
      <c r="M61" s="1">
        <v>480</v>
      </c>
      <c r="N61" s="1"/>
      <c r="O61" s="1">
        <v>161.60000000000039</v>
      </c>
      <c r="P61" s="1">
        <f t="shared" si="12"/>
        <v>78</v>
      </c>
      <c r="Q61" s="5">
        <f>11*P61-O61-N61-F61</f>
        <v>55.399999999999636</v>
      </c>
      <c r="R61" s="5"/>
      <c r="S61" s="1"/>
      <c r="T61" s="1">
        <f t="shared" si="13"/>
        <v>11</v>
      </c>
      <c r="U61" s="1">
        <f t="shared" si="14"/>
        <v>10.289743589743594</v>
      </c>
      <c r="V61" s="1">
        <v>92.4</v>
      </c>
      <c r="W61" s="1">
        <v>94.6</v>
      </c>
      <c r="X61" s="1">
        <v>117.6</v>
      </c>
      <c r="Y61" s="1">
        <v>114.4</v>
      </c>
      <c r="Z61" s="1">
        <v>80.2</v>
      </c>
      <c r="AA61" s="1">
        <v>87.2</v>
      </c>
      <c r="AB61" s="1"/>
      <c r="AC61" s="1">
        <f t="shared" si="15"/>
        <v>22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32</v>
      </c>
      <c r="C62" s="1">
        <v>395.36</v>
      </c>
      <c r="D62" s="1">
        <v>255.73599999999999</v>
      </c>
      <c r="E62" s="1">
        <v>368.70100000000002</v>
      </c>
      <c r="F62" s="1">
        <v>235.60599999999999</v>
      </c>
      <c r="G62" s="6">
        <v>1</v>
      </c>
      <c r="H62" s="1">
        <v>40</v>
      </c>
      <c r="I62" s="1" t="s">
        <v>33</v>
      </c>
      <c r="J62" s="1">
        <v>350.66399999999999</v>
      </c>
      <c r="K62" s="1">
        <f t="shared" si="10"/>
        <v>18.037000000000035</v>
      </c>
      <c r="L62" s="1">
        <f t="shared" si="11"/>
        <v>160.43700000000001</v>
      </c>
      <c r="M62" s="1">
        <v>208.26400000000001</v>
      </c>
      <c r="N62" s="1">
        <v>131.8063999999998</v>
      </c>
      <c r="O62" s="1">
        <v>72.079399999999964</v>
      </c>
      <c r="P62" s="1">
        <f t="shared" si="12"/>
        <v>32.087400000000002</v>
      </c>
      <c r="Q62" s="5"/>
      <c r="R62" s="5"/>
      <c r="S62" s="1"/>
      <c r="T62" s="1">
        <f t="shared" si="13"/>
        <v>13.696709611872565</v>
      </c>
      <c r="U62" s="1">
        <f t="shared" si="14"/>
        <v>13.696709611872565</v>
      </c>
      <c r="V62" s="1">
        <v>48.427999999999997</v>
      </c>
      <c r="W62" s="1">
        <v>47.648600000000002</v>
      </c>
      <c r="X62" s="1">
        <v>50.726800000000011</v>
      </c>
      <c r="Y62" s="1">
        <v>54.294800000000002</v>
      </c>
      <c r="Z62" s="1">
        <v>58.627000000000002</v>
      </c>
      <c r="AA62" s="1">
        <v>59.852999999999987</v>
      </c>
      <c r="AB62" s="1"/>
      <c r="AC62" s="1">
        <f t="shared" si="1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96</v>
      </c>
      <c r="B63" s="13" t="s">
        <v>38</v>
      </c>
      <c r="C63" s="13"/>
      <c r="D63" s="13">
        <v>216</v>
      </c>
      <c r="E63" s="13">
        <v>216</v>
      </c>
      <c r="F63" s="13"/>
      <c r="G63" s="14">
        <v>0</v>
      </c>
      <c r="H63" s="13">
        <v>40</v>
      </c>
      <c r="I63" s="13" t="s">
        <v>33</v>
      </c>
      <c r="J63" s="13">
        <v>216</v>
      </c>
      <c r="K63" s="13">
        <f t="shared" si="10"/>
        <v>0</v>
      </c>
      <c r="L63" s="13">
        <f t="shared" si="11"/>
        <v>0</v>
      </c>
      <c r="M63" s="13">
        <v>216</v>
      </c>
      <c r="N63" s="13"/>
      <c r="O63" s="13"/>
      <c r="P63" s="13">
        <f t="shared" si="12"/>
        <v>0</v>
      </c>
      <c r="Q63" s="15"/>
      <c r="R63" s="15"/>
      <c r="S63" s="13"/>
      <c r="T63" s="13" t="e">
        <f t="shared" si="13"/>
        <v>#DIV/0!</v>
      </c>
      <c r="U63" s="13" t="e">
        <f t="shared" si="14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39</v>
      </c>
      <c r="AC63" s="13">
        <f t="shared" si="1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97</v>
      </c>
      <c r="B64" s="13" t="s">
        <v>38</v>
      </c>
      <c r="C64" s="13"/>
      <c r="D64" s="13"/>
      <c r="E64" s="13"/>
      <c r="F64" s="13"/>
      <c r="G64" s="14">
        <v>0</v>
      </c>
      <c r="H64" s="13">
        <v>50</v>
      </c>
      <c r="I64" s="13" t="s">
        <v>33</v>
      </c>
      <c r="J64" s="13"/>
      <c r="K64" s="13">
        <f t="shared" si="10"/>
        <v>0</v>
      </c>
      <c r="L64" s="13">
        <f t="shared" si="11"/>
        <v>0</v>
      </c>
      <c r="M64" s="13"/>
      <c r="N64" s="13"/>
      <c r="O64" s="13"/>
      <c r="P64" s="13">
        <f t="shared" si="12"/>
        <v>0</v>
      </c>
      <c r="Q64" s="15"/>
      <c r="R64" s="15"/>
      <c r="S64" s="13"/>
      <c r="T64" s="13" t="e">
        <f t="shared" si="13"/>
        <v>#DIV/0!</v>
      </c>
      <c r="U64" s="13" t="e">
        <f t="shared" si="14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 t="s">
        <v>39</v>
      </c>
      <c r="AC64" s="13">
        <f t="shared" si="15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98</v>
      </c>
      <c r="B65" s="10" t="s">
        <v>38</v>
      </c>
      <c r="C65" s="10"/>
      <c r="D65" s="10">
        <v>60</v>
      </c>
      <c r="E65" s="10">
        <v>60</v>
      </c>
      <c r="F65" s="10"/>
      <c r="G65" s="11">
        <v>0</v>
      </c>
      <c r="H65" s="10" t="e">
        <v>#N/A</v>
      </c>
      <c r="I65" s="10" t="s">
        <v>42</v>
      </c>
      <c r="J65" s="10">
        <v>60</v>
      </c>
      <c r="K65" s="10">
        <f t="shared" si="10"/>
        <v>0</v>
      </c>
      <c r="L65" s="10">
        <f t="shared" si="11"/>
        <v>0</v>
      </c>
      <c r="M65" s="10">
        <v>60</v>
      </c>
      <c r="N65" s="10"/>
      <c r="O65" s="10"/>
      <c r="P65" s="10">
        <f t="shared" si="12"/>
        <v>0</v>
      </c>
      <c r="Q65" s="12"/>
      <c r="R65" s="12"/>
      <c r="S65" s="10"/>
      <c r="T65" s="10" t="e">
        <f t="shared" si="13"/>
        <v>#DIV/0!</v>
      </c>
      <c r="U65" s="10" t="e">
        <f t="shared" si="14"/>
        <v>#DIV/0!</v>
      </c>
      <c r="V65" s="10"/>
      <c r="W65" s="10"/>
      <c r="X65" s="10"/>
      <c r="Y65" s="10"/>
      <c r="Z65" s="10"/>
      <c r="AA65" s="10"/>
      <c r="AB65" s="10"/>
      <c r="AC65" s="10">
        <f t="shared" si="1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99</v>
      </c>
      <c r="B66" s="13" t="s">
        <v>38</v>
      </c>
      <c r="C66" s="13"/>
      <c r="D66" s="13"/>
      <c r="E66" s="13"/>
      <c r="F66" s="13"/>
      <c r="G66" s="14">
        <v>0</v>
      </c>
      <c r="H66" s="13">
        <v>45</v>
      </c>
      <c r="I66" s="13" t="s">
        <v>33</v>
      </c>
      <c r="J66" s="13"/>
      <c r="K66" s="13">
        <f t="shared" si="10"/>
        <v>0</v>
      </c>
      <c r="L66" s="13">
        <f t="shared" si="11"/>
        <v>0</v>
      </c>
      <c r="M66" s="13"/>
      <c r="N66" s="13"/>
      <c r="O66" s="13"/>
      <c r="P66" s="13">
        <f t="shared" si="12"/>
        <v>0</v>
      </c>
      <c r="Q66" s="15"/>
      <c r="R66" s="15"/>
      <c r="S66" s="13"/>
      <c r="T66" s="13" t="e">
        <f t="shared" si="13"/>
        <v>#DIV/0!</v>
      </c>
      <c r="U66" s="13" t="e">
        <f t="shared" si="14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39</v>
      </c>
      <c r="AC66" s="13">
        <f t="shared" si="1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38</v>
      </c>
      <c r="C67" s="1">
        <v>797</v>
      </c>
      <c r="D67" s="1">
        <v>708</v>
      </c>
      <c r="E67" s="1">
        <v>661</v>
      </c>
      <c r="F67" s="1">
        <v>788</v>
      </c>
      <c r="G67" s="6">
        <v>0.4</v>
      </c>
      <c r="H67" s="1">
        <v>40</v>
      </c>
      <c r="I67" s="1" t="s">
        <v>33</v>
      </c>
      <c r="J67" s="1">
        <v>663</v>
      </c>
      <c r="K67" s="1">
        <f t="shared" si="10"/>
        <v>-2</v>
      </c>
      <c r="L67" s="1">
        <f t="shared" si="11"/>
        <v>301</v>
      </c>
      <c r="M67" s="1">
        <v>360</v>
      </c>
      <c r="N67" s="1"/>
      <c r="O67" s="1"/>
      <c r="P67" s="1">
        <f t="shared" si="12"/>
        <v>60.2</v>
      </c>
      <c r="Q67" s="5"/>
      <c r="R67" s="5"/>
      <c r="S67" s="1"/>
      <c r="T67" s="1">
        <f t="shared" si="13"/>
        <v>13.08970099667774</v>
      </c>
      <c r="U67" s="1">
        <f t="shared" si="14"/>
        <v>13.08970099667774</v>
      </c>
      <c r="V67" s="1">
        <v>56.6</v>
      </c>
      <c r="W67" s="1">
        <v>56</v>
      </c>
      <c r="X67" s="1">
        <v>110.2</v>
      </c>
      <c r="Y67" s="1">
        <v>114</v>
      </c>
      <c r="Z67" s="1">
        <v>60</v>
      </c>
      <c r="AA67" s="1">
        <v>60</v>
      </c>
      <c r="AB67" s="1"/>
      <c r="AC67" s="1">
        <f t="shared" si="1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101</v>
      </c>
      <c r="B68" s="13" t="s">
        <v>32</v>
      </c>
      <c r="C68" s="13"/>
      <c r="D68" s="13">
        <v>202.42599999999999</v>
      </c>
      <c r="E68" s="13">
        <v>202.42599999999999</v>
      </c>
      <c r="F68" s="13"/>
      <c r="G68" s="14">
        <v>0</v>
      </c>
      <c r="H68" s="13">
        <v>40</v>
      </c>
      <c r="I68" s="13" t="s">
        <v>33</v>
      </c>
      <c r="J68" s="13">
        <v>202.42599999999999</v>
      </c>
      <c r="K68" s="13">
        <f t="shared" si="10"/>
        <v>0</v>
      </c>
      <c r="L68" s="13">
        <f t="shared" si="11"/>
        <v>0</v>
      </c>
      <c r="M68" s="13">
        <v>202.42599999999999</v>
      </c>
      <c r="N68" s="13"/>
      <c r="O68" s="13"/>
      <c r="P68" s="13">
        <f t="shared" si="12"/>
        <v>0</v>
      </c>
      <c r="Q68" s="15"/>
      <c r="R68" s="15"/>
      <c r="S68" s="13"/>
      <c r="T68" s="13" t="e">
        <f t="shared" si="13"/>
        <v>#DIV/0!</v>
      </c>
      <c r="U68" s="13" t="e">
        <f t="shared" si="14"/>
        <v>#DIV/0!</v>
      </c>
      <c r="V68" s="13">
        <v>0</v>
      </c>
      <c r="W68" s="13">
        <v>0</v>
      </c>
      <c r="X68" s="13">
        <v>-0.29000000000000342</v>
      </c>
      <c r="Y68" s="13">
        <v>-0.29000000000000059</v>
      </c>
      <c r="Z68" s="13">
        <v>0</v>
      </c>
      <c r="AA68" s="13">
        <v>0</v>
      </c>
      <c r="AB68" s="13" t="s">
        <v>39</v>
      </c>
      <c r="AC68" s="13">
        <f t="shared" si="15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32</v>
      </c>
      <c r="C69" s="1">
        <v>77.591999999999999</v>
      </c>
      <c r="D69" s="1">
        <v>73.147999999999996</v>
      </c>
      <c r="E69" s="1">
        <v>59.838000000000001</v>
      </c>
      <c r="F69" s="1">
        <v>73.668000000000006</v>
      </c>
      <c r="G69" s="6">
        <v>1</v>
      </c>
      <c r="H69" s="1">
        <v>30</v>
      </c>
      <c r="I69" s="1" t="s">
        <v>33</v>
      </c>
      <c r="J69" s="1">
        <v>53.85</v>
      </c>
      <c r="K69" s="1">
        <f t="shared" si="10"/>
        <v>5.9879999999999995</v>
      </c>
      <c r="L69" s="1">
        <f t="shared" si="11"/>
        <v>59.838000000000001</v>
      </c>
      <c r="M69" s="1"/>
      <c r="N69" s="1">
        <v>104.9858999999999</v>
      </c>
      <c r="O69" s="1">
        <v>17.656200000000091</v>
      </c>
      <c r="P69" s="1">
        <f t="shared" si="12"/>
        <v>11.967600000000001</v>
      </c>
      <c r="Q69" s="5"/>
      <c r="R69" s="5"/>
      <c r="S69" s="1"/>
      <c r="T69" s="1">
        <f t="shared" si="13"/>
        <v>16.403464353755137</v>
      </c>
      <c r="U69" s="1">
        <f t="shared" si="14"/>
        <v>16.403464353755137</v>
      </c>
      <c r="V69" s="1">
        <v>22.712199999999999</v>
      </c>
      <c r="W69" s="1">
        <v>23.624199999999998</v>
      </c>
      <c r="X69" s="1">
        <v>30.023</v>
      </c>
      <c r="Y69" s="1">
        <v>28.298200000000001</v>
      </c>
      <c r="Z69" s="1">
        <v>23.607199999999999</v>
      </c>
      <c r="AA69" s="1">
        <v>28.311599999999999</v>
      </c>
      <c r="AB69" s="16" t="s">
        <v>136</v>
      </c>
      <c r="AC69" s="1">
        <f t="shared" si="1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103</v>
      </c>
      <c r="B70" s="13" t="s">
        <v>38</v>
      </c>
      <c r="C70" s="13"/>
      <c r="D70" s="13"/>
      <c r="E70" s="13"/>
      <c r="F70" s="13"/>
      <c r="G70" s="14">
        <v>0</v>
      </c>
      <c r="H70" s="13">
        <v>50</v>
      </c>
      <c r="I70" s="13" t="s">
        <v>33</v>
      </c>
      <c r="J70" s="13"/>
      <c r="K70" s="13">
        <f t="shared" ref="K70:K101" si="16">E70-J70</f>
        <v>0</v>
      </c>
      <c r="L70" s="13">
        <f t="shared" ref="L70:L101" si="17">E70-M70</f>
        <v>0</v>
      </c>
      <c r="M70" s="13"/>
      <c r="N70" s="13"/>
      <c r="O70" s="13"/>
      <c r="P70" s="13">
        <f t="shared" ref="P70:P102" si="18">L70/5</f>
        <v>0</v>
      </c>
      <c r="Q70" s="15"/>
      <c r="R70" s="15"/>
      <c r="S70" s="13"/>
      <c r="T70" s="13" t="e">
        <f t="shared" ref="T70:T102" si="19">(F70+N70+O70+Q70)/P70</f>
        <v>#DIV/0!</v>
      </c>
      <c r="U70" s="13" t="e">
        <f t="shared" ref="U70:U102" si="20">(F70+N70+O70)/P70</f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39</v>
      </c>
      <c r="AC70" s="13">
        <f t="shared" ref="AC70:AC105" si="21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32</v>
      </c>
      <c r="C71" s="1">
        <v>135.70400000000001</v>
      </c>
      <c r="D71" s="1">
        <v>56.43</v>
      </c>
      <c r="E71" s="1">
        <v>115.593</v>
      </c>
      <c r="F71" s="1">
        <v>48.585999999999999</v>
      </c>
      <c r="G71" s="6">
        <v>1</v>
      </c>
      <c r="H71" s="1">
        <v>50</v>
      </c>
      <c r="I71" s="1" t="s">
        <v>33</v>
      </c>
      <c r="J71" s="1">
        <v>98.9</v>
      </c>
      <c r="K71" s="1">
        <f t="shared" si="16"/>
        <v>16.692999999999998</v>
      </c>
      <c r="L71" s="1">
        <f t="shared" si="17"/>
        <v>115.593</v>
      </c>
      <c r="M71" s="1"/>
      <c r="N71" s="1">
        <v>231.55459999999999</v>
      </c>
      <c r="O71" s="1">
        <v>22.126799999999971</v>
      </c>
      <c r="P71" s="1">
        <f t="shared" si="18"/>
        <v>23.118600000000001</v>
      </c>
      <c r="Q71" s="5"/>
      <c r="R71" s="5"/>
      <c r="S71" s="1"/>
      <c r="T71" s="1">
        <f t="shared" si="19"/>
        <v>13.074641197996415</v>
      </c>
      <c r="U71" s="1">
        <f t="shared" si="20"/>
        <v>13.074641197996415</v>
      </c>
      <c r="V71" s="1">
        <v>32.5396</v>
      </c>
      <c r="W71" s="1">
        <v>32.0732</v>
      </c>
      <c r="X71" s="1">
        <v>24.698</v>
      </c>
      <c r="Y71" s="1">
        <v>25.324400000000001</v>
      </c>
      <c r="Z71" s="1">
        <v>13.849600000000001</v>
      </c>
      <c r="AA71" s="1">
        <v>14.9732</v>
      </c>
      <c r="AB71" s="1"/>
      <c r="AC71" s="1">
        <f t="shared" si="21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105</v>
      </c>
      <c r="B72" s="13" t="s">
        <v>32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6"/>
        <v>0</v>
      </c>
      <c r="L72" s="13">
        <f t="shared" si="17"/>
        <v>0</v>
      </c>
      <c r="M72" s="13"/>
      <c r="N72" s="13"/>
      <c r="O72" s="13"/>
      <c r="P72" s="13">
        <f t="shared" si="18"/>
        <v>0</v>
      </c>
      <c r="Q72" s="15"/>
      <c r="R72" s="15"/>
      <c r="S72" s="13"/>
      <c r="T72" s="13" t="e">
        <f t="shared" si="19"/>
        <v>#DIV/0!</v>
      </c>
      <c r="U72" s="13" t="e">
        <f t="shared" si="20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39</v>
      </c>
      <c r="AC72" s="13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38</v>
      </c>
      <c r="C73" s="1">
        <v>1143</v>
      </c>
      <c r="D73" s="1">
        <v>1224</v>
      </c>
      <c r="E73" s="1">
        <v>1323</v>
      </c>
      <c r="F73" s="1">
        <v>949</v>
      </c>
      <c r="G73" s="6">
        <v>0.4</v>
      </c>
      <c r="H73" s="1">
        <v>40</v>
      </c>
      <c r="I73" s="1" t="s">
        <v>33</v>
      </c>
      <c r="J73" s="1">
        <v>1324</v>
      </c>
      <c r="K73" s="1">
        <f t="shared" si="16"/>
        <v>-1</v>
      </c>
      <c r="L73" s="1">
        <f t="shared" si="17"/>
        <v>483</v>
      </c>
      <c r="M73" s="1">
        <v>840</v>
      </c>
      <c r="N73" s="1"/>
      <c r="O73" s="1">
        <v>112.0000000000002</v>
      </c>
      <c r="P73" s="1">
        <f t="shared" si="18"/>
        <v>96.6</v>
      </c>
      <c r="Q73" s="5"/>
      <c r="R73" s="5"/>
      <c r="S73" s="1"/>
      <c r="T73" s="1">
        <f t="shared" si="19"/>
        <v>10.983436853002074</v>
      </c>
      <c r="U73" s="1">
        <f t="shared" si="20"/>
        <v>10.983436853002074</v>
      </c>
      <c r="V73" s="1">
        <v>119.4</v>
      </c>
      <c r="W73" s="1">
        <v>125.2</v>
      </c>
      <c r="X73" s="1">
        <v>158</v>
      </c>
      <c r="Y73" s="1">
        <v>157.6</v>
      </c>
      <c r="Z73" s="1">
        <v>133</v>
      </c>
      <c r="AA73" s="1">
        <v>134.4</v>
      </c>
      <c r="AB73" s="1"/>
      <c r="AC73" s="1">
        <f t="shared" si="2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38</v>
      </c>
      <c r="C74" s="1">
        <v>764</v>
      </c>
      <c r="D74" s="1">
        <v>845</v>
      </c>
      <c r="E74" s="1">
        <v>976</v>
      </c>
      <c r="F74" s="1">
        <v>537</v>
      </c>
      <c r="G74" s="6">
        <v>0.4</v>
      </c>
      <c r="H74" s="1">
        <v>40</v>
      </c>
      <c r="I74" s="1" t="s">
        <v>33</v>
      </c>
      <c r="J74" s="1">
        <v>974</v>
      </c>
      <c r="K74" s="1">
        <f t="shared" si="16"/>
        <v>2</v>
      </c>
      <c r="L74" s="1">
        <f t="shared" si="17"/>
        <v>436</v>
      </c>
      <c r="M74" s="1">
        <v>540</v>
      </c>
      <c r="N74" s="1">
        <v>197.55600000000021</v>
      </c>
      <c r="O74" s="1">
        <v>241.14399999999961</v>
      </c>
      <c r="P74" s="1">
        <f t="shared" si="18"/>
        <v>87.2</v>
      </c>
      <c r="Q74" s="5"/>
      <c r="R74" s="5"/>
      <c r="S74" s="1"/>
      <c r="T74" s="1">
        <f t="shared" si="19"/>
        <v>11.189220183486237</v>
      </c>
      <c r="U74" s="1">
        <f t="shared" si="20"/>
        <v>11.189220183486237</v>
      </c>
      <c r="V74" s="1">
        <v>106.8</v>
      </c>
      <c r="W74" s="1">
        <v>105.71599999999999</v>
      </c>
      <c r="X74" s="1">
        <v>115.4</v>
      </c>
      <c r="Y74" s="1">
        <v>115</v>
      </c>
      <c r="Z74" s="1">
        <v>103.8</v>
      </c>
      <c r="AA74" s="1">
        <v>98</v>
      </c>
      <c r="AB74" s="1"/>
      <c r="AC74" s="1">
        <f t="shared" si="2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38</v>
      </c>
      <c r="C75" s="1">
        <v>763</v>
      </c>
      <c r="D75" s="1">
        <v>602</v>
      </c>
      <c r="E75" s="1">
        <v>499</v>
      </c>
      <c r="F75" s="1">
        <v>820</v>
      </c>
      <c r="G75" s="6">
        <v>0.4</v>
      </c>
      <c r="H75" s="1">
        <v>40</v>
      </c>
      <c r="I75" s="1" t="s">
        <v>33</v>
      </c>
      <c r="J75" s="1">
        <v>502</v>
      </c>
      <c r="K75" s="1">
        <f t="shared" si="16"/>
        <v>-3</v>
      </c>
      <c r="L75" s="1">
        <f t="shared" si="17"/>
        <v>319</v>
      </c>
      <c r="M75" s="1">
        <v>180</v>
      </c>
      <c r="N75" s="1"/>
      <c r="O75" s="1"/>
      <c r="P75" s="1">
        <f t="shared" si="18"/>
        <v>63.8</v>
      </c>
      <c r="Q75" s="5"/>
      <c r="R75" s="5"/>
      <c r="S75" s="1"/>
      <c r="T75" s="1">
        <f t="shared" si="19"/>
        <v>12.852664576802509</v>
      </c>
      <c r="U75" s="1">
        <f t="shared" si="20"/>
        <v>12.852664576802509</v>
      </c>
      <c r="V75" s="1">
        <v>53.8</v>
      </c>
      <c r="W75" s="1">
        <v>58.4</v>
      </c>
      <c r="X75" s="1">
        <v>112.4</v>
      </c>
      <c r="Y75" s="1">
        <v>112.2</v>
      </c>
      <c r="Z75" s="1">
        <v>58</v>
      </c>
      <c r="AA75" s="1">
        <v>54.8</v>
      </c>
      <c r="AB75" s="1"/>
      <c r="AC75" s="1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32</v>
      </c>
      <c r="C76" s="1">
        <v>229.565</v>
      </c>
      <c r="D76" s="1">
        <v>606.08699999999999</v>
      </c>
      <c r="E76" s="1">
        <v>672.39499999999998</v>
      </c>
      <c r="F76" s="1">
        <v>134.63300000000001</v>
      </c>
      <c r="G76" s="6">
        <v>1</v>
      </c>
      <c r="H76" s="1">
        <v>40</v>
      </c>
      <c r="I76" s="1" t="s">
        <v>33</v>
      </c>
      <c r="J76" s="1">
        <v>662.11199999999997</v>
      </c>
      <c r="K76" s="1">
        <f t="shared" si="16"/>
        <v>10.283000000000015</v>
      </c>
      <c r="L76" s="1">
        <f t="shared" si="17"/>
        <v>183.08299999999997</v>
      </c>
      <c r="M76" s="1">
        <v>489.31200000000001</v>
      </c>
      <c r="N76" s="1">
        <v>90.5839</v>
      </c>
      <c r="O76" s="1">
        <v>57.904799999999987</v>
      </c>
      <c r="P76" s="1">
        <f t="shared" si="18"/>
        <v>36.616599999999991</v>
      </c>
      <c r="Q76" s="5">
        <f>11*P76-O76-N76-F76</f>
        <v>119.66089999999991</v>
      </c>
      <c r="R76" s="5"/>
      <c r="S76" s="1"/>
      <c r="T76" s="1">
        <f t="shared" si="19"/>
        <v>11</v>
      </c>
      <c r="U76" s="1">
        <f t="shared" si="20"/>
        <v>7.7320586837663807</v>
      </c>
      <c r="V76" s="1">
        <v>36.475399999999993</v>
      </c>
      <c r="W76" s="1">
        <v>36.977999999999987</v>
      </c>
      <c r="X76" s="1">
        <v>38.289000000000001</v>
      </c>
      <c r="Y76" s="1">
        <v>35.184600000000003</v>
      </c>
      <c r="Z76" s="1">
        <v>31.213200000000001</v>
      </c>
      <c r="AA76" s="1">
        <v>33.64</v>
      </c>
      <c r="AB76" s="1"/>
      <c r="AC76" s="1">
        <f t="shared" si="21"/>
        <v>120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32</v>
      </c>
      <c r="C77" s="1">
        <v>251.709</v>
      </c>
      <c r="D77" s="1">
        <v>371.28699999999998</v>
      </c>
      <c r="E77" s="1">
        <v>403.70299999999997</v>
      </c>
      <c r="F77" s="1">
        <v>187.494</v>
      </c>
      <c r="G77" s="6">
        <v>1</v>
      </c>
      <c r="H77" s="1">
        <v>40</v>
      </c>
      <c r="I77" s="1" t="s">
        <v>33</v>
      </c>
      <c r="J77" s="1">
        <v>401.49299999999999</v>
      </c>
      <c r="K77" s="1">
        <f t="shared" si="16"/>
        <v>2.2099999999999795</v>
      </c>
      <c r="L77" s="1">
        <f t="shared" si="17"/>
        <v>145.40999999999997</v>
      </c>
      <c r="M77" s="1">
        <v>258.29300000000001</v>
      </c>
      <c r="N77" s="1"/>
      <c r="O77" s="1">
        <v>19.286899999999999</v>
      </c>
      <c r="P77" s="1">
        <f t="shared" si="18"/>
        <v>29.081999999999994</v>
      </c>
      <c r="Q77" s="5">
        <f>11*P77-O77-N77-F77</f>
        <v>113.12109999999993</v>
      </c>
      <c r="R77" s="5"/>
      <c r="S77" s="1"/>
      <c r="T77" s="1">
        <f t="shared" si="19"/>
        <v>11</v>
      </c>
      <c r="U77" s="1">
        <f t="shared" si="20"/>
        <v>7.1102709579808829</v>
      </c>
      <c r="V77" s="1">
        <v>27.38099999999999</v>
      </c>
      <c r="W77" s="1">
        <v>29.311399999999999</v>
      </c>
      <c r="X77" s="1">
        <v>36.399799999999992</v>
      </c>
      <c r="Y77" s="1">
        <v>34.319000000000003</v>
      </c>
      <c r="Z77" s="1">
        <v>18.0442</v>
      </c>
      <c r="AA77" s="1">
        <v>21.813400000000001</v>
      </c>
      <c r="AB77" s="1"/>
      <c r="AC77" s="1">
        <f t="shared" si="21"/>
        <v>113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111</v>
      </c>
      <c r="B78" s="10" t="s">
        <v>32</v>
      </c>
      <c r="C78" s="10"/>
      <c r="D78" s="10">
        <v>87.334999999999994</v>
      </c>
      <c r="E78" s="10">
        <v>87.334999999999994</v>
      </c>
      <c r="F78" s="10"/>
      <c r="G78" s="11">
        <v>0</v>
      </c>
      <c r="H78" s="10" t="e">
        <v>#N/A</v>
      </c>
      <c r="I78" s="10" t="s">
        <v>42</v>
      </c>
      <c r="J78" s="10">
        <v>87.334999999999994</v>
      </c>
      <c r="K78" s="10">
        <f t="shared" si="16"/>
        <v>0</v>
      </c>
      <c r="L78" s="10">
        <f t="shared" si="17"/>
        <v>0</v>
      </c>
      <c r="M78" s="10">
        <v>87.334999999999994</v>
      </c>
      <c r="N78" s="10"/>
      <c r="O78" s="10"/>
      <c r="P78" s="10">
        <f t="shared" si="18"/>
        <v>0</v>
      </c>
      <c r="Q78" s="12"/>
      <c r="R78" s="12"/>
      <c r="S78" s="10"/>
      <c r="T78" s="10" t="e">
        <f t="shared" si="19"/>
        <v>#DIV/0!</v>
      </c>
      <c r="U78" s="10" t="e">
        <f t="shared" si="20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/>
      <c r="AC78" s="10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112</v>
      </c>
      <c r="B79" s="13" t="s">
        <v>38</v>
      </c>
      <c r="C79" s="13"/>
      <c r="D79" s="13"/>
      <c r="E79" s="13"/>
      <c r="F79" s="13"/>
      <c r="G79" s="14">
        <v>0</v>
      </c>
      <c r="H79" s="13">
        <v>50</v>
      </c>
      <c r="I79" s="13" t="s">
        <v>33</v>
      </c>
      <c r="J79" s="13"/>
      <c r="K79" s="13">
        <f t="shared" si="16"/>
        <v>0</v>
      </c>
      <c r="L79" s="13">
        <f t="shared" si="17"/>
        <v>0</v>
      </c>
      <c r="M79" s="13"/>
      <c r="N79" s="13"/>
      <c r="O79" s="13"/>
      <c r="P79" s="13">
        <f t="shared" si="18"/>
        <v>0</v>
      </c>
      <c r="Q79" s="15"/>
      <c r="R79" s="15"/>
      <c r="S79" s="13"/>
      <c r="T79" s="13" t="e">
        <f t="shared" si="19"/>
        <v>#DIV/0!</v>
      </c>
      <c r="U79" s="13" t="e">
        <f t="shared" si="20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39</v>
      </c>
      <c r="AC79" s="13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113</v>
      </c>
      <c r="B80" s="13" t="s">
        <v>38</v>
      </c>
      <c r="C80" s="13"/>
      <c r="D80" s="13"/>
      <c r="E80" s="13"/>
      <c r="F80" s="13"/>
      <c r="G80" s="14">
        <v>0</v>
      </c>
      <c r="H80" s="13">
        <v>55</v>
      </c>
      <c r="I80" s="13" t="s">
        <v>33</v>
      </c>
      <c r="J80" s="13"/>
      <c r="K80" s="13">
        <f t="shared" si="16"/>
        <v>0</v>
      </c>
      <c r="L80" s="13">
        <f t="shared" si="17"/>
        <v>0</v>
      </c>
      <c r="M80" s="13"/>
      <c r="N80" s="13"/>
      <c r="O80" s="13"/>
      <c r="P80" s="13">
        <f t="shared" si="18"/>
        <v>0</v>
      </c>
      <c r="Q80" s="15"/>
      <c r="R80" s="15"/>
      <c r="S80" s="13"/>
      <c r="T80" s="13" t="e">
        <f t="shared" si="19"/>
        <v>#DIV/0!</v>
      </c>
      <c r="U80" s="13" t="e">
        <f t="shared" si="20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114</v>
      </c>
      <c r="B81" s="13" t="s">
        <v>38</v>
      </c>
      <c r="C81" s="13"/>
      <c r="D81" s="13"/>
      <c r="E81" s="13"/>
      <c r="F81" s="13"/>
      <c r="G81" s="14">
        <v>0</v>
      </c>
      <c r="H81" s="13">
        <v>50</v>
      </c>
      <c r="I81" s="13" t="s">
        <v>33</v>
      </c>
      <c r="J81" s="13"/>
      <c r="K81" s="13">
        <f t="shared" si="16"/>
        <v>0</v>
      </c>
      <c r="L81" s="13">
        <f t="shared" si="17"/>
        <v>0</v>
      </c>
      <c r="M81" s="13"/>
      <c r="N81" s="13"/>
      <c r="O81" s="13"/>
      <c r="P81" s="13">
        <f t="shared" si="18"/>
        <v>0</v>
      </c>
      <c r="Q81" s="15"/>
      <c r="R81" s="15"/>
      <c r="S81" s="13"/>
      <c r="T81" s="13" t="e">
        <f t="shared" si="19"/>
        <v>#DIV/0!</v>
      </c>
      <c r="U81" s="13" t="e">
        <f t="shared" si="20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39</v>
      </c>
      <c r="AC81" s="13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115</v>
      </c>
      <c r="B82" s="13" t="s">
        <v>38</v>
      </c>
      <c r="C82" s="13"/>
      <c r="D82" s="13"/>
      <c r="E82" s="13"/>
      <c r="F82" s="13"/>
      <c r="G82" s="14">
        <v>0</v>
      </c>
      <c r="H82" s="13">
        <v>50</v>
      </c>
      <c r="I82" s="13" t="s">
        <v>33</v>
      </c>
      <c r="J82" s="13"/>
      <c r="K82" s="13">
        <f t="shared" si="16"/>
        <v>0</v>
      </c>
      <c r="L82" s="13">
        <f t="shared" si="17"/>
        <v>0</v>
      </c>
      <c r="M82" s="13"/>
      <c r="N82" s="13"/>
      <c r="O82" s="13"/>
      <c r="P82" s="13">
        <f t="shared" si="18"/>
        <v>0</v>
      </c>
      <c r="Q82" s="15"/>
      <c r="R82" s="15"/>
      <c r="S82" s="13"/>
      <c r="T82" s="13" t="e">
        <f t="shared" si="19"/>
        <v>#DIV/0!</v>
      </c>
      <c r="U82" s="13" t="e">
        <f t="shared" si="20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116</v>
      </c>
      <c r="B83" s="13" t="s">
        <v>38</v>
      </c>
      <c r="C83" s="13"/>
      <c r="D83" s="13"/>
      <c r="E83" s="13"/>
      <c r="F83" s="13"/>
      <c r="G83" s="14">
        <v>0</v>
      </c>
      <c r="H83" s="13">
        <v>55</v>
      </c>
      <c r="I83" s="13" t="s">
        <v>33</v>
      </c>
      <c r="J83" s="13"/>
      <c r="K83" s="13">
        <f t="shared" si="16"/>
        <v>0</v>
      </c>
      <c r="L83" s="13">
        <f t="shared" si="17"/>
        <v>0</v>
      </c>
      <c r="M83" s="13"/>
      <c r="N83" s="13"/>
      <c r="O83" s="13"/>
      <c r="P83" s="13">
        <f t="shared" si="18"/>
        <v>0</v>
      </c>
      <c r="Q83" s="15"/>
      <c r="R83" s="15"/>
      <c r="S83" s="13"/>
      <c r="T83" s="13" t="e">
        <f t="shared" si="19"/>
        <v>#DIV/0!</v>
      </c>
      <c r="U83" s="13" t="e">
        <f t="shared" si="20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117</v>
      </c>
      <c r="B84" s="13" t="s">
        <v>38</v>
      </c>
      <c r="C84" s="13"/>
      <c r="D84" s="13"/>
      <c r="E84" s="13"/>
      <c r="F84" s="13"/>
      <c r="G84" s="14">
        <v>0</v>
      </c>
      <c r="H84" s="13">
        <v>30</v>
      </c>
      <c r="I84" s="13" t="s">
        <v>33</v>
      </c>
      <c r="J84" s="13"/>
      <c r="K84" s="13">
        <f t="shared" si="16"/>
        <v>0</v>
      </c>
      <c r="L84" s="13">
        <f t="shared" si="17"/>
        <v>0</v>
      </c>
      <c r="M84" s="13"/>
      <c r="N84" s="13"/>
      <c r="O84" s="13"/>
      <c r="P84" s="13">
        <f t="shared" si="18"/>
        <v>0</v>
      </c>
      <c r="Q84" s="15"/>
      <c r="R84" s="15"/>
      <c r="S84" s="13"/>
      <c r="T84" s="13" t="e">
        <f t="shared" si="19"/>
        <v>#DIV/0!</v>
      </c>
      <c r="U84" s="13" t="e">
        <f t="shared" si="20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39</v>
      </c>
      <c r="AC84" s="13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118</v>
      </c>
      <c r="B85" s="13" t="s">
        <v>38</v>
      </c>
      <c r="C85" s="13"/>
      <c r="D85" s="13"/>
      <c r="E85" s="13"/>
      <c r="F85" s="13"/>
      <c r="G85" s="14">
        <v>0</v>
      </c>
      <c r="H85" s="13">
        <v>40</v>
      </c>
      <c r="I85" s="13" t="s">
        <v>33</v>
      </c>
      <c r="J85" s="13"/>
      <c r="K85" s="13">
        <f t="shared" si="16"/>
        <v>0</v>
      </c>
      <c r="L85" s="13">
        <f t="shared" si="17"/>
        <v>0</v>
      </c>
      <c r="M85" s="13"/>
      <c r="N85" s="13"/>
      <c r="O85" s="13"/>
      <c r="P85" s="13">
        <f t="shared" si="18"/>
        <v>0</v>
      </c>
      <c r="Q85" s="15"/>
      <c r="R85" s="15"/>
      <c r="S85" s="13"/>
      <c r="T85" s="13" t="e">
        <f t="shared" si="19"/>
        <v>#DIV/0!</v>
      </c>
      <c r="U85" s="13" t="e">
        <f t="shared" si="20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39</v>
      </c>
      <c r="AC85" s="13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119</v>
      </c>
      <c r="B86" s="13" t="s">
        <v>32</v>
      </c>
      <c r="C86" s="13"/>
      <c r="D86" s="13"/>
      <c r="E86" s="13"/>
      <c r="F86" s="13"/>
      <c r="G86" s="14">
        <v>0</v>
      </c>
      <c r="H86" s="13">
        <v>45</v>
      </c>
      <c r="I86" s="13" t="s">
        <v>33</v>
      </c>
      <c r="J86" s="13"/>
      <c r="K86" s="13">
        <f t="shared" si="16"/>
        <v>0</v>
      </c>
      <c r="L86" s="13">
        <f t="shared" si="17"/>
        <v>0</v>
      </c>
      <c r="M86" s="13"/>
      <c r="N86" s="13"/>
      <c r="O86" s="13"/>
      <c r="P86" s="13">
        <f t="shared" si="18"/>
        <v>0</v>
      </c>
      <c r="Q86" s="15"/>
      <c r="R86" s="15"/>
      <c r="S86" s="13"/>
      <c r="T86" s="13" t="e">
        <f t="shared" si="19"/>
        <v>#DIV/0!</v>
      </c>
      <c r="U86" s="13" t="e">
        <f t="shared" si="20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39</v>
      </c>
      <c r="AC86" s="13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120</v>
      </c>
      <c r="B87" s="13" t="s">
        <v>32</v>
      </c>
      <c r="C87" s="13"/>
      <c r="D87" s="13">
        <v>410.90300000000002</v>
      </c>
      <c r="E87" s="13">
        <v>410.90300000000002</v>
      </c>
      <c r="F87" s="13"/>
      <c r="G87" s="14">
        <v>0</v>
      </c>
      <c r="H87" s="13">
        <v>40</v>
      </c>
      <c r="I87" s="13" t="s">
        <v>33</v>
      </c>
      <c r="J87" s="13">
        <v>410.90300000000002</v>
      </c>
      <c r="K87" s="13">
        <f t="shared" si="16"/>
        <v>0</v>
      </c>
      <c r="L87" s="13">
        <f t="shared" si="17"/>
        <v>0</v>
      </c>
      <c r="M87" s="13">
        <v>410.90300000000002</v>
      </c>
      <c r="N87" s="13"/>
      <c r="O87" s="13"/>
      <c r="P87" s="13">
        <f t="shared" si="18"/>
        <v>0</v>
      </c>
      <c r="Q87" s="15"/>
      <c r="R87" s="15"/>
      <c r="S87" s="13"/>
      <c r="T87" s="13" t="e">
        <f t="shared" si="19"/>
        <v>#DIV/0!</v>
      </c>
      <c r="U87" s="13" t="e">
        <f t="shared" si="20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39</v>
      </c>
      <c r="AC87" s="13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121</v>
      </c>
      <c r="B88" s="10" t="s">
        <v>32</v>
      </c>
      <c r="C88" s="10"/>
      <c r="D88" s="10">
        <v>160.505</v>
      </c>
      <c r="E88" s="10">
        <v>160.505</v>
      </c>
      <c r="F88" s="10"/>
      <c r="G88" s="11">
        <v>0</v>
      </c>
      <c r="H88" s="10" t="e">
        <v>#N/A</v>
      </c>
      <c r="I88" s="10" t="s">
        <v>42</v>
      </c>
      <c r="J88" s="10">
        <v>160.505</v>
      </c>
      <c r="K88" s="10">
        <f t="shared" si="16"/>
        <v>0</v>
      </c>
      <c r="L88" s="10">
        <f t="shared" si="17"/>
        <v>0</v>
      </c>
      <c r="M88" s="10">
        <v>160.505</v>
      </c>
      <c r="N88" s="10"/>
      <c r="O88" s="10"/>
      <c r="P88" s="10">
        <f t="shared" si="18"/>
        <v>0</v>
      </c>
      <c r="Q88" s="12"/>
      <c r="R88" s="12"/>
      <c r="S88" s="10"/>
      <c r="T88" s="10" t="e">
        <f t="shared" si="19"/>
        <v>#DIV/0!</v>
      </c>
      <c r="U88" s="10" t="e">
        <f t="shared" si="20"/>
        <v>#DIV/0!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/>
      <c r="AC88" s="10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122</v>
      </c>
      <c r="B89" s="10" t="s">
        <v>38</v>
      </c>
      <c r="C89" s="10"/>
      <c r="D89" s="10">
        <v>96</v>
      </c>
      <c r="E89" s="10">
        <v>96</v>
      </c>
      <c r="F89" s="10"/>
      <c r="G89" s="11">
        <v>0</v>
      </c>
      <c r="H89" s="10" t="e">
        <v>#N/A</v>
      </c>
      <c r="I89" s="10" t="s">
        <v>42</v>
      </c>
      <c r="J89" s="10">
        <v>96</v>
      </c>
      <c r="K89" s="10">
        <f t="shared" si="16"/>
        <v>0</v>
      </c>
      <c r="L89" s="10">
        <f t="shared" si="17"/>
        <v>0</v>
      </c>
      <c r="M89" s="10">
        <v>96</v>
      </c>
      <c r="N89" s="10"/>
      <c r="O89" s="10"/>
      <c r="P89" s="10">
        <f t="shared" si="18"/>
        <v>0</v>
      </c>
      <c r="Q89" s="12"/>
      <c r="R89" s="12"/>
      <c r="S89" s="10"/>
      <c r="T89" s="10" t="e">
        <f t="shared" si="19"/>
        <v>#DIV/0!</v>
      </c>
      <c r="U89" s="10" t="e">
        <f t="shared" si="20"/>
        <v>#DIV/0!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 t="s">
        <v>137</v>
      </c>
      <c r="AC89" s="10">
        <f t="shared" si="2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123</v>
      </c>
      <c r="B90" s="10" t="s">
        <v>38</v>
      </c>
      <c r="C90" s="10">
        <v>95</v>
      </c>
      <c r="D90" s="10">
        <v>132</v>
      </c>
      <c r="E90" s="10">
        <v>163</v>
      </c>
      <c r="F90" s="10">
        <v>64</v>
      </c>
      <c r="G90" s="11">
        <v>0</v>
      </c>
      <c r="H90" s="10" t="e">
        <v>#N/A</v>
      </c>
      <c r="I90" s="10" t="s">
        <v>42</v>
      </c>
      <c r="J90" s="10">
        <v>162</v>
      </c>
      <c r="K90" s="10">
        <f t="shared" si="16"/>
        <v>1</v>
      </c>
      <c r="L90" s="10">
        <f t="shared" si="17"/>
        <v>31</v>
      </c>
      <c r="M90" s="10">
        <v>132</v>
      </c>
      <c r="N90" s="10"/>
      <c r="O90" s="10"/>
      <c r="P90" s="10">
        <f t="shared" si="18"/>
        <v>6.2</v>
      </c>
      <c r="Q90" s="12"/>
      <c r="R90" s="12"/>
      <c r="S90" s="10"/>
      <c r="T90" s="10">
        <f t="shared" si="19"/>
        <v>10.32258064516129</v>
      </c>
      <c r="U90" s="10">
        <f t="shared" si="20"/>
        <v>10.32258064516129</v>
      </c>
      <c r="V90" s="10">
        <v>6.2</v>
      </c>
      <c r="W90" s="10">
        <v>7.4</v>
      </c>
      <c r="X90" s="10">
        <v>9.6</v>
      </c>
      <c r="Y90" s="10">
        <v>10.4</v>
      </c>
      <c r="Z90" s="10">
        <v>9.1999999999999993</v>
      </c>
      <c r="AA90" s="10">
        <v>8.8000000000000007</v>
      </c>
      <c r="AB90" s="16" t="s">
        <v>138</v>
      </c>
      <c r="AC90" s="10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124</v>
      </c>
      <c r="B91" s="10" t="s">
        <v>32</v>
      </c>
      <c r="C91" s="10">
        <v>-0.16900000000000001</v>
      </c>
      <c r="D91" s="10">
        <v>489.87099999999998</v>
      </c>
      <c r="E91" s="10">
        <v>489.702</v>
      </c>
      <c r="F91" s="10"/>
      <c r="G91" s="11">
        <v>0</v>
      </c>
      <c r="H91" s="10" t="e">
        <v>#N/A</v>
      </c>
      <c r="I91" s="10" t="s">
        <v>42</v>
      </c>
      <c r="J91" s="10">
        <v>489.702</v>
      </c>
      <c r="K91" s="10">
        <f t="shared" si="16"/>
        <v>0</v>
      </c>
      <c r="L91" s="10">
        <f t="shared" si="17"/>
        <v>0</v>
      </c>
      <c r="M91" s="10">
        <v>489.702</v>
      </c>
      <c r="N91" s="10"/>
      <c r="O91" s="10"/>
      <c r="P91" s="10">
        <f t="shared" si="18"/>
        <v>0</v>
      </c>
      <c r="Q91" s="12"/>
      <c r="R91" s="12"/>
      <c r="S91" s="10"/>
      <c r="T91" s="10" t="e">
        <f t="shared" si="19"/>
        <v>#DIV/0!</v>
      </c>
      <c r="U91" s="10" t="e">
        <f t="shared" si="20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125</v>
      </c>
      <c r="B92" s="10" t="s">
        <v>32</v>
      </c>
      <c r="C92" s="10"/>
      <c r="D92" s="10">
        <v>84.876999999999995</v>
      </c>
      <c r="E92" s="10">
        <v>84.876999999999995</v>
      </c>
      <c r="F92" s="10"/>
      <c r="G92" s="11">
        <v>0</v>
      </c>
      <c r="H92" s="10" t="e">
        <v>#N/A</v>
      </c>
      <c r="I92" s="10" t="s">
        <v>42</v>
      </c>
      <c r="J92" s="10">
        <v>84.876999999999995</v>
      </c>
      <c r="K92" s="10">
        <f t="shared" si="16"/>
        <v>0</v>
      </c>
      <c r="L92" s="10">
        <f t="shared" si="17"/>
        <v>0</v>
      </c>
      <c r="M92" s="10">
        <v>84.876999999999995</v>
      </c>
      <c r="N92" s="10"/>
      <c r="O92" s="10"/>
      <c r="P92" s="10">
        <f t="shared" si="18"/>
        <v>0</v>
      </c>
      <c r="Q92" s="12"/>
      <c r="R92" s="12"/>
      <c r="S92" s="10"/>
      <c r="T92" s="10" t="e">
        <f t="shared" si="19"/>
        <v>#DIV/0!</v>
      </c>
      <c r="U92" s="10" t="e">
        <f t="shared" si="20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2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126</v>
      </c>
      <c r="B93" s="10" t="s">
        <v>38</v>
      </c>
      <c r="C93" s="10"/>
      <c r="D93" s="10">
        <v>84</v>
      </c>
      <c r="E93" s="10">
        <v>84</v>
      </c>
      <c r="F93" s="10"/>
      <c r="G93" s="11">
        <v>0</v>
      </c>
      <c r="H93" s="10" t="e">
        <v>#N/A</v>
      </c>
      <c r="I93" s="10" t="s">
        <v>42</v>
      </c>
      <c r="J93" s="10">
        <v>84</v>
      </c>
      <c r="K93" s="10">
        <f t="shared" si="16"/>
        <v>0</v>
      </c>
      <c r="L93" s="10">
        <f t="shared" si="17"/>
        <v>0</v>
      </c>
      <c r="M93" s="10">
        <v>84</v>
      </c>
      <c r="N93" s="10"/>
      <c r="O93" s="10"/>
      <c r="P93" s="10">
        <f t="shared" si="18"/>
        <v>0</v>
      </c>
      <c r="Q93" s="12"/>
      <c r="R93" s="12"/>
      <c r="S93" s="10"/>
      <c r="T93" s="10" t="e">
        <f t="shared" si="19"/>
        <v>#DIV/0!</v>
      </c>
      <c r="U93" s="10" t="e">
        <f t="shared" si="20"/>
        <v>#DIV/0!</v>
      </c>
      <c r="V93" s="10"/>
      <c r="W93" s="10"/>
      <c r="X93" s="10"/>
      <c r="Y93" s="10"/>
      <c r="Z93" s="10"/>
      <c r="AA93" s="10"/>
      <c r="AB93" s="10"/>
      <c r="AC93" s="10">
        <f t="shared" si="2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127</v>
      </c>
      <c r="B94" s="10" t="s">
        <v>38</v>
      </c>
      <c r="C94" s="10"/>
      <c r="D94" s="10">
        <v>510</v>
      </c>
      <c r="E94" s="10">
        <v>510</v>
      </c>
      <c r="F94" s="10"/>
      <c r="G94" s="11">
        <v>0</v>
      </c>
      <c r="H94" s="10" t="e">
        <v>#N/A</v>
      </c>
      <c r="I94" s="10" t="s">
        <v>42</v>
      </c>
      <c r="J94" s="10">
        <v>510</v>
      </c>
      <c r="K94" s="10">
        <f t="shared" si="16"/>
        <v>0</v>
      </c>
      <c r="L94" s="10">
        <f t="shared" si="17"/>
        <v>0</v>
      </c>
      <c r="M94" s="10">
        <v>510</v>
      </c>
      <c r="N94" s="10"/>
      <c r="O94" s="10"/>
      <c r="P94" s="10">
        <f t="shared" si="18"/>
        <v>0</v>
      </c>
      <c r="Q94" s="12"/>
      <c r="R94" s="12"/>
      <c r="S94" s="10"/>
      <c r="T94" s="10" t="e">
        <f t="shared" si="19"/>
        <v>#DIV/0!</v>
      </c>
      <c r="U94" s="10" t="e">
        <f t="shared" si="20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/>
      <c r="AC94" s="10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128</v>
      </c>
      <c r="B95" s="13" t="s">
        <v>32</v>
      </c>
      <c r="C95" s="13"/>
      <c r="D95" s="13"/>
      <c r="E95" s="13"/>
      <c r="F95" s="13"/>
      <c r="G95" s="14">
        <v>0</v>
      </c>
      <c r="H95" s="13">
        <v>50</v>
      </c>
      <c r="I95" s="13" t="s">
        <v>33</v>
      </c>
      <c r="J95" s="13"/>
      <c r="K95" s="13">
        <f t="shared" si="16"/>
        <v>0</v>
      </c>
      <c r="L95" s="13">
        <f t="shared" si="17"/>
        <v>0</v>
      </c>
      <c r="M95" s="13"/>
      <c r="N95" s="13"/>
      <c r="O95" s="13"/>
      <c r="P95" s="13">
        <f t="shared" si="18"/>
        <v>0</v>
      </c>
      <c r="Q95" s="15"/>
      <c r="R95" s="15"/>
      <c r="S95" s="13"/>
      <c r="T95" s="13" t="e">
        <f t="shared" si="19"/>
        <v>#DIV/0!</v>
      </c>
      <c r="U95" s="13" t="e">
        <f t="shared" si="20"/>
        <v>#DIV/0!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 t="s">
        <v>39</v>
      </c>
      <c r="AC95" s="13">
        <f t="shared" si="2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129</v>
      </c>
      <c r="B96" s="1" t="s">
        <v>32</v>
      </c>
      <c r="C96" s="1">
        <v>203.77799999999999</v>
      </c>
      <c r="D96" s="1"/>
      <c r="E96" s="1">
        <v>77.926000000000002</v>
      </c>
      <c r="F96" s="1">
        <v>109.56</v>
      </c>
      <c r="G96" s="6">
        <v>1</v>
      </c>
      <c r="H96" s="1">
        <v>55</v>
      </c>
      <c r="I96" s="1" t="s">
        <v>33</v>
      </c>
      <c r="J96" s="1">
        <v>71.3</v>
      </c>
      <c r="K96" s="1">
        <f t="shared" si="16"/>
        <v>6.6260000000000048</v>
      </c>
      <c r="L96" s="1">
        <f t="shared" si="17"/>
        <v>77.926000000000002</v>
      </c>
      <c r="M96" s="1"/>
      <c r="N96" s="1">
        <v>111.0564</v>
      </c>
      <c r="O96" s="1"/>
      <c r="P96" s="1">
        <f t="shared" si="18"/>
        <v>15.5852</v>
      </c>
      <c r="Q96" s="5"/>
      <c r="R96" s="5"/>
      <c r="S96" s="1"/>
      <c r="T96" s="1">
        <f t="shared" si="19"/>
        <v>14.155506506172522</v>
      </c>
      <c r="U96" s="1">
        <f t="shared" si="20"/>
        <v>14.155506506172522</v>
      </c>
      <c r="V96" s="1">
        <v>21.229199999999999</v>
      </c>
      <c r="W96" s="1">
        <v>25.0352</v>
      </c>
      <c r="X96" s="1">
        <v>6.1259999999999986</v>
      </c>
      <c r="Y96" s="1">
        <v>2.8763999999999998</v>
      </c>
      <c r="Z96" s="1">
        <v>25.231400000000001</v>
      </c>
      <c r="AA96" s="1">
        <v>22.355</v>
      </c>
      <c r="AB96" s="1"/>
      <c r="AC96" s="1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130</v>
      </c>
      <c r="B97" s="1" t="s">
        <v>32</v>
      </c>
      <c r="C97" s="1">
        <v>126.49</v>
      </c>
      <c r="D97" s="1">
        <v>97.944000000000003</v>
      </c>
      <c r="E97" s="1">
        <v>81.209999999999994</v>
      </c>
      <c r="F97" s="1">
        <v>130.16800000000001</v>
      </c>
      <c r="G97" s="6">
        <v>1</v>
      </c>
      <c r="H97" s="1">
        <v>55</v>
      </c>
      <c r="I97" s="1" t="s">
        <v>33</v>
      </c>
      <c r="J97" s="1">
        <v>77.599999999999994</v>
      </c>
      <c r="K97" s="1">
        <f t="shared" si="16"/>
        <v>3.6099999999999994</v>
      </c>
      <c r="L97" s="1">
        <f t="shared" si="17"/>
        <v>81.209999999999994</v>
      </c>
      <c r="M97" s="1"/>
      <c r="N97" s="1">
        <v>128.59020000000001</v>
      </c>
      <c r="O97" s="1"/>
      <c r="P97" s="1">
        <f t="shared" si="18"/>
        <v>16.241999999999997</v>
      </c>
      <c r="Q97" s="5"/>
      <c r="R97" s="5"/>
      <c r="S97" s="1"/>
      <c r="T97" s="1">
        <f t="shared" si="19"/>
        <v>15.931424701391457</v>
      </c>
      <c r="U97" s="1">
        <f t="shared" si="20"/>
        <v>15.931424701391457</v>
      </c>
      <c r="V97" s="1">
        <v>22.375599999999999</v>
      </c>
      <c r="W97" s="1">
        <v>26.933599999999998</v>
      </c>
      <c r="X97" s="1">
        <v>24.795999999999999</v>
      </c>
      <c r="Y97" s="1">
        <v>27.206</v>
      </c>
      <c r="Z97" s="1">
        <v>43.179400000000001</v>
      </c>
      <c r="AA97" s="1">
        <v>34.7622</v>
      </c>
      <c r="AB97" s="1"/>
      <c r="AC97" s="1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131</v>
      </c>
      <c r="B98" s="1" t="s">
        <v>38</v>
      </c>
      <c r="C98" s="1">
        <v>135</v>
      </c>
      <c r="D98" s="1">
        <v>1</v>
      </c>
      <c r="E98" s="1">
        <v>63</v>
      </c>
      <c r="F98" s="1">
        <v>62</v>
      </c>
      <c r="G98" s="6">
        <v>0.4</v>
      </c>
      <c r="H98" s="1">
        <v>55</v>
      </c>
      <c r="I98" s="1" t="s">
        <v>33</v>
      </c>
      <c r="J98" s="1">
        <v>66</v>
      </c>
      <c r="K98" s="1">
        <f t="shared" si="16"/>
        <v>-3</v>
      </c>
      <c r="L98" s="1">
        <f t="shared" si="17"/>
        <v>63</v>
      </c>
      <c r="M98" s="1"/>
      <c r="N98" s="1">
        <v>134.6</v>
      </c>
      <c r="O98" s="1"/>
      <c r="P98" s="1">
        <f t="shared" si="18"/>
        <v>12.6</v>
      </c>
      <c r="Q98" s="5"/>
      <c r="R98" s="5"/>
      <c r="S98" s="1"/>
      <c r="T98" s="1">
        <f t="shared" si="19"/>
        <v>15.603174603174603</v>
      </c>
      <c r="U98" s="1">
        <f t="shared" si="20"/>
        <v>15.603174603174603</v>
      </c>
      <c r="V98" s="1">
        <v>18.600000000000001</v>
      </c>
      <c r="W98" s="1">
        <v>23.6</v>
      </c>
      <c r="X98" s="1">
        <v>5.6</v>
      </c>
      <c r="Y98" s="1">
        <v>0</v>
      </c>
      <c r="Z98" s="1">
        <v>19.2</v>
      </c>
      <c r="AA98" s="1">
        <v>19.600000000000001</v>
      </c>
      <c r="AB98" s="1"/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132</v>
      </c>
      <c r="B99" s="1" t="s">
        <v>38</v>
      </c>
      <c r="C99" s="1">
        <v>68</v>
      </c>
      <c r="D99" s="1">
        <v>52</v>
      </c>
      <c r="E99" s="1">
        <v>57</v>
      </c>
      <c r="F99" s="1">
        <v>55</v>
      </c>
      <c r="G99" s="6">
        <v>0.4</v>
      </c>
      <c r="H99" s="1">
        <v>55</v>
      </c>
      <c r="I99" s="1" t="s">
        <v>33</v>
      </c>
      <c r="J99" s="1">
        <v>57</v>
      </c>
      <c r="K99" s="1">
        <f t="shared" si="16"/>
        <v>0</v>
      </c>
      <c r="L99" s="1">
        <f t="shared" si="17"/>
        <v>57</v>
      </c>
      <c r="M99" s="1"/>
      <c r="N99" s="1"/>
      <c r="O99" s="1"/>
      <c r="P99" s="1">
        <f t="shared" si="18"/>
        <v>11.4</v>
      </c>
      <c r="Q99" s="20">
        <f>12*P99-O99-N99-F99</f>
        <v>81.800000000000011</v>
      </c>
      <c r="R99" s="5"/>
      <c r="S99" s="1"/>
      <c r="T99" s="1">
        <f t="shared" si="19"/>
        <v>12</v>
      </c>
      <c r="U99" s="1">
        <f t="shared" si="20"/>
        <v>4.8245614035087714</v>
      </c>
      <c r="V99" s="1">
        <v>2.6</v>
      </c>
      <c r="W99" s="1">
        <v>1.6</v>
      </c>
      <c r="X99" s="1">
        <v>10</v>
      </c>
      <c r="Y99" s="1">
        <v>10</v>
      </c>
      <c r="Z99" s="1">
        <v>0</v>
      </c>
      <c r="AA99" s="1">
        <v>0</v>
      </c>
      <c r="AB99" s="1"/>
      <c r="AC99" s="1">
        <f t="shared" si="21"/>
        <v>33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144</v>
      </c>
      <c r="B100" s="13" t="s">
        <v>32</v>
      </c>
      <c r="C100" s="13"/>
      <c r="D100" s="13"/>
      <c r="E100" s="13"/>
      <c r="F100" s="13"/>
      <c r="G100" s="14">
        <v>0</v>
      </c>
      <c r="H100" s="13">
        <v>40</v>
      </c>
      <c r="I100" s="13" t="s">
        <v>33</v>
      </c>
      <c r="J100" s="13"/>
      <c r="K100" s="13">
        <f t="shared" si="16"/>
        <v>0</v>
      </c>
      <c r="L100" s="13">
        <f t="shared" si="17"/>
        <v>0</v>
      </c>
      <c r="M100" s="13"/>
      <c r="N100" s="13"/>
      <c r="O100" s="13"/>
      <c r="P100" s="13">
        <f t="shared" si="18"/>
        <v>0</v>
      </c>
      <c r="Q100" s="15"/>
      <c r="R100" s="15"/>
      <c r="S100" s="13"/>
      <c r="T100" s="13" t="e">
        <f t="shared" si="19"/>
        <v>#DIV/0!</v>
      </c>
      <c r="U100" s="13" t="e">
        <f t="shared" si="20"/>
        <v>#DIV/0!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 t="s">
        <v>39</v>
      </c>
      <c r="AC100" s="13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7" t="s">
        <v>133</v>
      </c>
      <c r="B101" s="1" t="s">
        <v>38</v>
      </c>
      <c r="C101" s="1"/>
      <c r="D101" s="1"/>
      <c r="E101" s="1"/>
      <c r="F101" s="1"/>
      <c r="G101" s="6">
        <v>0.3</v>
      </c>
      <c r="H101" s="1">
        <v>30</v>
      </c>
      <c r="I101" s="1" t="s">
        <v>33</v>
      </c>
      <c r="J101" s="1"/>
      <c r="K101" s="1">
        <f t="shared" si="16"/>
        <v>0</v>
      </c>
      <c r="L101" s="1">
        <f t="shared" si="17"/>
        <v>0</v>
      </c>
      <c r="M101" s="1"/>
      <c r="N101" s="1"/>
      <c r="O101" s="1">
        <v>30</v>
      </c>
      <c r="P101" s="1">
        <f t="shared" si="18"/>
        <v>0</v>
      </c>
      <c r="Q101" s="21"/>
      <c r="R101" s="21"/>
      <c r="S101" s="1"/>
      <c r="T101" s="1" t="e">
        <f t="shared" si="19"/>
        <v>#DIV/0!</v>
      </c>
      <c r="U101" s="1" t="e">
        <f t="shared" si="20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134</v>
      </c>
      <c r="AC101" s="1">
        <f t="shared" si="2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7" t="s">
        <v>135</v>
      </c>
      <c r="B102" s="1" t="s">
        <v>38</v>
      </c>
      <c r="C102" s="1"/>
      <c r="D102" s="1"/>
      <c r="E102" s="1"/>
      <c r="F102" s="1"/>
      <c r="G102" s="6">
        <v>0.3</v>
      </c>
      <c r="H102" s="1">
        <v>30</v>
      </c>
      <c r="I102" s="1" t="s">
        <v>33</v>
      </c>
      <c r="J102" s="1"/>
      <c r="K102" s="1">
        <f t="shared" ref="K102" si="22">E102-J102</f>
        <v>0</v>
      </c>
      <c r="L102" s="1">
        <f t="shared" ref="L102" si="23">E102-M102</f>
        <v>0</v>
      </c>
      <c r="M102" s="1"/>
      <c r="N102" s="1"/>
      <c r="O102" s="1">
        <v>30</v>
      </c>
      <c r="P102" s="1">
        <f t="shared" si="18"/>
        <v>0</v>
      </c>
      <c r="Q102" s="20"/>
      <c r="R102" s="20"/>
      <c r="S102" s="1"/>
      <c r="T102" s="1" t="e">
        <f t="shared" si="19"/>
        <v>#DIV/0!</v>
      </c>
      <c r="U102" s="1" t="e">
        <f t="shared" si="20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134</v>
      </c>
      <c r="AC102" s="1">
        <f t="shared" si="21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141</v>
      </c>
      <c r="B103" s="1" t="s">
        <v>38</v>
      </c>
      <c r="C103" s="1"/>
      <c r="D103" s="1"/>
      <c r="E103" s="1"/>
      <c r="F103" s="1"/>
      <c r="G103" s="6">
        <v>0.15</v>
      </c>
      <c r="H103" s="1">
        <v>60</v>
      </c>
      <c r="I103" s="1" t="s">
        <v>33</v>
      </c>
      <c r="J103" s="1"/>
      <c r="K103" s="1"/>
      <c r="L103" s="1"/>
      <c r="M103" s="1"/>
      <c r="N103" s="1"/>
      <c r="O103" s="1"/>
      <c r="P103" s="1"/>
      <c r="Q103" s="1">
        <v>90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 t="s">
        <v>134</v>
      </c>
      <c r="AC103" s="1">
        <f t="shared" si="21"/>
        <v>14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140</v>
      </c>
      <c r="B104" s="1" t="s">
        <v>38</v>
      </c>
      <c r="C104" s="1"/>
      <c r="D104" s="1"/>
      <c r="E104" s="1"/>
      <c r="F104" s="1"/>
      <c r="G104" s="6">
        <v>0.1</v>
      </c>
      <c r="H104" s="1">
        <v>60</v>
      </c>
      <c r="I104" s="1" t="s">
        <v>33</v>
      </c>
      <c r="J104" s="1"/>
      <c r="K104" s="1"/>
      <c r="L104" s="1"/>
      <c r="M104" s="1"/>
      <c r="N104" s="1"/>
      <c r="O104" s="1"/>
      <c r="P104" s="1"/>
      <c r="Q104" s="1">
        <v>60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 t="s">
        <v>134</v>
      </c>
      <c r="AC104" s="1">
        <f t="shared" si="21"/>
        <v>6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139</v>
      </c>
      <c r="B105" s="1" t="s">
        <v>38</v>
      </c>
      <c r="C105" s="1"/>
      <c r="D105" s="1"/>
      <c r="E105" s="1"/>
      <c r="F105" s="1"/>
      <c r="G105" s="6">
        <v>0.06</v>
      </c>
      <c r="H105" s="1">
        <v>60</v>
      </c>
      <c r="I105" s="1" t="s">
        <v>33</v>
      </c>
      <c r="J105" s="1"/>
      <c r="K105" s="1"/>
      <c r="L105" s="1"/>
      <c r="M105" s="1"/>
      <c r="N105" s="1"/>
      <c r="O105" s="1"/>
      <c r="P105" s="1"/>
      <c r="Q105" s="1">
        <v>60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 t="s">
        <v>134</v>
      </c>
      <c r="AC105" s="1">
        <f t="shared" si="21"/>
        <v>4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105" xr:uid="{354C8F8C-50E1-41D5-B429-724DAA0C9E5A}">
    <sortState xmlns:xlrd2="http://schemas.microsoft.com/office/spreadsheetml/2017/richdata2" ref="A4:AC104">
      <sortCondition ref="A3:A104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2024-05-08T11:06:07Z</dcterms:created>
  <dcterms:modified xsi:type="dcterms:W3CDTF">2024-05-09T11:27:28Z</dcterms:modified>
</cp:coreProperties>
</file>