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КИ филиалы\"/>
    </mc:Choice>
  </mc:AlternateContent>
  <xr:revisionPtr revIDLastSave="0" documentId="13_ncr:1_{A9DFD1DD-6211-4D82-9812-86EDD12353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3" i="1" l="1"/>
  <c r="AC111" i="1"/>
  <c r="AC76" i="1"/>
  <c r="AC61" i="1"/>
  <c r="AC33" i="1"/>
  <c r="AC6" i="1"/>
  <c r="F106" i="1"/>
  <c r="E106" i="1"/>
  <c r="E93" i="1"/>
  <c r="L93" i="1" s="1"/>
  <c r="P93" i="1" s="1"/>
  <c r="F78" i="1"/>
  <c r="AC78" i="1" s="1"/>
  <c r="E78" i="1"/>
  <c r="L7" i="1"/>
  <c r="P7" i="1" s="1"/>
  <c r="L8" i="1"/>
  <c r="P8" i="1" s="1"/>
  <c r="Q8" i="1" s="1"/>
  <c r="AC8" i="1" s="1"/>
  <c r="L9" i="1"/>
  <c r="P9" i="1" s="1"/>
  <c r="L10" i="1"/>
  <c r="P10" i="1" s="1"/>
  <c r="AC10" i="1" s="1"/>
  <c r="L11" i="1"/>
  <c r="P11" i="1" s="1"/>
  <c r="T11" i="1" s="1"/>
  <c r="L12" i="1"/>
  <c r="P12" i="1" s="1"/>
  <c r="L13" i="1"/>
  <c r="P13" i="1" s="1"/>
  <c r="Q13" i="1" s="1"/>
  <c r="AC13" i="1" s="1"/>
  <c r="L14" i="1"/>
  <c r="P14" i="1" s="1"/>
  <c r="L15" i="1"/>
  <c r="P15" i="1" s="1"/>
  <c r="T15" i="1" s="1"/>
  <c r="L16" i="1"/>
  <c r="P16" i="1" s="1"/>
  <c r="T16" i="1" s="1"/>
  <c r="L17" i="1"/>
  <c r="P17" i="1" s="1"/>
  <c r="T17" i="1" s="1"/>
  <c r="L18" i="1"/>
  <c r="P18" i="1" s="1"/>
  <c r="T18" i="1" s="1"/>
  <c r="L19" i="1"/>
  <c r="P19" i="1" s="1"/>
  <c r="L20" i="1"/>
  <c r="P20" i="1" s="1"/>
  <c r="T20" i="1" s="1"/>
  <c r="L21" i="1"/>
  <c r="P21" i="1" s="1"/>
  <c r="L22" i="1"/>
  <c r="P22" i="1" s="1"/>
  <c r="T22" i="1" s="1"/>
  <c r="L23" i="1"/>
  <c r="P23" i="1" s="1"/>
  <c r="T23" i="1" s="1"/>
  <c r="L24" i="1"/>
  <c r="P24" i="1" s="1"/>
  <c r="T24" i="1" s="1"/>
  <c r="L25" i="1"/>
  <c r="P25" i="1" s="1"/>
  <c r="T25" i="1" s="1"/>
  <c r="L26" i="1"/>
  <c r="P26" i="1" s="1"/>
  <c r="T26" i="1" s="1"/>
  <c r="L27" i="1"/>
  <c r="P27" i="1" s="1"/>
  <c r="L28" i="1"/>
  <c r="P28" i="1" s="1"/>
  <c r="L29" i="1"/>
  <c r="P29" i="1" s="1"/>
  <c r="L30" i="1"/>
  <c r="P30" i="1" s="1"/>
  <c r="T30" i="1" s="1"/>
  <c r="L31" i="1"/>
  <c r="P31" i="1" s="1"/>
  <c r="L32" i="1"/>
  <c r="P32" i="1" s="1"/>
  <c r="T32" i="1" s="1"/>
  <c r="L33" i="1"/>
  <c r="P33" i="1" s="1"/>
  <c r="L34" i="1"/>
  <c r="P34" i="1" s="1"/>
  <c r="L35" i="1"/>
  <c r="P35" i="1" s="1"/>
  <c r="L36" i="1"/>
  <c r="P36" i="1" s="1"/>
  <c r="L37" i="1"/>
  <c r="P37" i="1" s="1"/>
  <c r="Q37" i="1" s="1"/>
  <c r="AC37" i="1" s="1"/>
  <c r="L38" i="1"/>
  <c r="P38" i="1" s="1"/>
  <c r="L39" i="1"/>
  <c r="P39" i="1" s="1"/>
  <c r="L40" i="1"/>
  <c r="P40" i="1" s="1"/>
  <c r="T40" i="1" s="1"/>
  <c r="L41" i="1"/>
  <c r="P41" i="1" s="1"/>
  <c r="T41" i="1" s="1"/>
  <c r="L42" i="1"/>
  <c r="P42" i="1" s="1"/>
  <c r="Q42" i="1" s="1"/>
  <c r="L43" i="1"/>
  <c r="P43" i="1" s="1"/>
  <c r="T43" i="1" s="1"/>
  <c r="L44" i="1"/>
  <c r="P44" i="1" s="1"/>
  <c r="Q44" i="1" s="1"/>
  <c r="AC44" i="1" s="1"/>
  <c r="L45" i="1"/>
  <c r="P45" i="1" s="1"/>
  <c r="T45" i="1" s="1"/>
  <c r="L46" i="1"/>
  <c r="P46" i="1" s="1"/>
  <c r="L47" i="1"/>
  <c r="P47" i="1" s="1"/>
  <c r="T47" i="1" s="1"/>
  <c r="L48" i="1"/>
  <c r="P48" i="1" s="1"/>
  <c r="T48" i="1" s="1"/>
  <c r="L49" i="1"/>
  <c r="P49" i="1" s="1"/>
  <c r="T49" i="1" s="1"/>
  <c r="L50" i="1"/>
  <c r="P50" i="1" s="1"/>
  <c r="Q50" i="1" s="1"/>
  <c r="AC50" i="1" s="1"/>
  <c r="L51" i="1"/>
  <c r="P51" i="1" s="1"/>
  <c r="L52" i="1"/>
  <c r="P52" i="1" s="1"/>
  <c r="Q52" i="1" s="1"/>
  <c r="AC52" i="1" s="1"/>
  <c r="L53" i="1"/>
  <c r="P53" i="1" s="1"/>
  <c r="T53" i="1" s="1"/>
  <c r="L54" i="1"/>
  <c r="P54" i="1" s="1"/>
  <c r="L55" i="1"/>
  <c r="P55" i="1" s="1"/>
  <c r="L56" i="1"/>
  <c r="P56" i="1" s="1"/>
  <c r="L57" i="1"/>
  <c r="P57" i="1" s="1"/>
  <c r="Q57" i="1" s="1"/>
  <c r="AC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T63" i="1" s="1"/>
  <c r="L64" i="1"/>
  <c r="P64" i="1" s="1"/>
  <c r="T64" i="1" s="1"/>
  <c r="L65" i="1"/>
  <c r="P65" i="1" s="1"/>
  <c r="T65" i="1" s="1"/>
  <c r="L66" i="1"/>
  <c r="P66" i="1" s="1"/>
  <c r="Q66" i="1" s="1"/>
  <c r="AC66" i="1" s="1"/>
  <c r="L67" i="1"/>
  <c r="P67" i="1" s="1"/>
  <c r="T67" i="1" s="1"/>
  <c r="L68" i="1"/>
  <c r="P68" i="1" s="1"/>
  <c r="L69" i="1"/>
  <c r="P69" i="1" s="1"/>
  <c r="Q69" i="1" s="1"/>
  <c r="AC69" i="1" s="1"/>
  <c r="L70" i="1"/>
  <c r="P70" i="1" s="1"/>
  <c r="T70" i="1" s="1"/>
  <c r="L71" i="1"/>
  <c r="P71" i="1" s="1"/>
  <c r="T71" i="1" s="1"/>
  <c r="L72" i="1"/>
  <c r="P72" i="1" s="1"/>
  <c r="T72" i="1" s="1"/>
  <c r="L73" i="1"/>
  <c r="P73" i="1" s="1"/>
  <c r="T73" i="1" s="1"/>
  <c r="L74" i="1"/>
  <c r="P74" i="1" s="1"/>
  <c r="L75" i="1"/>
  <c r="P75" i="1" s="1"/>
  <c r="T75" i="1" s="1"/>
  <c r="L76" i="1"/>
  <c r="P76" i="1" s="1"/>
  <c r="L77" i="1"/>
  <c r="P77" i="1" s="1"/>
  <c r="Q77" i="1" s="1"/>
  <c r="L78" i="1"/>
  <c r="P78" i="1" s="1"/>
  <c r="L79" i="1"/>
  <c r="P79" i="1" s="1"/>
  <c r="T79" i="1" s="1"/>
  <c r="L80" i="1"/>
  <c r="P80" i="1" s="1"/>
  <c r="L81" i="1"/>
  <c r="P81" i="1" s="1"/>
  <c r="Q81" i="1" s="1"/>
  <c r="L82" i="1"/>
  <c r="P82" i="1" s="1"/>
  <c r="L83" i="1"/>
  <c r="P83" i="1" s="1"/>
  <c r="L84" i="1"/>
  <c r="P84" i="1" s="1"/>
  <c r="T84" i="1" s="1"/>
  <c r="L85" i="1"/>
  <c r="P85" i="1" s="1"/>
  <c r="T85" i="1" s="1"/>
  <c r="L86" i="1"/>
  <c r="P86" i="1" s="1"/>
  <c r="T86" i="1" s="1"/>
  <c r="L87" i="1"/>
  <c r="P87" i="1" s="1"/>
  <c r="T87" i="1" s="1"/>
  <c r="L88" i="1"/>
  <c r="P88" i="1" s="1"/>
  <c r="L89" i="1"/>
  <c r="P89" i="1" s="1"/>
  <c r="L90" i="1"/>
  <c r="P90" i="1" s="1"/>
  <c r="L91" i="1"/>
  <c r="P91" i="1" s="1"/>
  <c r="T91" i="1" s="1"/>
  <c r="L92" i="1"/>
  <c r="P92" i="1" s="1"/>
  <c r="T92" i="1" s="1"/>
  <c r="L94" i="1"/>
  <c r="P94" i="1" s="1"/>
  <c r="T94" i="1" s="1"/>
  <c r="L95" i="1"/>
  <c r="P95" i="1" s="1"/>
  <c r="T95" i="1" s="1"/>
  <c r="L96" i="1"/>
  <c r="P96" i="1" s="1"/>
  <c r="T96" i="1" s="1"/>
  <c r="L97" i="1"/>
  <c r="P97" i="1" s="1"/>
  <c r="T97" i="1" s="1"/>
  <c r="L98" i="1"/>
  <c r="P98" i="1" s="1"/>
  <c r="T98" i="1" s="1"/>
  <c r="L99" i="1"/>
  <c r="P99" i="1" s="1"/>
  <c r="T99" i="1" s="1"/>
  <c r="L100" i="1"/>
  <c r="P100" i="1" s="1"/>
  <c r="T100" i="1" s="1"/>
  <c r="L101" i="1"/>
  <c r="P101" i="1" s="1"/>
  <c r="T101" i="1" s="1"/>
  <c r="L102" i="1"/>
  <c r="P102" i="1" s="1"/>
  <c r="T102" i="1" s="1"/>
  <c r="L103" i="1"/>
  <c r="P103" i="1" s="1"/>
  <c r="L104" i="1"/>
  <c r="P104" i="1" s="1"/>
  <c r="L105" i="1"/>
  <c r="P105" i="1" s="1"/>
  <c r="L106" i="1"/>
  <c r="P106" i="1" s="1"/>
  <c r="AC106" i="1" s="1"/>
  <c r="L107" i="1"/>
  <c r="P107" i="1" s="1"/>
  <c r="L108" i="1"/>
  <c r="P108" i="1" s="1"/>
  <c r="L109" i="1"/>
  <c r="P109" i="1" s="1"/>
  <c r="L110" i="1"/>
  <c r="P110" i="1" s="1"/>
  <c r="T110" i="1" s="1"/>
  <c r="L111" i="1"/>
  <c r="P111" i="1" s="1"/>
  <c r="L112" i="1"/>
  <c r="P112" i="1" s="1"/>
  <c r="L113" i="1"/>
  <c r="P113" i="1" s="1"/>
  <c r="L114" i="1"/>
  <c r="P114" i="1" s="1"/>
  <c r="L6" i="1"/>
  <c r="P6" i="1" s="1"/>
  <c r="U6" i="1" s="1"/>
  <c r="AC11" i="1"/>
  <c r="AC15" i="1"/>
  <c r="AC16" i="1"/>
  <c r="AC17" i="1"/>
  <c r="AC18" i="1"/>
  <c r="AC20" i="1"/>
  <c r="AC22" i="1"/>
  <c r="AC23" i="1"/>
  <c r="AC24" i="1"/>
  <c r="AC25" i="1"/>
  <c r="AC26" i="1"/>
  <c r="AC27" i="1"/>
  <c r="AC30" i="1"/>
  <c r="AC32" i="1"/>
  <c r="AC40" i="1"/>
  <c r="AC41" i="1"/>
  <c r="AC43" i="1"/>
  <c r="AC45" i="1"/>
  <c r="AC47" i="1"/>
  <c r="AC48" i="1"/>
  <c r="AC49" i="1"/>
  <c r="AC53" i="1"/>
  <c r="AC63" i="1"/>
  <c r="AC64" i="1"/>
  <c r="AC65" i="1"/>
  <c r="AC67" i="1"/>
  <c r="AC70" i="1"/>
  <c r="AC71" i="1"/>
  <c r="AC72" i="1"/>
  <c r="AC73" i="1"/>
  <c r="AC75" i="1"/>
  <c r="AC79" i="1"/>
  <c r="AC84" i="1"/>
  <c r="AC85" i="1"/>
  <c r="AC86" i="1"/>
  <c r="AC87" i="1"/>
  <c r="AC91" i="1"/>
  <c r="AC92" i="1"/>
  <c r="AC94" i="1"/>
  <c r="AC95" i="1"/>
  <c r="AC96" i="1"/>
  <c r="AC97" i="1"/>
  <c r="AC98" i="1"/>
  <c r="AC99" i="1"/>
  <c r="AC100" i="1"/>
  <c r="AC101" i="1"/>
  <c r="AC102" i="1"/>
  <c r="AC110" i="1"/>
  <c r="Q93" i="1" l="1"/>
  <c r="AC93" i="1" s="1"/>
  <c r="T114" i="1"/>
  <c r="AC114" i="1"/>
  <c r="T112" i="1"/>
  <c r="AC112" i="1"/>
  <c r="Q108" i="1"/>
  <c r="AC108" i="1" s="1"/>
  <c r="Q104" i="1"/>
  <c r="AC104" i="1" s="1"/>
  <c r="Q89" i="1"/>
  <c r="AC89" i="1" s="1"/>
  <c r="T83" i="1"/>
  <c r="AC83" i="1"/>
  <c r="AC81" i="1"/>
  <c r="AC77" i="1"/>
  <c r="T69" i="1"/>
  <c r="T61" i="1"/>
  <c r="T57" i="1"/>
  <c r="Q51" i="1"/>
  <c r="AC51" i="1" s="1"/>
  <c r="T37" i="1"/>
  <c r="T33" i="1"/>
  <c r="AC31" i="1"/>
  <c r="T27" i="1"/>
  <c r="AC21" i="1"/>
  <c r="T13" i="1"/>
  <c r="Q9" i="1"/>
  <c r="AC9" i="1" s="1"/>
  <c r="AC7" i="1"/>
  <c r="Q19" i="1"/>
  <c r="AC19" i="1" s="1"/>
  <c r="Q29" i="1"/>
  <c r="AC29" i="1" s="1"/>
  <c r="AC35" i="1"/>
  <c r="AC39" i="1"/>
  <c r="Q55" i="1"/>
  <c r="AC55" i="1" s="1"/>
  <c r="AC59" i="1"/>
  <c r="T88" i="1"/>
  <c r="T56" i="1"/>
  <c r="T46" i="1"/>
  <c r="T38" i="1"/>
  <c r="T14" i="1"/>
  <c r="Q12" i="1"/>
  <c r="AC12" i="1" s="1"/>
  <c r="AC14" i="1"/>
  <c r="AC28" i="1"/>
  <c r="Q34" i="1"/>
  <c r="AC34" i="1" s="1"/>
  <c r="Q36" i="1"/>
  <c r="AC36" i="1" s="1"/>
  <c r="AC38" i="1"/>
  <c r="AC42" i="1"/>
  <c r="AC46" i="1"/>
  <c r="Q54" i="1"/>
  <c r="AC54" i="1" s="1"/>
  <c r="AC56" i="1"/>
  <c r="AC58" i="1"/>
  <c r="Q60" i="1"/>
  <c r="AC60" i="1" s="1"/>
  <c r="Q62" i="1"/>
  <c r="AC62" i="1" s="1"/>
  <c r="Q68" i="1"/>
  <c r="AC68" i="1" s="1"/>
  <c r="AC74" i="1"/>
  <c r="Q80" i="1"/>
  <c r="AC80" i="1" s="1"/>
  <c r="Q82" i="1"/>
  <c r="AC82" i="1" s="1"/>
  <c r="AC88" i="1"/>
  <c r="Q90" i="1"/>
  <c r="AC90" i="1" s="1"/>
  <c r="Q103" i="1"/>
  <c r="AC103" i="1" s="1"/>
  <c r="Q105" i="1"/>
  <c r="AC105" i="1" s="1"/>
  <c r="AC107" i="1"/>
  <c r="AC109" i="1"/>
  <c r="T113" i="1"/>
  <c r="T111" i="1"/>
  <c r="T76" i="1"/>
  <c r="T66" i="1"/>
  <c r="T52" i="1"/>
  <c r="T50" i="1"/>
  <c r="T44" i="1"/>
  <c r="T10" i="1"/>
  <c r="T8" i="1"/>
  <c r="T106" i="1"/>
  <c r="T78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9" i="1"/>
  <c r="U45" i="1"/>
  <c r="U41" i="1"/>
  <c r="U37" i="1"/>
  <c r="U33" i="1"/>
  <c r="U29" i="1"/>
  <c r="U25" i="1"/>
  <c r="U21" i="1"/>
  <c r="U17" i="1"/>
  <c r="U13" i="1"/>
  <c r="U9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3" i="1" l="1"/>
  <c r="T77" i="1"/>
  <c r="T81" i="1"/>
  <c r="T89" i="1"/>
  <c r="T104" i="1"/>
  <c r="T108" i="1"/>
  <c r="T80" i="1"/>
  <c r="T103" i="1"/>
  <c r="T34" i="1"/>
  <c r="T60" i="1"/>
  <c r="T68" i="1"/>
  <c r="T107" i="1"/>
  <c r="T55" i="1"/>
  <c r="AC5" i="1"/>
  <c r="T59" i="1"/>
  <c r="Q5" i="1"/>
  <c r="T12" i="1"/>
  <c r="T28" i="1"/>
  <c r="T36" i="1"/>
  <c r="T42" i="1"/>
  <c r="T54" i="1"/>
  <c r="T58" i="1"/>
  <c r="T62" i="1"/>
  <c r="T74" i="1"/>
  <c r="T82" i="1"/>
  <c r="T90" i="1"/>
  <c r="T105" i="1"/>
  <c r="T109" i="1"/>
  <c r="T7" i="1"/>
  <c r="T9" i="1"/>
  <c r="T19" i="1"/>
  <c r="T21" i="1"/>
  <c r="T29" i="1"/>
  <c r="T31" i="1"/>
  <c r="T35" i="1"/>
  <c r="T39" i="1"/>
  <c r="T51" i="1"/>
  <c r="K5" i="1"/>
</calcChain>
</file>

<file path=xl/sharedStrings.xml><?xml version="1.0" encoding="utf-8"?>
<sst xmlns="http://schemas.openxmlformats.org/spreadsheetml/2006/main" count="417" uniqueCount="162">
  <si>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</si>
  <si>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</si>
  <si>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</si>
  <si>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</si>
  <si>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</si>
  <si>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</si>
  <si>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</si>
  <si>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</si>
  <si>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</si>
  <si>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</si>
  <si>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</si>
  <si>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</si>
  <si>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</si>
  <si>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</si>
  <si>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</si>
  <si>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</si>
  <si>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</si>
  <si>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</si>
  <si>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</si>
  <si>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</si>
  <si>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</si>
  <si>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</si>
  <si>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</si>
  <si>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07,05,</t>
  </si>
  <si>
    <t>11,05,</t>
  </si>
  <si>
    <t>09,05,</t>
  </si>
  <si>
    <t>08,05,</t>
  </si>
  <si>
    <t>02,05,</t>
  </si>
  <si>
    <t>01,05,</t>
  </si>
  <si>
    <t>25,04,</t>
  </si>
  <si>
    <t>24,04,</t>
  </si>
  <si>
    <t>18,04,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</si>
  <si>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</si>
  <si>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</si>
  <si>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</si>
  <si>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</si>
  <si>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</si>
  <si>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</si>
  <si>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</si>
  <si>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</si>
  <si>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08,05,24 филиал обнулил заказ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</si>
  <si>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</si>
  <si>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</si>
  <si>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</si>
  <si>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</si>
  <si>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</si>
  <si>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</si>
  <si>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</si>
  <si>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</si>
  <si>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</si>
  <si>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ротация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</si>
  <si>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</si>
  <si>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</si>
  <si>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</si>
  <si>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</si>
  <si>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</si>
  <si>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</si>
  <si>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</si>
  <si>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</si>
  <si>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</si>
  <si>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</si>
  <si>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</si>
  <si>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</si>
  <si>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</si>
  <si>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</si>
  <si>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</si>
  <si>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</si>
  <si>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</si>
  <si>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</si>
  <si>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</si>
  <si>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</si>
  <si>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</si>
  <si>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</si>
  <si>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</si>
  <si>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</si>
  <si>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</si>
  <si>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необходимо увеличить продажи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</si>
  <si>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</si>
  <si>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</si>
  <si>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</si>
  <si>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</si>
  <si>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</si>
  <si>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</si>
  <si>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</si>
  <si>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</si>
  <si>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</si>
  <si>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поставлено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</si>
  <si>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</si>
  <si>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</si>
  <si>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</si>
  <si>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</si>
  <si>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</si>
  <si>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</si>
  <si>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</si>
  <si>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</si>
  <si>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</si>
  <si>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</si>
  <si>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</si>
  <si>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</si>
  <si>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</si>
  <si>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</si>
  <si>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</si>
  <si>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</si>
  <si>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</si>
  <si>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</si>
  <si>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</si>
  <si>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</si>
  <si>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</si>
  <si>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</si>
  <si>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</si>
  <si>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</si>
  <si>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</si>
  <si>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</si>
  <si>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</si>
  <si>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</si>
  <si>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</si>
  <si>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</si>
  <si>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</si>
  <si>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</si>
  <si>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</si>
  <si>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</si>
  <si>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</si>
  <si>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</si>
  <si>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</si>
  <si>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</si>
  <si>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</si>
  <si>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</si>
  <si>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</si>
  <si>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</si>
  <si>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</si>
  <si>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</si>
  <si>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</si>
  <si>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</si>
  <si>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</si>
  <si>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</si>
  <si>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08,05,24 филиал обнулил заказ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</si>
  <si>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</si>
  <si>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</si>
  <si>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</si>
  <si>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</si>
  <si>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</si>
  <si>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</si>
  <si>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</si>
  <si>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</si>
  <si>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</si>
  <si>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</si>
  <si>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</si>
  <si>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</si>
  <si>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</si>
  <si>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</si>
  <si>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</si>
  <si>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необходимо увеличить продажи / 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</si>
  <si>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</si>
  <si>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</si>
  <si>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Деликатесы «Бекон Балыкбургский с натуральным копчением» ф/в 0,15 нарезка ТМ «Баварушка»</t>
  </si>
  <si>
    <t>новинка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</si>
  <si>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</si>
  <si>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</si>
  <si>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сосиски Молочные ГОСТ 0,3 кг ТМ Вязанка</t>
  </si>
  <si>
    <t>сосиски Филейские 0,3 кг ТМ Вязанка</t>
  </si>
  <si>
    <t>то же что 442</t>
  </si>
  <si>
    <t>253  Сосиски Ганноверские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</si>
</sst>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7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7109375" style="8" customWidth="1"/>
    <col min="8" max="8" width="5.7109375" customWidth="1"/>
    <col min="9" max="9" width="13" customWidth="1"/>
    <col min="10" max="18" width="6.7109375" customWidth="1"/>
    <col min="19" max="19" width="21.7109375" customWidth="1"/>
    <col min="20" max="21" width="5.28515625" customWidth="1"/>
    <col min="22" max="27" width="6.7109375" customWidth="1"/>
    <col min="28" max="28" width="46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48143.102999999996</v>
      </c>
      <c r="F5" s="4">
        <f>SUM(F6:F499)</f>
        <v>65036.972000000002</v>
      </c>
      <c r="G5" s="6"/>
      <c r="H5" s="1"/>
      <c r="I5" s="1"/>
      <c r="J5" s="4">
        <f t="shared" ref="J5:R5" si="0">SUM(J6:J499)</f>
        <v>47209.340999999993</v>
      </c>
      <c r="K5" s="4">
        <f t="shared" si="0"/>
        <v>933.76199999999926</v>
      </c>
      <c r="L5" s="4">
        <f t="shared" si="0"/>
        <v>36341.040000000001</v>
      </c>
      <c r="M5" s="4">
        <f t="shared" si="0"/>
        <v>11802.063</v>
      </c>
      <c r="N5" s="4">
        <f t="shared" si="0"/>
        <v>12146.984099999998</v>
      </c>
      <c r="O5" s="4">
        <f t="shared" si="0"/>
        <v>8405.8259999999991</v>
      </c>
      <c r="P5" s="4">
        <f t="shared" si="0"/>
        <v>7268.2079999999978</v>
      </c>
      <c r="Q5" s="4">
        <f t="shared" si="0"/>
        <v>8155.912299999999</v>
      </c>
      <c r="R5" s="4">
        <f t="shared" si="0"/>
        <v>0</v>
      </c>
      <c r="S5" s="1"/>
      <c r="T5" s="1"/>
      <c r="U5" s="1"/>
      <c r="V5" s="4">
        <f t="shared" ref="V5:AA5" si="1">SUM(V6:V499)</f>
        <v>7771.95</v>
      </c>
      <c r="W5" s="4">
        <f t="shared" si="1"/>
        <v>8823.3188000000009</v>
      </c>
      <c r="X5" s="4">
        <f t="shared" si="1"/>
        <v>9955.2033999999985</v>
      </c>
      <c r="Y5" s="4">
        <f t="shared" si="1"/>
        <v>9987.3281999999999</v>
      </c>
      <c r="Z5" s="4">
        <f t="shared" si="1"/>
        <v>7525.8730000000014</v>
      </c>
      <c r="AA5" s="4">
        <f t="shared" si="1"/>
        <v>8335.777</v>
      </c>
      <c r="AB5" s="1"/>
      <c r="AC5" s="4">
        <f>SUM(AC6:AC499)</f>
        <v>6578.992299999999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150.792</v>
      </c>
      <c r="D6" s="1">
        <v>193.971</v>
      </c>
      <c r="E6" s="1">
        <v>238.16300000000001</v>
      </c>
      <c r="F6" s="1">
        <v>105.84</v>
      </c>
      <c r="G6" s="6">
        <v>1</v>
      </c>
      <c r="H6" s="1">
        <v>50</v>
      </c>
      <c r="I6" s="1" t="s">
        <v>34</v>
      </c>
      <c r="J6" s="1">
        <v>217.19399999999999</v>
      </c>
      <c r="K6" s="1">
        <f t="shared" ref="K6:K37" si="2">E6-J6</f>
        <v>20.969000000000023</v>
      </c>
      <c r="L6" s="1">
        <f>E6-M6</f>
        <v>238.16300000000001</v>
      </c>
      <c r="M6" s="1"/>
      <c r="N6" s="1">
        <v>192.42699999999999</v>
      </c>
      <c r="O6" s="1">
        <v>350</v>
      </c>
      <c r="P6" s="1">
        <f>L6/5</f>
        <v>47.632600000000004</v>
      </c>
      <c r="Q6" s="5"/>
      <c r="R6" s="5"/>
      <c r="S6" s="1"/>
      <c r="T6" s="1">
        <f>(F6+N6+O6+Q6)/P6</f>
        <v>13.609733669797576</v>
      </c>
      <c r="U6" s="1">
        <f>(F6+N6+O6)/P6</f>
        <v>13.609733669797576</v>
      </c>
      <c r="V6" s="1">
        <v>52.5732</v>
      </c>
      <c r="W6" s="1">
        <v>42.816800000000001</v>
      </c>
      <c r="X6" s="1">
        <v>42.540599999999998</v>
      </c>
      <c r="Y6" s="1">
        <v>45.7072</v>
      </c>
      <c r="Z6" s="1">
        <v>42.568800000000003</v>
      </c>
      <c r="AA6" s="1">
        <v>44.278599999999997</v>
      </c>
      <c r="AB6" s="1"/>
      <c r="AC6" s="1">
        <f t="shared" ref="AC6:AC37" si="3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105.56</v>
      </c>
      <c r="D7" s="1">
        <v>216.73099999999999</v>
      </c>
      <c r="E7" s="1">
        <v>93.156999999999996</v>
      </c>
      <c r="F7" s="1">
        <v>203.01</v>
      </c>
      <c r="G7" s="6">
        <v>1</v>
      </c>
      <c r="H7" s="1">
        <v>30</v>
      </c>
      <c r="I7" s="1" t="s">
        <v>36</v>
      </c>
      <c r="J7" s="1">
        <v>105.2</v>
      </c>
      <c r="K7" s="1">
        <f t="shared" si="2"/>
        <v>-12.043000000000006</v>
      </c>
      <c r="L7" s="1">
        <f t="shared" ref="L7:L69" si="4">E7-M7</f>
        <v>93.156999999999996</v>
      </c>
      <c r="M7" s="1"/>
      <c r="N7" s="1">
        <v>48.994800000000048</v>
      </c>
      <c r="O7" s="1">
        <v>0</v>
      </c>
      <c r="P7" s="1">
        <f t="shared" ref="P7:P69" si="5">L7/5</f>
        <v>18.631399999999999</v>
      </c>
      <c r="Q7" s="5"/>
      <c r="R7" s="5"/>
      <c r="S7" s="1"/>
      <c r="T7" s="1">
        <f t="shared" ref="T7:T69" si="6">(F7+N7+O7+Q7)/P7</f>
        <v>13.525811264853958</v>
      </c>
      <c r="U7" s="1">
        <f t="shared" ref="U7:U69" si="7">(F7+N7+O7)/P7</f>
        <v>13.525811264853958</v>
      </c>
      <c r="V7" s="1">
        <v>18.550999999999998</v>
      </c>
      <c r="W7" s="1">
        <v>30.482399999999998</v>
      </c>
      <c r="X7" s="1">
        <v>33.933999999999997</v>
      </c>
      <c r="Y7" s="1">
        <v>31.924600000000002</v>
      </c>
      <c r="Z7" s="1">
        <v>30.59</v>
      </c>
      <c r="AA7" s="1">
        <v>31.1646</v>
      </c>
      <c r="AB7" s="1" t="s">
        <v>37</v>
      </c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33</v>
      </c>
      <c r="C8" s="1">
        <v>230.977</v>
      </c>
      <c r="D8" s="1">
        <v>220.18799999999999</v>
      </c>
      <c r="E8" s="1">
        <v>342.661</v>
      </c>
      <c r="F8" s="1">
        <v>86.676000000000002</v>
      </c>
      <c r="G8" s="6">
        <v>1</v>
      </c>
      <c r="H8" s="1">
        <v>45</v>
      </c>
      <c r="I8" s="1" t="s">
        <v>34</v>
      </c>
      <c r="J8" s="1">
        <v>339.06</v>
      </c>
      <c r="K8" s="1">
        <f t="shared" si="2"/>
        <v>3.6009999999999991</v>
      </c>
      <c r="L8" s="1">
        <f t="shared" si="4"/>
        <v>342.661</v>
      </c>
      <c r="M8" s="1"/>
      <c r="N8" s="1">
        <v>0</v>
      </c>
      <c r="O8" s="1">
        <v>500</v>
      </c>
      <c r="P8" s="1">
        <f t="shared" si="5"/>
        <v>68.532200000000003</v>
      </c>
      <c r="Q8" s="5">
        <f t="shared" ref="Q8:Q9" si="8">12*P8-O8-N8-F8</f>
        <v>235.71040000000011</v>
      </c>
      <c r="R8" s="5"/>
      <c r="S8" s="1"/>
      <c r="T8" s="1">
        <f t="shared" si="6"/>
        <v>12</v>
      </c>
      <c r="U8" s="1">
        <f t="shared" si="7"/>
        <v>8.5605890369782376</v>
      </c>
      <c r="V8" s="1">
        <v>67.270200000000003</v>
      </c>
      <c r="W8" s="1">
        <v>37.0608</v>
      </c>
      <c r="X8" s="1">
        <v>41.3078</v>
      </c>
      <c r="Y8" s="1">
        <v>40.380399999999987</v>
      </c>
      <c r="Z8" s="1">
        <v>41.7682</v>
      </c>
      <c r="AA8" s="1">
        <v>41.366399999999999</v>
      </c>
      <c r="AB8" s="1"/>
      <c r="AC8" s="1">
        <f t="shared" si="3"/>
        <v>235.71040000000011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547.60599999999999</v>
      </c>
      <c r="D9" s="1">
        <v>584.90499999999997</v>
      </c>
      <c r="E9" s="1">
        <v>492.16800000000001</v>
      </c>
      <c r="F9" s="1">
        <v>619.02700000000004</v>
      </c>
      <c r="G9" s="6">
        <v>1</v>
      </c>
      <c r="H9" s="1">
        <v>45</v>
      </c>
      <c r="I9" s="1" t="s">
        <v>34</v>
      </c>
      <c r="J9" s="1">
        <v>440.31400000000002</v>
      </c>
      <c r="K9" s="1">
        <f t="shared" si="2"/>
        <v>51.853999999999985</v>
      </c>
      <c r="L9" s="1">
        <f t="shared" si="4"/>
        <v>492.16800000000001</v>
      </c>
      <c r="M9" s="1"/>
      <c r="N9" s="1">
        <v>84.386099999999715</v>
      </c>
      <c r="O9" s="1">
        <v>0</v>
      </c>
      <c r="P9" s="1">
        <f t="shared" si="5"/>
        <v>98.433599999999998</v>
      </c>
      <c r="Q9" s="5">
        <f t="shared" si="8"/>
        <v>477.79010000000017</v>
      </c>
      <c r="R9" s="5"/>
      <c r="S9" s="1"/>
      <c r="T9" s="1">
        <f t="shared" si="6"/>
        <v>12</v>
      </c>
      <c r="U9" s="1">
        <f t="shared" si="7"/>
        <v>7.1460669933843706</v>
      </c>
      <c r="V9" s="1">
        <v>90.364800000000002</v>
      </c>
      <c r="W9" s="1">
        <v>99.151600000000002</v>
      </c>
      <c r="X9" s="1">
        <v>113.0382</v>
      </c>
      <c r="Y9" s="1">
        <v>98.468800000000002</v>
      </c>
      <c r="Z9" s="1">
        <v>89.023800000000008</v>
      </c>
      <c r="AA9" s="1">
        <v>89.078400000000002</v>
      </c>
      <c r="AB9" s="1" t="s">
        <v>40</v>
      </c>
      <c r="AC9" s="1">
        <f t="shared" si="3"/>
        <v>477.79010000000017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33</v>
      </c>
      <c r="C10" s="1">
        <v>71.138999999999996</v>
      </c>
      <c r="D10" s="1">
        <v>50.674999999999997</v>
      </c>
      <c r="E10" s="1">
        <v>36.902999999999999</v>
      </c>
      <c r="F10" s="1">
        <v>81.796000000000006</v>
      </c>
      <c r="G10" s="6">
        <v>1</v>
      </c>
      <c r="H10" s="1">
        <v>40</v>
      </c>
      <c r="I10" s="1" t="s">
        <v>34</v>
      </c>
      <c r="J10" s="1">
        <v>39.915999999999997</v>
      </c>
      <c r="K10" s="1">
        <f t="shared" si="2"/>
        <v>-3.0129999999999981</v>
      </c>
      <c r="L10" s="1">
        <f t="shared" si="4"/>
        <v>36.902999999999999</v>
      </c>
      <c r="M10" s="1"/>
      <c r="N10" s="1">
        <v>0</v>
      </c>
      <c r="O10" s="1">
        <v>0</v>
      </c>
      <c r="P10" s="1">
        <f t="shared" si="5"/>
        <v>7.3805999999999994</v>
      </c>
      <c r="Q10" s="5">
        <v>10</v>
      </c>
      <c r="R10" s="5"/>
      <c r="S10" s="1"/>
      <c r="T10" s="1">
        <f t="shared" si="6"/>
        <v>12.437471208302849</v>
      </c>
      <c r="U10" s="1">
        <f t="shared" si="7"/>
        <v>11.082567812914942</v>
      </c>
      <c r="V10" s="1">
        <v>7.1617999999999986</v>
      </c>
      <c r="W10" s="1">
        <v>4.4513999999999996</v>
      </c>
      <c r="X10" s="1">
        <v>6.0619999999999994</v>
      </c>
      <c r="Y10" s="1">
        <v>9.658199999999999</v>
      </c>
      <c r="Z10" s="1">
        <v>8.4458000000000002</v>
      </c>
      <c r="AA10" s="1">
        <v>8.0721999999999987</v>
      </c>
      <c r="AB10" s="1"/>
      <c r="AC10" s="1">
        <f t="shared" si="3"/>
        <v>10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42</v>
      </c>
      <c r="B11" s="10" t="s">
        <v>43</v>
      </c>
      <c r="C11" s="10">
        <v>390</v>
      </c>
      <c r="D11" s="10"/>
      <c r="E11" s="10">
        <v>390</v>
      </c>
      <c r="F11" s="10"/>
      <c r="G11" s="11">
        <v>0</v>
      </c>
      <c r="H11" s="10" t="e">
        <v>#N/A</v>
      </c>
      <c r="I11" s="10" t="s">
        <v>44</v>
      </c>
      <c r="J11" s="10">
        <v>401</v>
      </c>
      <c r="K11" s="10">
        <f t="shared" si="2"/>
        <v>-11</v>
      </c>
      <c r="L11" s="10">
        <f t="shared" si="4"/>
        <v>0</v>
      </c>
      <c r="M11" s="10">
        <v>390</v>
      </c>
      <c r="N11" s="10"/>
      <c r="O11" s="10"/>
      <c r="P11" s="10">
        <f t="shared" si="5"/>
        <v>0</v>
      </c>
      <c r="Q11" s="12"/>
      <c r="R11" s="12"/>
      <c r="S11" s="10"/>
      <c r="T11" s="10" t="e">
        <f t="shared" si="6"/>
        <v>#DIV/0!</v>
      </c>
      <c r="U11" s="10" t="e">
        <f t="shared" si="7"/>
        <v>#DIV/0!</v>
      </c>
      <c r="V11" s="10">
        <v>0</v>
      </c>
      <c r="W11" s="10">
        <v>0</v>
      </c>
      <c r="X11" s="10">
        <v>0</v>
      </c>
      <c r="Y11" s="10">
        <v>81.599999999999994</v>
      </c>
      <c r="Z11" s="10">
        <v>0</v>
      </c>
      <c r="AA11" s="10">
        <v>0</v>
      </c>
      <c r="AB11" s="10"/>
      <c r="AC11" s="10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43</v>
      </c>
      <c r="C12" s="1">
        <v>607</v>
      </c>
      <c r="D12" s="1">
        <v>156</v>
      </c>
      <c r="E12" s="1">
        <v>469</v>
      </c>
      <c r="F12" s="1">
        <v>293</v>
      </c>
      <c r="G12" s="6">
        <v>0.45</v>
      </c>
      <c r="H12" s="1">
        <v>45</v>
      </c>
      <c r="I12" s="1" t="s">
        <v>34</v>
      </c>
      <c r="J12" s="1">
        <v>464</v>
      </c>
      <c r="K12" s="1">
        <f t="shared" si="2"/>
        <v>5</v>
      </c>
      <c r="L12" s="1">
        <f t="shared" si="4"/>
        <v>469</v>
      </c>
      <c r="M12" s="1"/>
      <c r="N12" s="1">
        <v>0</v>
      </c>
      <c r="O12" s="1">
        <v>600</v>
      </c>
      <c r="P12" s="1">
        <f t="shared" si="5"/>
        <v>93.8</v>
      </c>
      <c r="Q12" s="5">
        <f t="shared" ref="Q12:Q13" si="9">12*P12-O12-N12-F12</f>
        <v>232.59999999999991</v>
      </c>
      <c r="R12" s="5"/>
      <c r="S12" s="1"/>
      <c r="T12" s="1">
        <f t="shared" si="6"/>
        <v>12</v>
      </c>
      <c r="U12" s="1">
        <f t="shared" si="7"/>
        <v>9.5202558635394468</v>
      </c>
      <c r="V12" s="1">
        <v>108.8</v>
      </c>
      <c r="W12" s="1">
        <v>79.599999999999994</v>
      </c>
      <c r="X12" s="1">
        <v>78.8</v>
      </c>
      <c r="Y12" s="1">
        <v>95.8</v>
      </c>
      <c r="Z12" s="1">
        <v>89.8</v>
      </c>
      <c r="AA12" s="1">
        <v>100.6</v>
      </c>
      <c r="AB12" s="22" t="s">
        <v>160</v>
      </c>
      <c r="AC12" s="1">
        <f t="shared" si="3"/>
        <v>104.66999999999996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43</v>
      </c>
      <c r="C13" s="1">
        <v>930</v>
      </c>
      <c r="D13" s="1">
        <v>432</v>
      </c>
      <c r="E13" s="1">
        <v>648</v>
      </c>
      <c r="F13" s="1">
        <v>712</v>
      </c>
      <c r="G13" s="6">
        <v>0.45</v>
      </c>
      <c r="H13" s="1">
        <v>45</v>
      </c>
      <c r="I13" s="1" t="s">
        <v>34</v>
      </c>
      <c r="J13" s="1">
        <v>646</v>
      </c>
      <c r="K13" s="1">
        <f t="shared" si="2"/>
        <v>2</v>
      </c>
      <c r="L13" s="1">
        <f t="shared" si="4"/>
        <v>648</v>
      </c>
      <c r="M13" s="1"/>
      <c r="N13" s="1">
        <v>350</v>
      </c>
      <c r="O13" s="1">
        <v>400</v>
      </c>
      <c r="P13" s="1">
        <f t="shared" si="5"/>
        <v>129.6</v>
      </c>
      <c r="Q13" s="5">
        <f t="shared" si="9"/>
        <v>93.199999999999818</v>
      </c>
      <c r="R13" s="5"/>
      <c r="S13" s="1"/>
      <c r="T13" s="1">
        <f t="shared" si="6"/>
        <v>12</v>
      </c>
      <c r="U13" s="1">
        <f t="shared" si="7"/>
        <v>11.280864197530864</v>
      </c>
      <c r="V13" s="1">
        <v>150.6</v>
      </c>
      <c r="W13" s="1">
        <v>141.1516</v>
      </c>
      <c r="X13" s="1">
        <v>147.95160000000001</v>
      </c>
      <c r="Y13" s="1">
        <v>157.19999999999999</v>
      </c>
      <c r="Z13" s="1">
        <v>142.6</v>
      </c>
      <c r="AA13" s="1">
        <v>147.4</v>
      </c>
      <c r="AB13" s="1"/>
      <c r="AC13" s="1">
        <f t="shared" si="3"/>
        <v>41.93999999999992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43</v>
      </c>
      <c r="C14" s="1">
        <v>10</v>
      </c>
      <c r="D14" s="1">
        <v>75</v>
      </c>
      <c r="E14" s="1">
        <v>18</v>
      </c>
      <c r="F14" s="1">
        <v>67</v>
      </c>
      <c r="G14" s="6">
        <v>0.17</v>
      </c>
      <c r="H14" s="1">
        <v>180</v>
      </c>
      <c r="I14" s="1" t="s">
        <v>34</v>
      </c>
      <c r="J14" s="1">
        <v>38</v>
      </c>
      <c r="K14" s="1">
        <f t="shared" si="2"/>
        <v>-20</v>
      </c>
      <c r="L14" s="1">
        <f t="shared" si="4"/>
        <v>18</v>
      </c>
      <c r="M14" s="1"/>
      <c r="N14" s="1">
        <v>45</v>
      </c>
      <c r="O14" s="1">
        <v>0</v>
      </c>
      <c r="P14" s="1">
        <f t="shared" si="5"/>
        <v>3.6</v>
      </c>
      <c r="Q14" s="5"/>
      <c r="R14" s="5"/>
      <c r="S14" s="1"/>
      <c r="T14" s="1">
        <f t="shared" si="6"/>
        <v>31.111111111111111</v>
      </c>
      <c r="U14" s="1">
        <f t="shared" si="7"/>
        <v>31.111111111111111</v>
      </c>
      <c r="V14" s="1">
        <v>6.4</v>
      </c>
      <c r="W14" s="1">
        <v>13.8</v>
      </c>
      <c r="X14" s="1">
        <v>11.6</v>
      </c>
      <c r="Y14" s="1">
        <v>6.2</v>
      </c>
      <c r="Z14" s="1">
        <v>3.6</v>
      </c>
      <c r="AA14" s="1">
        <v>8.6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48</v>
      </c>
      <c r="B15" s="10" t="s">
        <v>43</v>
      </c>
      <c r="C15" s="10">
        <v>204</v>
      </c>
      <c r="D15" s="10"/>
      <c r="E15" s="10">
        <v>204</v>
      </c>
      <c r="F15" s="10"/>
      <c r="G15" s="11">
        <v>0</v>
      </c>
      <c r="H15" s="10" t="e">
        <v>#N/A</v>
      </c>
      <c r="I15" s="10" t="s">
        <v>44</v>
      </c>
      <c r="J15" s="10">
        <v>210</v>
      </c>
      <c r="K15" s="10">
        <f t="shared" si="2"/>
        <v>-6</v>
      </c>
      <c r="L15" s="10">
        <f t="shared" si="4"/>
        <v>0</v>
      </c>
      <c r="M15" s="10">
        <v>204</v>
      </c>
      <c r="N15" s="10"/>
      <c r="O15" s="10"/>
      <c r="P15" s="10">
        <f t="shared" si="5"/>
        <v>0</v>
      </c>
      <c r="Q15" s="12"/>
      <c r="R15" s="12"/>
      <c r="S15" s="10"/>
      <c r="T15" s="10" t="e">
        <f t="shared" si="6"/>
        <v>#DIV/0!</v>
      </c>
      <c r="U15" s="10" t="e">
        <f t="shared" si="7"/>
        <v>#DIV/0!</v>
      </c>
      <c r="V15" s="10">
        <v>0</v>
      </c>
      <c r="W15" s="10">
        <v>0</v>
      </c>
      <c r="X15" s="10">
        <v>0</v>
      </c>
      <c r="Y15" s="10">
        <v>34.799999999999997</v>
      </c>
      <c r="Z15" s="10">
        <v>0</v>
      </c>
      <c r="AA15" s="10">
        <v>0</v>
      </c>
      <c r="AB15" s="10"/>
      <c r="AC15" s="10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49</v>
      </c>
      <c r="B16" s="10" t="s">
        <v>43</v>
      </c>
      <c r="C16" s="10">
        <v>192</v>
      </c>
      <c r="D16" s="10"/>
      <c r="E16" s="10">
        <v>192</v>
      </c>
      <c r="F16" s="10"/>
      <c r="G16" s="11">
        <v>0</v>
      </c>
      <c r="H16" s="10" t="e">
        <v>#N/A</v>
      </c>
      <c r="I16" s="10" t="s">
        <v>44</v>
      </c>
      <c r="J16" s="10">
        <v>195</v>
      </c>
      <c r="K16" s="10">
        <f t="shared" si="2"/>
        <v>-3</v>
      </c>
      <c r="L16" s="10">
        <f t="shared" si="4"/>
        <v>0</v>
      </c>
      <c r="M16" s="10">
        <v>192</v>
      </c>
      <c r="N16" s="10"/>
      <c r="O16" s="10"/>
      <c r="P16" s="10">
        <f t="shared" si="5"/>
        <v>0</v>
      </c>
      <c r="Q16" s="12"/>
      <c r="R16" s="12"/>
      <c r="S16" s="10"/>
      <c r="T16" s="10" t="e">
        <f t="shared" si="6"/>
        <v>#DIV/0!</v>
      </c>
      <c r="U16" s="10" t="e">
        <f t="shared" si="7"/>
        <v>#DIV/0!</v>
      </c>
      <c r="V16" s="10">
        <v>0</v>
      </c>
      <c r="W16" s="10">
        <v>0</v>
      </c>
      <c r="X16" s="10">
        <v>0</v>
      </c>
      <c r="Y16" s="10">
        <v>37.200000000000003</v>
      </c>
      <c r="Z16" s="10">
        <v>0</v>
      </c>
      <c r="AA16" s="10">
        <v>0</v>
      </c>
      <c r="AB16" s="10" t="s">
        <v>50</v>
      </c>
      <c r="AC16" s="10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51</v>
      </c>
      <c r="B17" s="10" t="s">
        <v>43</v>
      </c>
      <c r="C17" s="10">
        <v>420</v>
      </c>
      <c r="D17" s="10"/>
      <c r="E17" s="10">
        <v>420</v>
      </c>
      <c r="F17" s="10"/>
      <c r="G17" s="11">
        <v>0</v>
      </c>
      <c r="H17" s="10" t="e">
        <v>#N/A</v>
      </c>
      <c r="I17" s="10" t="s">
        <v>44</v>
      </c>
      <c r="J17" s="10">
        <v>420</v>
      </c>
      <c r="K17" s="10">
        <f t="shared" si="2"/>
        <v>0</v>
      </c>
      <c r="L17" s="10">
        <f t="shared" si="4"/>
        <v>0</v>
      </c>
      <c r="M17" s="10">
        <v>420</v>
      </c>
      <c r="N17" s="10"/>
      <c r="O17" s="10"/>
      <c r="P17" s="10">
        <f t="shared" si="5"/>
        <v>0</v>
      </c>
      <c r="Q17" s="12"/>
      <c r="R17" s="12"/>
      <c r="S17" s="10"/>
      <c r="T17" s="10" t="e">
        <f t="shared" si="6"/>
        <v>#DIV/0!</v>
      </c>
      <c r="U17" s="10" t="e">
        <f t="shared" si="7"/>
        <v>#DIV/0!</v>
      </c>
      <c r="V17" s="10">
        <v>0</v>
      </c>
      <c r="W17" s="10">
        <v>0</v>
      </c>
      <c r="X17" s="10">
        <v>0</v>
      </c>
      <c r="Y17" s="10">
        <v>30</v>
      </c>
      <c r="Z17" s="10">
        <v>0</v>
      </c>
      <c r="AA17" s="10">
        <v>0</v>
      </c>
      <c r="AB17" s="10"/>
      <c r="AC17" s="10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52</v>
      </c>
      <c r="B18" s="10" t="s">
        <v>43</v>
      </c>
      <c r="C18" s="10">
        <v>220</v>
      </c>
      <c r="D18" s="10"/>
      <c r="E18" s="10">
        <v>220</v>
      </c>
      <c r="F18" s="10"/>
      <c r="G18" s="11">
        <v>0</v>
      </c>
      <c r="H18" s="10" t="e">
        <v>#N/A</v>
      </c>
      <c r="I18" s="10" t="s">
        <v>44</v>
      </c>
      <c r="J18" s="10">
        <v>220</v>
      </c>
      <c r="K18" s="10">
        <f t="shared" si="2"/>
        <v>0</v>
      </c>
      <c r="L18" s="10">
        <f t="shared" si="4"/>
        <v>0</v>
      </c>
      <c r="M18" s="10">
        <v>220</v>
      </c>
      <c r="N18" s="10"/>
      <c r="O18" s="10"/>
      <c r="P18" s="10">
        <f t="shared" si="5"/>
        <v>0</v>
      </c>
      <c r="Q18" s="12"/>
      <c r="R18" s="12"/>
      <c r="S18" s="10"/>
      <c r="T18" s="10" t="e">
        <f t="shared" si="6"/>
        <v>#DIV/0!</v>
      </c>
      <c r="U18" s="10" t="e">
        <f t="shared" si="7"/>
        <v>#DIV/0!</v>
      </c>
      <c r="V18" s="10">
        <v>0</v>
      </c>
      <c r="W18" s="10">
        <v>0</v>
      </c>
      <c r="X18" s="10">
        <v>0</v>
      </c>
      <c r="Y18" s="10">
        <v>36</v>
      </c>
      <c r="Z18" s="10">
        <v>0</v>
      </c>
      <c r="AA18" s="10">
        <v>0</v>
      </c>
      <c r="AB18" s="10"/>
      <c r="AC18" s="10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43</v>
      </c>
      <c r="C19" s="1">
        <v>34</v>
      </c>
      <c r="D19" s="1">
        <v>48</v>
      </c>
      <c r="E19" s="1">
        <v>78</v>
      </c>
      <c r="F19" s="1"/>
      <c r="G19" s="6">
        <v>0.3</v>
      </c>
      <c r="H19" s="1">
        <v>40</v>
      </c>
      <c r="I19" s="1" t="s">
        <v>34</v>
      </c>
      <c r="J19" s="1">
        <v>84</v>
      </c>
      <c r="K19" s="1">
        <f t="shared" si="2"/>
        <v>-6</v>
      </c>
      <c r="L19" s="1">
        <f t="shared" si="4"/>
        <v>78</v>
      </c>
      <c r="M19" s="1"/>
      <c r="N19" s="1">
        <v>0</v>
      </c>
      <c r="O19" s="1">
        <v>85.4</v>
      </c>
      <c r="P19" s="1">
        <f t="shared" si="5"/>
        <v>15.6</v>
      </c>
      <c r="Q19" s="5">
        <f>12*P19-O19-N19-F19</f>
        <v>101.79999999999998</v>
      </c>
      <c r="R19" s="5"/>
      <c r="S19" s="1"/>
      <c r="T19" s="1">
        <f t="shared" si="6"/>
        <v>12</v>
      </c>
      <c r="U19" s="1">
        <f t="shared" si="7"/>
        <v>5.4743589743589745</v>
      </c>
      <c r="V19" s="1">
        <v>12.8</v>
      </c>
      <c r="W19" s="1">
        <v>6</v>
      </c>
      <c r="X19" s="1">
        <v>8.4</v>
      </c>
      <c r="Y19" s="1">
        <v>9.4</v>
      </c>
      <c r="Z19" s="1">
        <v>6.4</v>
      </c>
      <c r="AA19" s="1">
        <v>1</v>
      </c>
      <c r="AB19" s="1"/>
      <c r="AC19" s="1">
        <f t="shared" si="3"/>
        <v>30.539999999999992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54</v>
      </c>
      <c r="B20" s="13" t="s">
        <v>43</v>
      </c>
      <c r="C20" s="13">
        <v>600</v>
      </c>
      <c r="D20" s="13"/>
      <c r="E20" s="13">
        <v>600</v>
      </c>
      <c r="F20" s="13"/>
      <c r="G20" s="14">
        <v>0</v>
      </c>
      <c r="H20" s="13" t="e">
        <v>#N/A</v>
      </c>
      <c r="I20" s="13" t="s">
        <v>34</v>
      </c>
      <c r="J20" s="13">
        <v>600</v>
      </c>
      <c r="K20" s="13">
        <f t="shared" si="2"/>
        <v>0</v>
      </c>
      <c r="L20" s="13">
        <f t="shared" si="4"/>
        <v>0</v>
      </c>
      <c r="M20" s="13">
        <v>600</v>
      </c>
      <c r="N20" s="13"/>
      <c r="O20" s="13"/>
      <c r="P20" s="13">
        <f t="shared" si="5"/>
        <v>0</v>
      </c>
      <c r="Q20" s="15"/>
      <c r="R20" s="15"/>
      <c r="S20" s="13"/>
      <c r="T20" s="13" t="e">
        <f t="shared" si="6"/>
        <v>#DIV/0!</v>
      </c>
      <c r="U20" s="13" t="e">
        <f t="shared" si="7"/>
        <v>#DIV/0!</v>
      </c>
      <c r="V20" s="13">
        <v>0</v>
      </c>
      <c r="W20" s="13">
        <v>0</v>
      </c>
      <c r="X20" s="13">
        <v>0</v>
      </c>
      <c r="Y20" s="13">
        <v>43.2</v>
      </c>
      <c r="Z20" s="13">
        <v>0</v>
      </c>
      <c r="AA20" s="13">
        <v>0</v>
      </c>
      <c r="AB20" s="13" t="s">
        <v>55</v>
      </c>
      <c r="AC20" s="13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43</v>
      </c>
      <c r="C21" s="1">
        <v>61</v>
      </c>
      <c r="D21" s="1">
        <v>210</v>
      </c>
      <c r="E21" s="1">
        <v>133</v>
      </c>
      <c r="F21" s="1">
        <v>129</v>
      </c>
      <c r="G21" s="6">
        <v>0.17</v>
      </c>
      <c r="H21" s="1">
        <v>180</v>
      </c>
      <c r="I21" s="1" t="s">
        <v>34</v>
      </c>
      <c r="J21" s="1">
        <v>165</v>
      </c>
      <c r="K21" s="1">
        <f t="shared" si="2"/>
        <v>-32</v>
      </c>
      <c r="L21" s="1">
        <f t="shared" si="4"/>
        <v>133</v>
      </c>
      <c r="M21" s="1"/>
      <c r="N21" s="1">
        <v>70</v>
      </c>
      <c r="O21" s="1">
        <v>150</v>
      </c>
      <c r="P21" s="1">
        <f t="shared" si="5"/>
        <v>26.6</v>
      </c>
      <c r="Q21" s="5"/>
      <c r="R21" s="5"/>
      <c r="S21" s="1"/>
      <c r="T21" s="1">
        <f t="shared" si="6"/>
        <v>13.120300751879698</v>
      </c>
      <c r="U21" s="1">
        <f t="shared" si="7"/>
        <v>13.120300751879698</v>
      </c>
      <c r="V21" s="1">
        <v>31.2</v>
      </c>
      <c r="W21" s="1">
        <v>33.799999999999997</v>
      </c>
      <c r="X21" s="1">
        <v>29.2</v>
      </c>
      <c r="Y21" s="1">
        <v>25.8</v>
      </c>
      <c r="Z21" s="1">
        <v>23</v>
      </c>
      <c r="AA21" s="1">
        <v>21.8</v>
      </c>
      <c r="AB21" s="1"/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57</v>
      </c>
      <c r="B22" s="10" t="s">
        <v>43</v>
      </c>
      <c r="C22" s="10">
        <v>426</v>
      </c>
      <c r="D22" s="10"/>
      <c r="E22" s="10">
        <v>426</v>
      </c>
      <c r="F22" s="10"/>
      <c r="G22" s="11">
        <v>0</v>
      </c>
      <c r="H22" s="10" t="e">
        <v>#N/A</v>
      </c>
      <c r="I22" s="10" t="s">
        <v>44</v>
      </c>
      <c r="J22" s="10">
        <v>428</v>
      </c>
      <c r="K22" s="10">
        <f t="shared" si="2"/>
        <v>-2</v>
      </c>
      <c r="L22" s="10">
        <f t="shared" si="4"/>
        <v>0</v>
      </c>
      <c r="M22" s="10">
        <v>426</v>
      </c>
      <c r="N22" s="10"/>
      <c r="O22" s="10"/>
      <c r="P22" s="10">
        <f t="shared" si="5"/>
        <v>0</v>
      </c>
      <c r="Q22" s="12"/>
      <c r="R22" s="12"/>
      <c r="S22" s="10"/>
      <c r="T22" s="10" t="e">
        <f t="shared" si="6"/>
        <v>#DIV/0!</v>
      </c>
      <c r="U22" s="10" t="e">
        <f t="shared" si="7"/>
        <v>#DIV/0!</v>
      </c>
      <c r="V22" s="10">
        <v>0</v>
      </c>
      <c r="W22" s="10">
        <v>0</v>
      </c>
      <c r="X22" s="10">
        <v>0</v>
      </c>
      <c r="Y22" s="10">
        <v>37.200000000000003</v>
      </c>
      <c r="Z22" s="10">
        <v>0</v>
      </c>
      <c r="AA22" s="10">
        <v>0</v>
      </c>
      <c r="AB22" s="10"/>
      <c r="AC22" s="10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58</v>
      </c>
      <c r="B23" s="10" t="s">
        <v>43</v>
      </c>
      <c r="C23" s="10">
        <v>204</v>
      </c>
      <c r="D23" s="10"/>
      <c r="E23" s="10">
        <v>204</v>
      </c>
      <c r="F23" s="10"/>
      <c r="G23" s="11">
        <v>0</v>
      </c>
      <c r="H23" s="10" t="e">
        <v>#N/A</v>
      </c>
      <c r="I23" s="10" t="s">
        <v>44</v>
      </c>
      <c r="J23" s="10">
        <v>204</v>
      </c>
      <c r="K23" s="10">
        <f t="shared" si="2"/>
        <v>0</v>
      </c>
      <c r="L23" s="10">
        <f t="shared" si="4"/>
        <v>0</v>
      </c>
      <c r="M23" s="10">
        <v>204</v>
      </c>
      <c r="N23" s="10"/>
      <c r="O23" s="10"/>
      <c r="P23" s="10">
        <f t="shared" si="5"/>
        <v>0</v>
      </c>
      <c r="Q23" s="12"/>
      <c r="R23" s="12"/>
      <c r="S23" s="10"/>
      <c r="T23" s="10" t="e">
        <f t="shared" si="6"/>
        <v>#DIV/0!</v>
      </c>
      <c r="U23" s="10" t="e">
        <f t="shared" si="7"/>
        <v>#DIV/0!</v>
      </c>
      <c r="V23" s="10">
        <v>0</v>
      </c>
      <c r="W23" s="10">
        <v>0</v>
      </c>
      <c r="X23" s="10">
        <v>0</v>
      </c>
      <c r="Y23" s="10">
        <v>20.8</v>
      </c>
      <c r="Z23" s="10">
        <v>0</v>
      </c>
      <c r="AA23" s="10">
        <v>0</v>
      </c>
      <c r="AB23" s="10"/>
      <c r="AC23" s="10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59</v>
      </c>
      <c r="B24" s="10" t="s">
        <v>43</v>
      </c>
      <c r="C24" s="10">
        <v>318</v>
      </c>
      <c r="D24" s="10"/>
      <c r="E24" s="10">
        <v>318</v>
      </c>
      <c r="F24" s="10"/>
      <c r="G24" s="11">
        <v>0</v>
      </c>
      <c r="H24" s="10" t="e">
        <v>#N/A</v>
      </c>
      <c r="I24" s="10" t="s">
        <v>44</v>
      </c>
      <c r="J24" s="10">
        <v>318</v>
      </c>
      <c r="K24" s="10">
        <f t="shared" si="2"/>
        <v>0</v>
      </c>
      <c r="L24" s="10">
        <f t="shared" si="4"/>
        <v>0</v>
      </c>
      <c r="M24" s="10">
        <v>318</v>
      </c>
      <c r="N24" s="10"/>
      <c r="O24" s="10"/>
      <c r="P24" s="10">
        <f t="shared" si="5"/>
        <v>0</v>
      </c>
      <c r="Q24" s="12"/>
      <c r="R24" s="12"/>
      <c r="S24" s="10"/>
      <c r="T24" s="10" t="e">
        <f t="shared" si="6"/>
        <v>#DIV/0!</v>
      </c>
      <c r="U24" s="10" t="e">
        <f t="shared" si="7"/>
        <v>#DIV/0!</v>
      </c>
      <c r="V24" s="10">
        <v>0</v>
      </c>
      <c r="W24" s="10">
        <v>0</v>
      </c>
      <c r="X24" s="10">
        <v>0</v>
      </c>
      <c r="Y24" s="10">
        <v>27.6</v>
      </c>
      <c r="Z24" s="10">
        <v>0</v>
      </c>
      <c r="AA24" s="10">
        <v>0</v>
      </c>
      <c r="AB24" s="10"/>
      <c r="AC24" s="10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60</v>
      </c>
      <c r="B25" s="13" t="s">
        <v>43</v>
      </c>
      <c r="C25" s="13"/>
      <c r="D25" s="13"/>
      <c r="E25" s="13"/>
      <c r="F25" s="13"/>
      <c r="G25" s="14">
        <v>0</v>
      </c>
      <c r="H25" s="13" t="e">
        <v>#N/A</v>
      </c>
      <c r="I25" s="13" t="s">
        <v>34</v>
      </c>
      <c r="J25" s="13"/>
      <c r="K25" s="13">
        <f t="shared" si="2"/>
        <v>0</v>
      </c>
      <c r="L25" s="13">
        <f t="shared" si="4"/>
        <v>0</v>
      </c>
      <c r="M25" s="13"/>
      <c r="N25" s="13"/>
      <c r="O25" s="13"/>
      <c r="P25" s="13">
        <f t="shared" si="5"/>
        <v>0</v>
      </c>
      <c r="Q25" s="15"/>
      <c r="R25" s="15"/>
      <c r="S25" s="13"/>
      <c r="T25" s="13" t="e">
        <f t="shared" si="6"/>
        <v>#DIV/0!</v>
      </c>
      <c r="U25" s="13" t="e">
        <f t="shared" si="7"/>
        <v>#DIV/0!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 t="s">
        <v>55</v>
      </c>
      <c r="AC25" s="13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61</v>
      </c>
      <c r="B26" s="13" t="s">
        <v>43</v>
      </c>
      <c r="C26" s="13">
        <v>264</v>
      </c>
      <c r="D26" s="13"/>
      <c r="E26" s="13">
        <v>264</v>
      </c>
      <c r="F26" s="13"/>
      <c r="G26" s="14">
        <v>0</v>
      </c>
      <c r="H26" s="13" t="e">
        <v>#N/A</v>
      </c>
      <c r="I26" s="13" t="s">
        <v>34</v>
      </c>
      <c r="J26" s="13">
        <v>276</v>
      </c>
      <c r="K26" s="13">
        <f t="shared" si="2"/>
        <v>-12</v>
      </c>
      <c r="L26" s="13">
        <f t="shared" si="4"/>
        <v>0</v>
      </c>
      <c r="M26" s="13">
        <v>264</v>
      </c>
      <c r="N26" s="13"/>
      <c r="O26" s="13"/>
      <c r="P26" s="13">
        <f t="shared" si="5"/>
        <v>0</v>
      </c>
      <c r="Q26" s="15"/>
      <c r="R26" s="15"/>
      <c r="S26" s="13"/>
      <c r="T26" s="13" t="e">
        <f t="shared" si="6"/>
        <v>#DIV/0!</v>
      </c>
      <c r="U26" s="13" t="e">
        <f t="shared" si="7"/>
        <v>#DIV/0!</v>
      </c>
      <c r="V26" s="13">
        <v>0</v>
      </c>
      <c r="W26" s="13">
        <v>0</v>
      </c>
      <c r="X26" s="13">
        <v>0</v>
      </c>
      <c r="Y26" s="13">
        <v>40.799999999999997</v>
      </c>
      <c r="Z26" s="13">
        <v>0</v>
      </c>
      <c r="AA26" s="13">
        <v>0</v>
      </c>
      <c r="AB26" s="13" t="s">
        <v>55</v>
      </c>
      <c r="AC26" s="13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2356.3229999999999</v>
      </c>
      <c r="D27" s="1">
        <v>2635.9259999999999</v>
      </c>
      <c r="E27" s="1">
        <v>1854.384</v>
      </c>
      <c r="F27" s="1">
        <v>3115.4180000000001</v>
      </c>
      <c r="G27" s="6">
        <v>1</v>
      </c>
      <c r="H27" s="1">
        <v>55</v>
      </c>
      <c r="I27" s="1" t="s">
        <v>34</v>
      </c>
      <c r="J27" s="1">
        <v>1739.7349999999999</v>
      </c>
      <c r="K27" s="1">
        <f t="shared" si="2"/>
        <v>114.64900000000011</v>
      </c>
      <c r="L27" s="1">
        <f t="shared" si="4"/>
        <v>1854.384</v>
      </c>
      <c r="M27" s="1"/>
      <c r="N27" s="1">
        <v>1300</v>
      </c>
      <c r="O27" s="1">
        <v>220</v>
      </c>
      <c r="P27" s="1">
        <f t="shared" si="5"/>
        <v>370.8768</v>
      </c>
      <c r="Q27" s="5"/>
      <c r="R27" s="5"/>
      <c r="S27" s="1"/>
      <c r="T27" s="1">
        <f t="shared" si="6"/>
        <v>12.498538598262279</v>
      </c>
      <c r="U27" s="1">
        <f t="shared" si="7"/>
        <v>12.498538598262279</v>
      </c>
      <c r="V27" s="1">
        <v>406.3646</v>
      </c>
      <c r="W27" s="1">
        <v>487.22460000000001</v>
      </c>
      <c r="X27" s="1">
        <v>522.93759999999997</v>
      </c>
      <c r="Y27" s="1">
        <v>453.19439999999997</v>
      </c>
      <c r="Z27" s="1">
        <v>416.05579999999998</v>
      </c>
      <c r="AA27" s="1">
        <v>435.09980000000002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5575.6840000000002</v>
      </c>
      <c r="D28" s="1">
        <v>3455.1590000000001</v>
      </c>
      <c r="E28" s="1">
        <v>3309.76</v>
      </c>
      <c r="F28" s="1">
        <v>5686.0450000000001</v>
      </c>
      <c r="G28" s="6">
        <v>1</v>
      </c>
      <c r="H28" s="1">
        <v>50</v>
      </c>
      <c r="I28" s="1" t="s">
        <v>34</v>
      </c>
      <c r="J28" s="1">
        <v>3308.9409999999998</v>
      </c>
      <c r="K28" s="1">
        <f t="shared" si="2"/>
        <v>0.81900000000041473</v>
      </c>
      <c r="L28" s="1">
        <f t="shared" si="4"/>
        <v>3309.76</v>
      </c>
      <c r="M28" s="1"/>
      <c r="N28" s="1">
        <v>750</v>
      </c>
      <c r="O28" s="1">
        <v>1600</v>
      </c>
      <c r="P28" s="1">
        <f t="shared" si="5"/>
        <v>661.952</v>
      </c>
      <c r="Q28" s="5"/>
      <c r="R28" s="5"/>
      <c r="S28" s="1"/>
      <c r="T28" s="1">
        <f t="shared" si="6"/>
        <v>12.139921021463792</v>
      </c>
      <c r="U28" s="1">
        <f t="shared" si="7"/>
        <v>12.139921021463792</v>
      </c>
      <c r="V28" s="1">
        <v>759.34339999999997</v>
      </c>
      <c r="W28" s="1">
        <v>775.43180000000007</v>
      </c>
      <c r="X28" s="1">
        <v>924.6114</v>
      </c>
      <c r="Y28" s="1">
        <v>948.54320000000007</v>
      </c>
      <c r="Z28" s="1">
        <v>717.48379999999997</v>
      </c>
      <c r="AA28" s="1">
        <v>796.04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>
        <v>3045.8</v>
      </c>
      <c r="D29" s="1">
        <v>4331.4589999999998</v>
      </c>
      <c r="E29" s="1">
        <v>3130.2449999999999</v>
      </c>
      <c r="F29" s="1">
        <v>4233.134</v>
      </c>
      <c r="G29" s="6">
        <v>1</v>
      </c>
      <c r="H29" s="1">
        <v>55</v>
      </c>
      <c r="I29" s="1" t="s">
        <v>34</v>
      </c>
      <c r="J29" s="1">
        <v>2920.8960000000002</v>
      </c>
      <c r="K29" s="1">
        <f t="shared" si="2"/>
        <v>209.34899999999971</v>
      </c>
      <c r="L29" s="1">
        <f t="shared" si="4"/>
        <v>3130.2449999999999</v>
      </c>
      <c r="M29" s="1"/>
      <c r="N29" s="1">
        <v>1300</v>
      </c>
      <c r="O29" s="1">
        <v>800</v>
      </c>
      <c r="P29" s="1">
        <f t="shared" si="5"/>
        <v>626.04899999999998</v>
      </c>
      <c r="Q29" s="5">
        <f t="shared" ref="Q29" si="10">12*P29-O29-N29-F29</f>
        <v>1179.4539999999997</v>
      </c>
      <c r="R29" s="5"/>
      <c r="S29" s="1"/>
      <c r="T29" s="1">
        <f t="shared" si="6"/>
        <v>12</v>
      </c>
      <c r="U29" s="1">
        <f t="shared" si="7"/>
        <v>10.116035645772136</v>
      </c>
      <c r="V29" s="1">
        <v>644.83240000000001</v>
      </c>
      <c r="W29" s="1">
        <v>682.755</v>
      </c>
      <c r="X29" s="1">
        <v>746.84939999999995</v>
      </c>
      <c r="Y29" s="1">
        <v>610.32960000000003</v>
      </c>
      <c r="Z29" s="1">
        <v>560.26580000000001</v>
      </c>
      <c r="AA29" s="1">
        <v>644.80840000000001</v>
      </c>
      <c r="AB29" s="1"/>
      <c r="AC29" s="1">
        <f t="shared" si="3"/>
        <v>1179.4539999999997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65</v>
      </c>
      <c r="B30" s="13" t="s">
        <v>33</v>
      </c>
      <c r="C30" s="13"/>
      <c r="D30" s="13"/>
      <c r="E30" s="13"/>
      <c r="F30" s="13"/>
      <c r="G30" s="14">
        <v>0</v>
      </c>
      <c r="H30" s="13">
        <v>60</v>
      </c>
      <c r="I30" s="13" t="s">
        <v>34</v>
      </c>
      <c r="J30" s="13"/>
      <c r="K30" s="13">
        <f t="shared" si="2"/>
        <v>0</v>
      </c>
      <c r="L30" s="13">
        <f t="shared" si="4"/>
        <v>0</v>
      </c>
      <c r="M30" s="13"/>
      <c r="N30" s="13"/>
      <c r="O30" s="13"/>
      <c r="P30" s="13">
        <f t="shared" si="5"/>
        <v>0</v>
      </c>
      <c r="Q30" s="15"/>
      <c r="R30" s="15"/>
      <c r="S30" s="13"/>
      <c r="T30" s="13" t="e">
        <f t="shared" si="6"/>
        <v>#DIV/0!</v>
      </c>
      <c r="U30" s="13" t="e">
        <f t="shared" si="7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 t="s">
        <v>66</v>
      </c>
      <c r="AC30" s="13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6477.393</v>
      </c>
      <c r="D31" s="1">
        <v>7985.27</v>
      </c>
      <c r="E31" s="1">
        <v>4312.8109999999997</v>
      </c>
      <c r="F31" s="1">
        <v>10127.124</v>
      </c>
      <c r="G31" s="6">
        <v>1</v>
      </c>
      <c r="H31" s="1">
        <v>60</v>
      </c>
      <c r="I31" s="1" t="s">
        <v>34</v>
      </c>
      <c r="J31" s="1">
        <v>4270.0050000000001</v>
      </c>
      <c r="K31" s="1">
        <f t="shared" si="2"/>
        <v>42.805999999999585</v>
      </c>
      <c r="L31" s="1">
        <f t="shared" si="4"/>
        <v>4312.8109999999997</v>
      </c>
      <c r="M31" s="1"/>
      <c r="N31" s="1">
        <v>3300</v>
      </c>
      <c r="O31" s="1">
        <v>0</v>
      </c>
      <c r="P31" s="1">
        <f t="shared" si="5"/>
        <v>862.56219999999996</v>
      </c>
      <c r="Q31" s="5"/>
      <c r="R31" s="5"/>
      <c r="S31" s="1"/>
      <c r="T31" s="1">
        <f t="shared" si="6"/>
        <v>15.566557403048732</v>
      </c>
      <c r="U31" s="1">
        <f t="shared" si="7"/>
        <v>15.566557403048732</v>
      </c>
      <c r="V31" s="1">
        <v>1074.952</v>
      </c>
      <c r="W31" s="1">
        <v>1325.856</v>
      </c>
      <c r="X31" s="1">
        <v>1443.6898000000001</v>
      </c>
      <c r="Y31" s="1">
        <v>1301.1253999999999</v>
      </c>
      <c r="Z31" s="1">
        <v>1021.2364</v>
      </c>
      <c r="AA31" s="1">
        <v>1099.04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68</v>
      </c>
      <c r="B32" s="13" t="s">
        <v>33</v>
      </c>
      <c r="C32" s="13"/>
      <c r="D32" s="13"/>
      <c r="E32" s="13">
        <v>-1.7150000000000001</v>
      </c>
      <c r="F32" s="13"/>
      <c r="G32" s="14">
        <v>0</v>
      </c>
      <c r="H32" s="13">
        <v>50</v>
      </c>
      <c r="I32" s="13" t="s">
        <v>34</v>
      </c>
      <c r="J32" s="13">
        <v>2.8</v>
      </c>
      <c r="K32" s="13">
        <f t="shared" si="2"/>
        <v>-4.5149999999999997</v>
      </c>
      <c r="L32" s="13">
        <f t="shared" si="4"/>
        <v>-1.7150000000000001</v>
      </c>
      <c r="M32" s="13"/>
      <c r="N32" s="13"/>
      <c r="O32" s="13"/>
      <c r="P32" s="13">
        <f t="shared" si="5"/>
        <v>-0.34300000000000003</v>
      </c>
      <c r="Q32" s="15"/>
      <c r="R32" s="15"/>
      <c r="S32" s="13"/>
      <c r="T32" s="13">
        <f t="shared" si="6"/>
        <v>0</v>
      </c>
      <c r="U32" s="13">
        <f t="shared" si="7"/>
        <v>0</v>
      </c>
      <c r="V32" s="13">
        <v>-0.34300000000000003</v>
      </c>
      <c r="W32" s="13">
        <v>-0.17399999999999999</v>
      </c>
      <c r="X32" s="13">
        <v>-0.17399999999999999</v>
      </c>
      <c r="Y32" s="13">
        <v>0.42</v>
      </c>
      <c r="Z32" s="13">
        <v>-0.433</v>
      </c>
      <c r="AA32" s="13">
        <v>-0.13800000000000001</v>
      </c>
      <c r="AB32" s="13" t="s">
        <v>55</v>
      </c>
      <c r="AC32" s="13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2506.3220000000001</v>
      </c>
      <c r="D33" s="1">
        <v>4404.88</v>
      </c>
      <c r="E33" s="1">
        <v>2569.288</v>
      </c>
      <c r="F33" s="1">
        <v>4310.2979999999998</v>
      </c>
      <c r="G33" s="6">
        <v>1</v>
      </c>
      <c r="H33" s="1">
        <v>55</v>
      </c>
      <c r="I33" s="1" t="s">
        <v>34</v>
      </c>
      <c r="J33" s="1">
        <v>2420.1480000000001</v>
      </c>
      <c r="K33" s="1">
        <f t="shared" si="2"/>
        <v>149.13999999999987</v>
      </c>
      <c r="L33" s="1">
        <f t="shared" si="4"/>
        <v>2569.288</v>
      </c>
      <c r="M33" s="1"/>
      <c r="N33" s="1">
        <v>1300</v>
      </c>
      <c r="O33" s="1">
        <v>600</v>
      </c>
      <c r="P33" s="1">
        <f t="shared" si="5"/>
        <v>513.85760000000005</v>
      </c>
      <c r="Q33" s="5"/>
      <c r="R33" s="5"/>
      <c r="S33" s="1"/>
      <c r="T33" s="1">
        <f t="shared" si="6"/>
        <v>12.085640068376918</v>
      </c>
      <c r="U33" s="1">
        <f t="shared" si="7"/>
        <v>12.085640068376918</v>
      </c>
      <c r="V33" s="1">
        <v>554.62979999999993</v>
      </c>
      <c r="W33" s="1">
        <v>630.95259999999996</v>
      </c>
      <c r="X33" s="1">
        <v>700.40959999999995</v>
      </c>
      <c r="Y33" s="1">
        <v>549.45579999999995</v>
      </c>
      <c r="Z33" s="1">
        <v>487.3888</v>
      </c>
      <c r="AA33" s="1">
        <v>547.11879999999996</v>
      </c>
      <c r="AB33" s="1"/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4457.643</v>
      </c>
      <c r="D34" s="1">
        <v>5914.7650000000003</v>
      </c>
      <c r="E34" s="1">
        <v>3450.6819999999998</v>
      </c>
      <c r="F34" s="1">
        <v>6911.3370000000004</v>
      </c>
      <c r="G34" s="6">
        <v>1</v>
      </c>
      <c r="H34" s="1">
        <v>60</v>
      </c>
      <c r="I34" s="1" t="s">
        <v>34</v>
      </c>
      <c r="J34" s="1">
        <v>3405.98</v>
      </c>
      <c r="K34" s="1">
        <f t="shared" si="2"/>
        <v>44.701999999999771</v>
      </c>
      <c r="L34" s="1">
        <f t="shared" si="4"/>
        <v>3450.6819999999998</v>
      </c>
      <c r="M34" s="1"/>
      <c r="N34" s="1">
        <v>0</v>
      </c>
      <c r="O34" s="1">
        <v>500</v>
      </c>
      <c r="P34" s="1">
        <f t="shared" si="5"/>
        <v>690.13639999999998</v>
      </c>
      <c r="Q34" s="5">
        <f t="shared" ref="Q34:Q37" si="11">12*P34-O34-N34-F34</f>
        <v>870.29979999999978</v>
      </c>
      <c r="R34" s="5"/>
      <c r="S34" s="1"/>
      <c r="T34" s="1">
        <f t="shared" si="6"/>
        <v>12</v>
      </c>
      <c r="U34" s="1">
        <f t="shared" si="7"/>
        <v>10.738945228798251</v>
      </c>
      <c r="V34" s="1">
        <v>764.59080000000006</v>
      </c>
      <c r="W34" s="1">
        <v>755.41099999999994</v>
      </c>
      <c r="X34" s="1">
        <v>973.88019999999995</v>
      </c>
      <c r="Y34" s="1">
        <v>888.54279999999994</v>
      </c>
      <c r="Z34" s="1">
        <v>641.07320000000004</v>
      </c>
      <c r="AA34" s="1">
        <v>750.89480000000003</v>
      </c>
      <c r="AB34" s="1"/>
      <c r="AC34" s="1">
        <f t="shared" si="3"/>
        <v>870.29979999999978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2380.3620000000001</v>
      </c>
      <c r="D35" s="1">
        <v>2248.2350000000001</v>
      </c>
      <c r="E35" s="1">
        <v>896.64700000000005</v>
      </c>
      <c r="F35" s="1">
        <v>3723.6950000000002</v>
      </c>
      <c r="G35" s="6">
        <v>1</v>
      </c>
      <c r="H35" s="1">
        <v>60</v>
      </c>
      <c r="I35" s="1" t="s">
        <v>34</v>
      </c>
      <c r="J35" s="1">
        <v>871.7</v>
      </c>
      <c r="K35" s="1">
        <f t="shared" si="2"/>
        <v>24.947000000000003</v>
      </c>
      <c r="L35" s="1">
        <f t="shared" si="4"/>
        <v>896.64700000000005</v>
      </c>
      <c r="M35" s="1"/>
      <c r="N35" s="1">
        <v>0</v>
      </c>
      <c r="O35" s="1">
        <v>0</v>
      </c>
      <c r="P35" s="1">
        <f t="shared" si="5"/>
        <v>179.32940000000002</v>
      </c>
      <c r="Q35" s="5"/>
      <c r="R35" s="5"/>
      <c r="S35" s="1"/>
      <c r="T35" s="1">
        <f t="shared" si="6"/>
        <v>20.764553943748208</v>
      </c>
      <c r="U35" s="1">
        <f t="shared" si="7"/>
        <v>20.764553943748208</v>
      </c>
      <c r="V35" s="1">
        <v>170.2054</v>
      </c>
      <c r="W35" s="1">
        <v>371.94720000000001</v>
      </c>
      <c r="X35" s="1">
        <v>479.01719999999989</v>
      </c>
      <c r="Y35" s="1">
        <v>408.14800000000002</v>
      </c>
      <c r="Z35" s="1">
        <v>381.08240000000001</v>
      </c>
      <c r="AA35" s="1">
        <v>339.85860000000002</v>
      </c>
      <c r="AB35" s="21" t="s">
        <v>76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33</v>
      </c>
      <c r="C36" s="1">
        <v>330.32100000000003</v>
      </c>
      <c r="D36" s="1">
        <v>631.05999999999995</v>
      </c>
      <c r="E36" s="1">
        <v>382.74200000000002</v>
      </c>
      <c r="F36" s="1">
        <v>524.50099999999998</v>
      </c>
      <c r="G36" s="6">
        <v>1</v>
      </c>
      <c r="H36" s="1">
        <v>60</v>
      </c>
      <c r="I36" s="1" t="s">
        <v>34</v>
      </c>
      <c r="J36" s="1">
        <v>359.10199999999998</v>
      </c>
      <c r="K36" s="1">
        <f t="shared" si="2"/>
        <v>23.640000000000043</v>
      </c>
      <c r="L36" s="1">
        <f t="shared" si="4"/>
        <v>382.74200000000002</v>
      </c>
      <c r="M36" s="1"/>
      <c r="N36" s="1">
        <v>370</v>
      </c>
      <c r="O36" s="1">
        <v>0</v>
      </c>
      <c r="P36" s="1">
        <f t="shared" si="5"/>
        <v>76.548400000000001</v>
      </c>
      <c r="Q36" s="5">
        <f t="shared" si="11"/>
        <v>24.079799999999977</v>
      </c>
      <c r="R36" s="5"/>
      <c r="S36" s="1"/>
      <c r="T36" s="1">
        <f t="shared" si="6"/>
        <v>12</v>
      </c>
      <c r="U36" s="1">
        <f t="shared" si="7"/>
        <v>11.685430394364872</v>
      </c>
      <c r="V36" s="1">
        <v>81.427800000000005</v>
      </c>
      <c r="W36" s="1">
        <v>101.5048</v>
      </c>
      <c r="X36" s="1">
        <v>102.71259999999999</v>
      </c>
      <c r="Y36" s="1">
        <v>88.582599999999999</v>
      </c>
      <c r="Z36" s="1">
        <v>87.653800000000004</v>
      </c>
      <c r="AA36" s="1">
        <v>94.517200000000003</v>
      </c>
      <c r="AB36" s="1"/>
      <c r="AC36" s="1">
        <f t="shared" si="3"/>
        <v>24.079799999999977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33</v>
      </c>
      <c r="C37" s="1">
        <v>922.15499999999997</v>
      </c>
      <c r="D37" s="1">
        <v>1973.1369999999999</v>
      </c>
      <c r="E37" s="1">
        <v>915.00400000000002</v>
      </c>
      <c r="F37" s="1">
        <v>1945.306</v>
      </c>
      <c r="G37" s="6">
        <v>1</v>
      </c>
      <c r="H37" s="1">
        <v>60</v>
      </c>
      <c r="I37" s="1" t="s">
        <v>34</v>
      </c>
      <c r="J37" s="1">
        <v>853.053</v>
      </c>
      <c r="K37" s="1">
        <f t="shared" si="2"/>
        <v>61.951000000000022</v>
      </c>
      <c r="L37" s="1">
        <f t="shared" si="4"/>
        <v>915.00400000000002</v>
      </c>
      <c r="M37" s="1"/>
      <c r="N37" s="1">
        <v>0</v>
      </c>
      <c r="O37" s="1">
        <v>200</v>
      </c>
      <c r="P37" s="1">
        <f t="shared" si="5"/>
        <v>183.0008</v>
      </c>
      <c r="Q37" s="5">
        <f t="shared" si="11"/>
        <v>50.703599999999824</v>
      </c>
      <c r="R37" s="5"/>
      <c r="S37" s="1"/>
      <c r="T37" s="1">
        <f t="shared" si="6"/>
        <v>12</v>
      </c>
      <c r="U37" s="1">
        <f t="shared" si="7"/>
        <v>11.722932358765645</v>
      </c>
      <c r="V37" s="1">
        <v>189.59180000000001</v>
      </c>
      <c r="W37" s="1">
        <v>236.0138</v>
      </c>
      <c r="X37" s="1">
        <v>271.06200000000001</v>
      </c>
      <c r="Y37" s="1">
        <v>211.119</v>
      </c>
      <c r="Z37" s="1">
        <v>181.01400000000001</v>
      </c>
      <c r="AA37" s="1">
        <v>224.00120000000001</v>
      </c>
      <c r="AB37" s="1"/>
      <c r="AC37" s="1">
        <f t="shared" si="3"/>
        <v>50.703599999999824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33</v>
      </c>
      <c r="C38" s="1">
        <v>1595.7249999999999</v>
      </c>
      <c r="D38" s="1">
        <v>3005.7</v>
      </c>
      <c r="E38" s="1">
        <v>1547.0419999999999</v>
      </c>
      <c r="F38" s="1">
        <v>3052.6170000000002</v>
      </c>
      <c r="G38" s="6">
        <v>1</v>
      </c>
      <c r="H38" s="1">
        <v>60</v>
      </c>
      <c r="I38" s="1" t="s">
        <v>34</v>
      </c>
      <c r="J38" s="1">
        <v>1448.376</v>
      </c>
      <c r="K38" s="1">
        <f t="shared" ref="K38:K68" si="12">E38-J38</f>
        <v>98.66599999999994</v>
      </c>
      <c r="L38" s="1">
        <f t="shared" si="4"/>
        <v>1547.0419999999999</v>
      </c>
      <c r="M38" s="1"/>
      <c r="N38" s="1">
        <v>1100</v>
      </c>
      <c r="O38" s="1">
        <v>0</v>
      </c>
      <c r="P38" s="1">
        <f t="shared" si="5"/>
        <v>309.40839999999997</v>
      </c>
      <c r="Q38" s="5"/>
      <c r="R38" s="5"/>
      <c r="S38" s="1"/>
      <c r="T38" s="1">
        <f t="shared" si="6"/>
        <v>13.421151461951261</v>
      </c>
      <c r="U38" s="1">
        <f t="shared" si="7"/>
        <v>13.421151461951261</v>
      </c>
      <c r="V38" s="1">
        <v>325.798</v>
      </c>
      <c r="W38" s="1">
        <v>424.63600000000002</v>
      </c>
      <c r="X38" s="1">
        <v>453.47439999999989</v>
      </c>
      <c r="Y38" s="1">
        <v>354.44060000000002</v>
      </c>
      <c r="Z38" s="1">
        <v>332.29480000000001</v>
      </c>
      <c r="AA38" s="1">
        <v>387.2946</v>
      </c>
      <c r="AB38" s="1"/>
      <c r="AC38" s="1">
        <f t="shared" ref="AC38:AC69" si="13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33</v>
      </c>
      <c r="C39" s="1">
        <v>2.786</v>
      </c>
      <c r="D39" s="1">
        <v>189.19300000000001</v>
      </c>
      <c r="E39" s="1">
        <v>39.44</v>
      </c>
      <c r="F39" s="1">
        <v>142.779</v>
      </c>
      <c r="G39" s="6">
        <v>1</v>
      </c>
      <c r="H39" s="1">
        <v>35</v>
      </c>
      <c r="I39" s="1" t="s">
        <v>34</v>
      </c>
      <c r="J39" s="1">
        <v>54.421999999999997</v>
      </c>
      <c r="K39" s="1">
        <f t="shared" si="12"/>
        <v>-14.981999999999999</v>
      </c>
      <c r="L39" s="1">
        <f t="shared" si="4"/>
        <v>39.44</v>
      </c>
      <c r="M39" s="1"/>
      <c r="N39" s="1">
        <v>40</v>
      </c>
      <c r="O39" s="1">
        <v>0</v>
      </c>
      <c r="P39" s="1">
        <f t="shared" si="5"/>
        <v>7.8879999999999999</v>
      </c>
      <c r="Q39" s="5"/>
      <c r="R39" s="5"/>
      <c r="S39" s="1"/>
      <c r="T39" s="1">
        <f t="shared" si="6"/>
        <v>23.171779918864097</v>
      </c>
      <c r="U39" s="1">
        <f t="shared" si="7"/>
        <v>23.171779918864097</v>
      </c>
      <c r="V39" s="1">
        <v>6.7614000000000001</v>
      </c>
      <c r="W39" s="1">
        <v>17.2332</v>
      </c>
      <c r="X39" s="1">
        <v>21.3</v>
      </c>
      <c r="Y39" s="1">
        <v>14.440200000000001</v>
      </c>
      <c r="Z39" s="1">
        <v>9.821200000000001</v>
      </c>
      <c r="AA39" s="1">
        <v>12.878</v>
      </c>
      <c r="AB39" s="16" t="s">
        <v>76</v>
      </c>
      <c r="AC39" s="1">
        <f t="shared" si="13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77</v>
      </c>
      <c r="B40" s="13" t="s">
        <v>33</v>
      </c>
      <c r="C40" s="13"/>
      <c r="D40" s="13"/>
      <c r="E40" s="13"/>
      <c r="F40" s="13"/>
      <c r="G40" s="14">
        <v>0</v>
      </c>
      <c r="H40" s="13" t="e">
        <v>#N/A</v>
      </c>
      <c r="I40" s="13" t="s">
        <v>34</v>
      </c>
      <c r="J40" s="13"/>
      <c r="K40" s="13">
        <f t="shared" si="12"/>
        <v>0</v>
      </c>
      <c r="L40" s="13">
        <f t="shared" si="4"/>
        <v>0</v>
      </c>
      <c r="M40" s="13"/>
      <c r="N40" s="13"/>
      <c r="O40" s="13"/>
      <c r="P40" s="13">
        <f t="shared" si="5"/>
        <v>0</v>
      </c>
      <c r="Q40" s="15"/>
      <c r="R40" s="15"/>
      <c r="S40" s="13"/>
      <c r="T40" s="13" t="e">
        <f t="shared" si="6"/>
        <v>#DIV/0!</v>
      </c>
      <c r="U40" s="13" t="e">
        <f t="shared" si="7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 t="s">
        <v>55</v>
      </c>
      <c r="AC40" s="13">
        <f t="shared" si="13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78</v>
      </c>
      <c r="B41" s="13" t="s">
        <v>33</v>
      </c>
      <c r="C41" s="13">
        <v>708.06299999999999</v>
      </c>
      <c r="D41" s="13"/>
      <c r="E41" s="13">
        <v>708.06299999999999</v>
      </c>
      <c r="F41" s="13"/>
      <c r="G41" s="14">
        <v>0</v>
      </c>
      <c r="H41" s="13">
        <v>30</v>
      </c>
      <c r="I41" s="13" t="s">
        <v>34</v>
      </c>
      <c r="J41" s="13">
        <v>711.96299999999997</v>
      </c>
      <c r="K41" s="13">
        <f t="shared" si="12"/>
        <v>-3.8999999999999773</v>
      </c>
      <c r="L41" s="13">
        <f t="shared" si="4"/>
        <v>0</v>
      </c>
      <c r="M41" s="13">
        <v>708.06299999999999</v>
      </c>
      <c r="N41" s="13"/>
      <c r="O41" s="13"/>
      <c r="P41" s="13">
        <f t="shared" si="5"/>
        <v>0</v>
      </c>
      <c r="Q41" s="15"/>
      <c r="R41" s="15"/>
      <c r="S41" s="13"/>
      <c r="T41" s="13" t="e">
        <f t="shared" si="6"/>
        <v>#DIV/0!</v>
      </c>
      <c r="U41" s="13" t="e">
        <f t="shared" si="7"/>
        <v>#DIV/0!</v>
      </c>
      <c r="V41" s="13">
        <v>0</v>
      </c>
      <c r="W41" s="13">
        <v>0</v>
      </c>
      <c r="X41" s="13">
        <v>0</v>
      </c>
      <c r="Y41" s="13">
        <v>85.119</v>
      </c>
      <c r="Z41" s="13">
        <v>0</v>
      </c>
      <c r="AA41" s="13">
        <v>0</v>
      </c>
      <c r="AB41" s="13" t="s">
        <v>55</v>
      </c>
      <c r="AC41" s="13">
        <f t="shared" si="13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33</v>
      </c>
      <c r="C42" s="1">
        <v>367.54399999999998</v>
      </c>
      <c r="D42" s="1">
        <v>597.26700000000005</v>
      </c>
      <c r="E42" s="1">
        <v>476.17099999999999</v>
      </c>
      <c r="F42" s="1">
        <v>474.62299999999999</v>
      </c>
      <c r="G42" s="6">
        <v>1</v>
      </c>
      <c r="H42" s="1">
        <v>30</v>
      </c>
      <c r="I42" s="1" t="s">
        <v>34</v>
      </c>
      <c r="J42" s="1">
        <v>484.96199999999999</v>
      </c>
      <c r="K42" s="1">
        <f t="shared" si="12"/>
        <v>-8.7909999999999968</v>
      </c>
      <c r="L42" s="1">
        <f t="shared" si="4"/>
        <v>476.17099999999999</v>
      </c>
      <c r="M42" s="1"/>
      <c r="N42" s="1">
        <v>250</v>
      </c>
      <c r="O42" s="1">
        <v>0</v>
      </c>
      <c r="P42" s="1">
        <f t="shared" si="5"/>
        <v>95.234200000000001</v>
      </c>
      <c r="Q42" s="5">
        <f>11*P42-O42-N42-F42</f>
        <v>322.95319999999998</v>
      </c>
      <c r="R42" s="5"/>
      <c r="S42" s="1"/>
      <c r="T42" s="1">
        <f t="shared" si="6"/>
        <v>11</v>
      </c>
      <c r="U42" s="1">
        <f t="shared" si="7"/>
        <v>7.6088527020755157</v>
      </c>
      <c r="V42" s="1">
        <v>91.748000000000005</v>
      </c>
      <c r="W42" s="1">
        <v>93.202799999999996</v>
      </c>
      <c r="X42" s="1">
        <v>103.85080000000001</v>
      </c>
      <c r="Y42" s="1">
        <v>112.514</v>
      </c>
      <c r="Z42" s="1">
        <v>100.65219999999999</v>
      </c>
      <c r="AA42" s="1">
        <v>106.3828</v>
      </c>
      <c r="AB42" s="1" t="s">
        <v>40</v>
      </c>
      <c r="AC42" s="1">
        <f t="shared" si="13"/>
        <v>322.95319999999998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80</v>
      </c>
      <c r="B43" s="13" t="s">
        <v>33</v>
      </c>
      <c r="C43" s="13"/>
      <c r="D43" s="13"/>
      <c r="E43" s="13"/>
      <c r="F43" s="13"/>
      <c r="G43" s="14">
        <v>0</v>
      </c>
      <c r="H43" s="13" t="e">
        <v>#N/A</v>
      </c>
      <c r="I43" s="13" t="s">
        <v>34</v>
      </c>
      <c r="J43" s="13"/>
      <c r="K43" s="13">
        <f t="shared" si="12"/>
        <v>0</v>
      </c>
      <c r="L43" s="13">
        <f t="shared" si="4"/>
        <v>0</v>
      </c>
      <c r="M43" s="13"/>
      <c r="N43" s="13"/>
      <c r="O43" s="13"/>
      <c r="P43" s="13">
        <f t="shared" si="5"/>
        <v>0</v>
      </c>
      <c r="Q43" s="15"/>
      <c r="R43" s="15"/>
      <c r="S43" s="13"/>
      <c r="T43" s="13" t="e">
        <f t="shared" si="6"/>
        <v>#DIV/0!</v>
      </c>
      <c r="U43" s="13" t="e">
        <f t="shared" si="7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 t="s">
        <v>55</v>
      </c>
      <c r="AC43" s="13">
        <f t="shared" si="1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4280.1559999999999</v>
      </c>
      <c r="D44" s="1">
        <v>7117.9790000000003</v>
      </c>
      <c r="E44" s="1">
        <v>3780.453</v>
      </c>
      <c r="F44" s="1">
        <v>7584.1220000000003</v>
      </c>
      <c r="G44" s="6">
        <v>1</v>
      </c>
      <c r="H44" s="1">
        <v>40</v>
      </c>
      <c r="I44" s="1" t="s">
        <v>34</v>
      </c>
      <c r="J44" s="1">
        <v>3697.0450000000001</v>
      </c>
      <c r="K44" s="1">
        <f t="shared" si="12"/>
        <v>83.407999999999902</v>
      </c>
      <c r="L44" s="1">
        <f t="shared" si="4"/>
        <v>3780.453</v>
      </c>
      <c r="M44" s="1"/>
      <c r="N44" s="1">
        <v>0</v>
      </c>
      <c r="O44" s="1">
        <v>0</v>
      </c>
      <c r="P44" s="1">
        <f t="shared" si="5"/>
        <v>756.09059999999999</v>
      </c>
      <c r="Q44" s="5">
        <f>12*P44-O44-N44-F44</f>
        <v>1488.9651999999996</v>
      </c>
      <c r="R44" s="5"/>
      <c r="S44" s="1"/>
      <c r="T44" s="1">
        <f t="shared" si="6"/>
        <v>12</v>
      </c>
      <c r="U44" s="1">
        <f t="shared" si="7"/>
        <v>10.030705314945061</v>
      </c>
      <c r="V44" s="1">
        <v>755.18700000000001</v>
      </c>
      <c r="W44" s="1">
        <v>887.9763999999999</v>
      </c>
      <c r="X44" s="1">
        <v>1004.8202</v>
      </c>
      <c r="Y44" s="1">
        <v>886.73559999999998</v>
      </c>
      <c r="Z44" s="1">
        <v>787.66520000000003</v>
      </c>
      <c r="AA44" s="1">
        <v>957.36560000000009</v>
      </c>
      <c r="AB44" s="1"/>
      <c r="AC44" s="1">
        <f t="shared" si="13"/>
        <v>1488.9651999999996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3" t="s">
        <v>82</v>
      </c>
      <c r="B45" s="13" t="s">
        <v>33</v>
      </c>
      <c r="C45" s="13"/>
      <c r="D45" s="13"/>
      <c r="E45" s="13"/>
      <c r="F45" s="13"/>
      <c r="G45" s="14">
        <v>0</v>
      </c>
      <c r="H45" s="13">
        <v>35</v>
      </c>
      <c r="I45" s="13" t="s">
        <v>34</v>
      </c>
      <c r="J45" s="13"/>
      <c r="K45" s="13">
        <f t="shared" si="12"/>
        <v>0</v>
      </c>
      <c r="L45" s="13">
        <f t="shared" si="4"/>
        <v>0</v>
      </c>
      <c r="M45" s="13"/>
      <c r="N45" s="13"/>
      <c r="O45" s="13"/>
      <c r="P45" s="13">
        <f t="shared" si="5"/>
        <v>0</v>
      </c>
      <c r="Q45" s="15"/>
      <c r="R45" s="15"/>
      <c r="S45" s="13"/>
      <c r="T45" s="13" t="e">
        <f t="shared" si="6"/>
        <v>#DIV/0!</v>
      </c>
      <c r="U45" s="13" t="e">
        <f t="shared" si="7"/>
        <v>#DIV/0!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 t="s">
        <v>55</v>
      </c>
      <c r="AC45" s="13">
        <f t="shared" si="13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33</v>
      </c>
      <c r="C46" s="1">
        <v>19.591999999999999</v>
      </c>
      <c r="D46" s="1">
        <v>24.125</v>
      </c>
      <c r="E46" s="1">
        <v>7.6580000000000004</v>
      </c>
      <c r="F46" s="1">
        <v>34.076999999999998</v>
      </c>
      <c r="G46" s="6">
        <v>1</v>
      </c>
      <c r="H46" s="1">
        <v>45</v>
      </c>
      <c r="I46" s="1" t="s">
        <v>34</v>
      </c>
      <c r="J46" s="1">
        <v>9.6999999999999993</v>
      </c>
      <c r="K46" s="1">
        <f t="shared" si="12"/>
        <v>-2.0419999999999989</v>
      </c>
      <c r="L46" s="1">
        <f t="shared" si="4"/>
        <v>7.6580000000000004</v>
      </c>
      <c r="M46" s="1"/>
      <c r="N46" s="1">
        <v>0</v>
      </c>
      <c r="O46" s="1">
        <v>0</v>
      </c>
      <c r="P46" s="1">
        <f t="shared" si="5"/>
        <v>1.5316000000000001</v>
      </c>
      <c r="Q46" s="5"/>
      <c r="R46" s="5"/>
      <c r="S46" s="1"/>
      <c r="T46" s="1">
        <f t="shared" si="6"/>
        <v>22.249281796813786</v>
      </c>
      <c r="U46" s="1">
        <f t="shared" si="7"/>
        <v>22.249281796813786</v>
      </c>
      <c r="V46" s="1">
        <v>1.6994</v>
      </c>
      <c r="W46" s="1">
        <v>0.46779999999999999</v>
      </c>
      <c r="X46" s="1">
        <v>-0.50980000000000003</v>
      </c>
      <c r="Y46" s="1">
        <v>4.5599999999999996</v>
      </c>
      <c r="Z46" s="1">
        <v>3.2841999999999998</v>
      </c>
      <c r="AA46" s="1">
        <v>2.6086</v>
      </c>
      <c r="AB46" s="16" t="s">
        <v>76</v>
      </c>
      <c r="AC46" s="1">
        <f t="shared" si="13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84</v>
      </c>
      <c r="B47" s="13" t="s">
        <v>33</v>
      </c>
      <c r="C47" s="13"/>
      <c r="D47" s="13"/>
      <c r="E47" s="13"/>
      <c r="F47" s="13"/>
      <c r="G47" s="14">
        <v>0</v>
      </c>
      <c r="H47" s="13" t="e">
        <v>#N/A</v>
      </c>
      <c r="I47" s="13" t="s">
        <v>34</v>
      </c>
      <c r="J47" s="13"/>
      <c r="K47" s="13">
        <f t="shared" si="12"/>
        <v>0</v>
      </c>
      <c r="L47" s="13">
        <f t="shared" si="4"/>
        <v>0</v>
      </c>
      <c r="M47" s="13"/>
      <c r="N47" s="13"/>
      <c r="O47" s="13"/>
      <c r="P47" s="13">
        <f t="shared" si="5"/>
        <v>0</v>
      </c>
      <c r="Q47" s="15"/>
      <c r="R47" s="15"/>
      <c r="S47" s="13"/>
      <c r="T47" s="13" t="e">
        <f t="shared" si="6"/>
        <v>#DIV/0!</v>
      </c>
      <c r="U47" s="13" t="e">
        <f t="shared" si="7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 t="s">
        <v>55</v>
      </c>
      <c r="AC47" s="13">
        <f t="shared" si="13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85</v>
      </c>
      <c r="B48" s="10" t="s">
        <v>33</v>
      </c>
      <c r="C48" s="10">
        <v>267.12700000000001</v>
      </c>
      <c r="D48" s="20">
        <v>161.755</v>
      </c>
      <c r="E48" s="17">
        <v>74.453999999999994</v>
      </c>
      <c r="F48" s="17">
        <v>353.18700000000001</v>
      </c>
      <c r="G48" s="11">
        <v>0</v>
      </c>
      <c r="H48" s="10" t="e">
        <v>#N/A</v>
      </c>
      <c r="I48" s="10" t="s">
        <v>44</v>
      </c>
      <c r="J48" s="10">
        <v>72.2</v>
      </c>
      <c r="K48" s="10">
        <f t="shared" si="12"/>
        <v>2.2539999999999907</v>
      </c>
      <c r="L48" s="10">
        <f t="shared" si="4"/>
        <v>74.453999999999994</v>
      </c>
      <c r="M48" s="10"/>
      <c r="N48" s="10"/>
      <c r="O48" s="10"/>
      <c r="P48" s="10">
        <f t="shared" si="5"/>
        <v>14.890799999999999</v>
      </c>
      <c r="Q48" s="12"/>
      <c r="R48" s="12"/>
      <c r="S48" s="10"/>
      <c r="T48" s="10">
        <f t="shared" si="6"/>
        <v>23.718470464985096</v>
      </c>
      <c r="U48" s="10">
        <f t="shared" si="7"/>
        <v>23.718470464985096</v>
      </c>
      <c r="V48" s="10">
        <v>10.2174</v>
      </c>
      <c r="W48" s="10">
        <v>6.3305999999999996</v>
      </c>
      <c r="X48" s="10">
        <v>9.5115999999999996</v>
      </c>
      <c r="Y48" s="10">
        <v>10.51</v>
      </c>
      <c r="Z48" s="10">
        <v>5.2118000000000002</v>
      </c>
      <c r="AA48" s="10">
        <v>1.4490000000000001</v>
      </c>
      <c r="AB48" s="19" t="s">
        <v>86</v>
      </c>
      <c r="AC48" s="10">
        <f t="shared" si="13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87</v>
      </c>
      <c r="B49" s="13" t="s">
        <v>33</v>
      </c>
      <c r="C49" s="13"/>
      <c r="D49" s="13"/>
      <c r="E49" s="13"/>
      <c r="F49" s="13"/>
      <c r="G49" s="14">
        <v>0</v>
      </c>
      <c r="H49" s="13">
        <v>45</v>
      </c>
      <c r="I49" s="13" t="s">
        <v>34</v>
      </c>
      <c r="J49" s="13">
        <v>1.4</v>
      </c>
      <c r="K49" s="13">
        <f t="shared" si="12"/>
        <v>-1.4</v>
      </c>
      <c r="L49" s="13">
        <f t="shared" si="4"/>
        <v>0</v>
      </c>
      <c r="M49" s="13"/>
      <c r="N49" s="13"/>
      <c r="O49" s="13"/>
      <c r="P49" s="13">
        <f t="shared" si="5"/>
        <v>0</v>
      </c>
      <c r="Q49" s="15"/>
      <c r="R49" s="15"/>
      <c r="S49" s="13"/>
      <c r="T49" s="13" t="e">
        <f t="shared" si="6"/>
        <v>#DIV/0!</v>
      </c>
      <c r="U49" s="13" t="e">
        <f t="shared" si="7"/>
        <v>#DIV/0!</v>
      </c>
      <c r="V49" s="13">
        <v>-0.14699999999999999</v>
      </c>
      <c r="W49" s="13">
        <v>-0.14699999999999999</v>
      </c>
      <c r="X49" s="13">
        <v>-0.16</v>
      </c>
      <c r="Y49" s="13">
        <v>0</v>
      </c>
      <c r="Z49" s="13">
        <v>0</v>
      </c>
      <c r="AA49" s="13">
        <v>0</v>
      </c>
      <c r="AB49" s="13" t="s">
        <v>55</v>
      </c>
      <c r="AC49" s="13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33</v>
      </c>
      <c r="C50" s="1">
        <v>26.023</v>
      </c>
      <c r="D50" s="1">
        <v>198.941</v>
      </c>
      <c r="E50" s="1">
        <v>118.57</v>
      </c>
      <c r="F50" s="1">
        <v>105.68300000000001</v>
      </c>
      <c r="G50" s="6">
        <v>1</v>
      </c>
      <c r="H50" s="1">
        <v>45</v>
      </c>
      <c r="I50" s="1" t="s">
        <v>34</v>
      </c>
      <c r="J50" s="1">
        <v>119.254</v>
      </c>
      <c r="K50" s="1">
        <f t="shared" si="12"/>
        <v>-0.68400000000001171</v>
      </c>
      <c r="L50" s="1">
        <f t="shared" si="4"/>
        <v>118.57</v>
      </c>
      <c r="M50" s="1"/>
      <c r="N50" s="1">
        <v>0</v>
      </c>
      <c r="O50" s="1">
        <v>120</v>
      </c>
      <c r="P50" s="1">
        <f t="shared" si="5"/>
        <v>23.713999999999999</v>
      </c>
      <c r="Q50" s="5">
        <f t="shared" ref="Q50:Q52" si="14">12*P50-O50-N50-F50</f>
        <v>58.884999999999977</v>
      </c>
      <c r="R50" s="5"/>
      <c r="S50" s="1"/>
      <c r="T50" s="1">
        <f t="shared" si="6"/>
        <v>12</v>
      </c>
      <c r="U50" s="1">
        <f t="shared" si="7"/>
        <v>9.5168676731044961</v>
      </c>
      <c r="V50" s="1">
        <v>26.720199999999998</v>
      </c>
      <c r="W50" s="1">
        <v>20.885400000000001</v>
      </c>
      <c r="X50" s="1">
        <v>22.211400000000001</v>
      </c>
      <c r="Y50" s="1">
        <v>25.9</v>
      </c>
      <c r="Z50" s="1">
        <v>14.8118</v>
      </c>
      <c r="AA50" s="1">
        <v>14.027799999999999</v>
      </c>
      <c r="AB50" s="1"/>
      <c r="AC50" s="1">
        <f t="shared" si="13"/>
        <v>58.884999999999977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33</v>
      </c>
      <c r="C51" s="1"/>
      <c r="D51" s="1">
        <v>188.85900000000001</v>
      </c>
      <c r="E51" s="1">
        <v>68.846999999999994</v>
      </c>
      <c r="F51" s="1">
        <v>117.175</v>
      </c>
      <c r="G51" s="6">
        <v>1</v>
      </c>
      <c r="H51" s="1">
        <v>45</v>
      </c>
      <c r="I51" s="1" t="s">
        <v>34</v>
      </c>
      <c r="J51" s="1">
        <v>87.1</v>
      </c>
      <c r="K51" s="1">
        <f t="shared" si="12"/>
        <v>-18.253</v>
      </c>
      <c r="L51" s="1">
        <f t="shared" si="4"/>
        <v>68.846999999999994</v>
      </c>
      <c r="M51" s="1"/>
      <c r="N51" s="1">
        <v>0</v>
      </c>
      <c r="O51" s="1">
        <v>0</v>
      </c>
      <c r="P51" s="1">
        <f t="shared" si="5"/>
        <v>13.769399999999999</v>
      </c>
      <c r="Q51" s="5">
        <f t="shared" si="14"/>
        <v>48.0578</v>
      </c>
      <c r="R51" s="5"/>
      <c r="S51" s="1"/>
      <c r="T51" s="1">
        <f t="shared" si="6"/>
        <v>12</v>
      </c>
      <c r="U51" s="1">
        <f t="shared" si="7"/>
        <v>8.5098116112539408</v>
      </c>
      <c r="V51" s="1">
        <v>14.7722</v>
      </c>
      <c r="W51" s="1">
        <v>19.034199999999998</v>
      </c>
      <c r="X51" s="1">
        <v>20.338000000000001</v>
      </c>
      <c r="Y51" s="1">
        <v>12.72</v>
      </c>
      <c r="Z51" s="1">
        <v>7.8864000000000001</v>
      </c>
      <c r="AA51" s="1">
        <v>11.4588</v>
      </c>
      <c r="AB51" s="1" t="s">
        <v>40</v>
      </c>
      <c r="AC51" s="1">
        <f t="shared" si="13"/>
        <v>48.0578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43</v>
      </c>
      <c r="C52" s="1">
        <v>777</v>
      </c>
      <c r="D52" s="1">
        <v>1278</v>
      </c>
      <c r="E52" s="1">
        <v>752</v>
      </c>
      <c r="F52" s="1">
        <v>1221</v>
      </c>
      <c r="G52" s="6">
        <v>0.4</v>
      </c>
      <c r="H52" s="1">
        <v>45</v>
      </c>
      <c r="I52" s="1" t="s">
        <v>34</v>
      </c>
      <c r="J52" s="1">
        <v>753</v>
      </c>
      <c r="K52" s="1">
        <f t="shared" si="12"/>
        <v>-1</v>
      </c>
      <c r="L52" s="1">
        <f t="shared" si="4"/>
        <v>752</v>
      </c>
      <c r="M52" s="1"/>
      <c r="N52" s="1">
        <v>140</v>
      </c>
      <c r="O52" s="1">
        <v>0</v>
      </c>
      <c r="P52" s="1">
        <f t="shared" si="5"/>
        <v>150.4</v>
      </c>
      <c r="Q52" s="5">
        <f t="shared" si="14"/>
        <v>443.80000000000018</v>
      </c>
      <c r="R52" s="5"/>
      <c r="S52" s="1"/>
      <c r="T52" s="1">
        <f t="shared" si="6"/>
        <v>12</v>
      </c>
      <c r="U52" s="1">
        <f t="shared" si="7"/>
        <v>9.0492021276595747</v>
      </c>
      <c r="V52" s="1">
        <v>144.80000000000001</v>
      </c>
      <c r="W52" s="1">
        <v>176.6</v>
      </c>
      <c r="X52" s="1">
        <v>207.6</v>
      </c>
      <c r="Y52" s="1">
        <v>168.6</v>
      </c>
      <c r="Z52" s="1">
        <v>140.4</v>
      </c>
      <c r="AA52" s="1">
        <v>165.4</v>
      </c>
      <c r="AB52" s="1" t="s">
        <v>40</v>
      </c>
      <c r="AC52" s="1">
        <f t="shared" si="13"/>
        <v>177.5200000000001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91</v>
      </c>
      <c r="B53" s="13" t="s">
        <v>43</v>
      </c>
      <c r="C53" s="13"/>
      <c r="D53" s="13"/>
      <c r="E53" s="13"/>
      <c r="F53" s="13"/>
      <c r="G53" s="14">
        <v>0</v>
      </c>
      <c r="H53" s="13">
        <v>50</v>
      </c>
      <c r="I53" s="13" t="s">
        <v>34</v>
      </c>
      <c r="J53" s="13">
        <v>1</v>
      </c>
      <c r="K53" s="13">
        <f t="shared" si="12"/>
        <v>-1</v>
      </c>
      <c r="L53" s="13">
        <f t="shared" si="4"/>
        <v>0</v>
      </c>
      <c r="M53" s="13"/>
      <c r="N53" s="13"/>
      <c r="O53" s="13"/>
      <c r="P53" s="13">
        <f t="shared" si="5"/>
        <v>0</v>
      </c>
      <c r="Q53" s="15"/>
      <c r="R53" s="15"/>
      <c r="S53" s="13"/>
      <c r="T53" s="13" t="e">
        <f t="shared" si="6"/>
        <v>#DIV/0!</v>
      </c>
      <c r="U53" s="13" t="e">
        <f t="shared" si="7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 t="s">
        <v>55</v>
      </c>
      <c r="AC53" s="13">
        <f t="shared" si="13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33</v>
      </c>
      <c r="C54" s="1">
        <v>188.80699999999999</v>
      </c>
      <c r="D54" s="1">
        <v>566.03099999999995</v>
      </c>
      <c r="E54" s="1">
        <v>276.33100000000002</v>
      </c>
      <c r="F54" s="1">
        <v>468.97300000000001</v>
      </c>
      <c r="G54" s="6">
        <v>1</v>
      </c>
      <c r="H54" s="1">
        <v>45</v>
      </c>
      <c r="I54" s="1" t="s">
        <v>34</v>
      </c>
      <c r="J54" s="1">
        <v>263.31599999999997</v>
      </c>
      <c r="K54" s="1">
        <f t="shared" si="12"/>
        <v>13.015000000000043</v>
      </c>
      <c r="L54" s="1">
        <f t="shared" si="4"/>
        <v>276.33100000000002</v>
      </c>
      <c r="M54" s="1"/>
      <c r="N54" s="1">
        <v>120</v>
      </c>
      <c r="O54" s="1">
        <v>0</v>
      </c>
      <c r="P54" s="1">
        <f t="shared" si="5"/>
        <v>55.266200000000005</v>
      </c>
      <c r="Q54" s="5">
        <f t="shared" ref="Q54:Q62" si="15">12*P54-O54-N54-F54</f>
        <v>74.221400000000074</v>
      </c>
      <c r="R54" s="5"/>
      <c r="S54" s="1"/>
      <c r="T54" s="1">
        <f t="shared" si="6"/>
        <v>12</v>
      </c>
      <c r="U54" s="1">
        <f t="shared" si="7"/>
        <v>10.657020023088251</v>
      </c>
      <c r="V54" s="1">
        <v>48.810600000000001</v>
      </c>
      <c r="W54" s="1">
        <v>67.563000000000002</v>
      </c>
      <c r="X54" s="1">
        <v>73.428200000000004</v>
      </c>
      <c r="Y54" s="1">
        <v>55.48</v>
      </c>
      <c r="Z54" s="1">
        <v>45.815399999999997</v>
      </c>
      <c r="AA54" s="1">
        <v>64.205799999999996</v>
      </c>
      <c r="AB54" s="1"/>
      <c r="AC54" s="1">
        <f t="shared" si="13"/>
        <v>74.221400000000074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43</v>
      </c>
      <c r="C55" s="1">
        <v>203</v>
      </c>
      <c r="D55" s="1">
        <v>198</v>
      </c>
      <c r="E55" s="1">
        <v>260</v>
      </c>
      <c r="F55" s="1">
        <v>133</v>
      </c>
      <c r="G55" s="6">
        <v>0.35</v>
      </c>
      <c r="H55" s="1">
        <v>40</v>
      </c>
      <c r="I55" s="1" t="s">
        <v>34</v>
      </c>
      <c r="J55" s="1">
        <v>266</v>
      </c>
      <c r="K55" s="1">
        <f t="shared" si="12"/>
        <v>-6</v>
      </c>
      <c r="L55" s="1">
        <f t="shared" si="4"/>
        <v>260</v>
      </c>
      <c r="M55" s="1"/>
      <c r="N55" s="1">
        <v>0</v>
      </c>
      <c r="O55" s="1">
        <v>150</v>
      </c>
      <c r="P55" s="1">
        <f t="shared" si="5"/>
        <v>52</v>
      </c>
      <c r="Q55" s="5">
        <f t="shared" si="15"/>
        <v>341</v>
      </c>
      <c r="R55" s="5"/>
      <c r="S55" s="1"/>
      <c r="T55" s="1">
        <f t="shared" si="6"/>
        <v>12</v>
      </c>
      <c r="U55" s="1">
        <f t="shared" si="7"/>
        <v>5.4423076923076925</v>
      </c>
      <c r="V55" s="1">
        <v>46.4</v>
      </c>
      <c r="W55" s="1">
        <v>30.6</v>
      </c>
      <c r="X55" s="1">
        <v>35</v>
      </c>
      <c r="Y55" s="1">
        <v>50.8</v>
      </c>
      <c r="Z55" s="1">
        <v>38.799999999999997</v>
      </c>
      <c r="AA55" s="1">
        <v>30.6</v>
      </c>
      <c r="AB55" s="1"/>
      <c r="AC55" s="1">
        <f t="shared" si="13"/>
        <v>119.35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33</v>
      </c>
      <c r="C56" s="1">
        <v>7.2430000000000003</v>
      </c>
      <c r="D56" s="1">
        <v>26.18</v>
      </c>
      <c r="E56" s="1">
        <v>18.866</v>
      </c>
      <c r="F56" s="1">
        <v>14.532999999999999</v>
      </c>
      <c r="G56" s="6">
        <v>1</v>
      </c>
      <c r="H56" s="1">
        <v>40</v>
      </c>
      <c r="I56" s="1" t="s">
        <v>34</v>
      </c>
      <c r="J56" s="1">
        <v>21.6</v>
      </c>
      <c r="K56" s="1">
        <f t="shared" si="12"/>
        <v>-2.7340000000000018</v>
      </c>
      <c r="L56" s="1">
        <f t="shared" si="4"/>
        <v>18.866</v>
      </c>
      <c r="M56" s="1"/>
      <c r="N56" s="1">
        <v>0</v>
      </c>
      <c r="O56" s="1">
        <v>34.026000000000003</v>
      </c>
      <c r="P56" s="1">
        <f t="shared" si="5"/>
        <v>3.7732000000000001</v>
      </c>
      <c r="Q56" s="5"/>
      <c r="R56" s="5"/>
      <c r="S56" s="1"/>
      <c r="T56" s="1">
        <f t="shared" si="6"/>
        <v>12.869447683663735</v>
      </c>
      <c r="U56" s="1">
        <f t="shared" si="7"/>
        <v>12.869447683663735</v>
      </c>
      <c r="V56" s="1">
        <v>4.9307999999999996</v>
      </c>
      <c r="W56" s="1">
        <v>1.3026</v>
      </c>
      <c r="X56" s="1">
        <v>0</v>
      </c>
      <c r="Y56" s="1">
        <v>2.992</v>
      </c>
      <c r="Z56" s="1">
        <v>1.7210000000000001</v>
      </c>
      <c r="AA56" s="1">
        <v>0</v>
      </c>
      <c r="AB56" s="1"/>
      <c r="AC56" s="1">
        <f t="shared" si="13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43</v>
      </c>
      <c r="C57" s="1">
        <v>1389</v>
      </c>
      <c r="D57" s="1">
        <v>522</v>
      </c>
      <c r="E57" s="1">
        <v>1360</v>
      </c>
      <c r="F57" s="1">
        <v>539</v>
      </c>
      <c r="G57" s="6">
        <v>0.4</v>
      </c>
      <c r="H57" s="1">
        <v>40</v>
      </c>
      <c r="I57" s="1" t="s">
        <v>34</v>
      </c>
      <c r="J57" s="1">
        <v>1362</v>
      </c>
      <c r="K57" s="1">
        <f t="shared" si="12"/>
        <v>-2</v>
      </c>
      <c r="L57" s="1">
        <f t="shared" si="4"/>
        <v>406</v>
      </c>
      <c r="M57" s="1">
        <v>954</v>
      </c>
      <c r="N57" s="1">
        <v>160</v>
      </c>
      <c r="O57" s="1">
        <v>0</v>
      </c>
      <c r="P57" s="1">
        <f t="shared" si="5"/>
        <v>81.2</v>
      </c>
      <c r="Q57" s="5">
        <f t="shared" si="15"/>
        <v>275.40000000000009</v>
      </c>
      <c r="R57" s="5"/>
      <c r="S57" s="1"/>
      <c r="T57" s="1">
        <f t="shared" si="6"/>
        <v>12</v>
      </c>
      <c r="U57" s="1">
        <f t="shared" si="7"/>
        <v>8.6083743842364537</v>
      </c>
      <c r="V57" s="1">
        <v>76.2</v>
      </c>
      <c r="W57" s="1">
        <v>102.4</v>
      </c>
      <c r="X57" s="1">
        <v>99.6</v>
      </c>
      <c r="Y57" s="1">
        <v>120.6</v>
      </c>
      <c r="Z57" s="1">
        <v>78.2</v>
      </c>
      <c r="AA57" s="1">
        <v>109.2</v>
      </c>
      <c r="AB57" s="1"/>
      <c r="AC57" s="1">
        <f t="shared" si="13"/>
        <v>110.16000000000004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43</v>
      </c>
      <c r="C58" s="1">
        <v>2962</v>
      </c>
      <c r="D58" s="1">
        <v>780</v>
      </c>
      <c r="E58" s="1">
        <v>2189</v>
      </c>
      <c r="F58" s="1">
        <v>1530</v>
      </c>
      <c r="G58" s="6">
        <v>0.4</v>
      </c>
      <c r="H58" s="1">
        <v>45</v>
      </c>
      <c r="I58" s="1" t="s">
        <v>34</v>
      </c>
      <c r="J58" s="1">
        <v>2187</v>
      </c>
      <c r="K58" s="1">
        <f t="shared" si="12"/>
        <v>2</v>
      </c>
      <c r="L58" s="1">
        <f t="shared" si="4"/>
        <v>605</v>
      </c>
      <c r="M58" s="1">
        <v>1584</v>
      </c>
      <c r="N58" s="1">
        <v>0</v>
      </c>
      <c r="O58" s="1">
        <v>0</v>
      </c>
      <c r="P58" s="1">
        <f t="shared" si="5"/>
        <v>121</v>
      </c>
      <c r="Q58" s="5"/>
      <c r="R58" s="5"/>
      <c r="S58" s="1"/>
      <c r="T58" s="1">
        <f t="shared" si="6"/>
        <v>12.644628099173554</v>
      </c>
      <c r="U58" s="1">
        <f t="shared" si="7"/>
        <v>12.644628099173554</v>
      </c>
      <c r="V58" s="1">
        <v>119</v>
      </c>
      <c r="W58" s="1">
        <v>139.80000000000001</v>
      </c>
      <c r="X58" s="1">
        <v>161</v>
      </c>
      <c r="Y58" s="1">
        <v>236.6</v>
      </c>
      <c r="Z58" s="1">
        <v>145.80000000000001</v>
      </c>
      <c r="AA58" s="1">
        <v>162.6</v>
      </c>
      <c r="AB58" s="1"/>
      <c r="AC58" s="1">
        <f t="shared" si="13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43</v>
      </c>
      <c r="C59" s="1">
        <v>507</v>
      </c>
      <c r="D59" s="1">
        <v>522</v>
      </c>
      <c r="E59" s="1">
        <v>558</v>
      </c>
      <c r="F59" s="1">
        <v>463</v>
      </c>
      <c r="G59" s="6">
        <v>0.4</v>
      </c>
      <c r="H59" s="1">
        <v>40</v>
      </c>
      <c r="I59" s="1" t="s">
        <v>34</v>
      </c>
      <c r="J59" s="1">
        <v>561</v>
      </c>
      <c r="K59" s="1">
        <f t="shared" si="12"/>
        <v>-3</v>
      </c>
      <c r="L59" s="1">
        <f t="shared" si="4"/>
        <v>186</v>
      </c>
      <c r="M59" s="1">
        <v>372</v>
      </c>
      <c r="N59" s="1">
        <v>0</v>
      </c>
      <c r="O59" s="1">
        <v>0</v>
      </c>
      <c r="P59" s="1">
        <f t="shared" si="5"/>
        <v>37.200000000000003</v>
      </c>
      <c r="Q59" s="5"/>
      <c r="R59" s="5"/>
      <c r="S59" s="1"/>
      <c r="T59" s="1">
        <f t="shared" si="6"/>
        <v>12.446236559139784</v>
      </c>
      <c r="U59" s="1">
        <f t="shared" si="7"/>
        <v>12.446236559139784</v>
      </c>
      <c r="V59" s="1">
        <v>41.2</v>
      </c>
      <c r="W59" s="1">
        <v>49.6</v>
      </c>
      <c r="X59" s="1">
        <v>51</v>
      </c>
      <c r="Y59" s="1">
        <v>81.599999999999994</v>
      </c>
      <c r="Z59" s="1">
        <v>38.799999999999997</v>
      </c>
      <c r="AA59" s="1">
        <v>47</v>
      </c>
      <c r="AB59" s="1"/>
      <c r="AC59" s="1">
        <f t="shared" si="13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33</v>
      </c>
      <c r="C60" s="1">
        <v>121.92700000000001</v>
      </c>
      <c r="D60" s="1">
        <v>75.356999999999999</v>
      </c>
      <c r="E60" s="1">
        <v>132.69999999999999</v>
      </c>
      <c r="F60" s="1">
        <v>60.534999999999997</v>
      </c>
      <c r="G60" s="6">
        <v>1</v>
      </c>
      <c r="H60" s="1">
        <v>50</v>
      </c>
      <c r="I60" s="1" t="s">
        <v>34</v>
      </c>
      <c r="J60" s="1">
        <v>129.584</v>
      </c>
      <c r="K60" s="1">
        <f t="shared" si="12"/>
        <v>3.1159999999999854</v>
      </c>
      <c r="L60" s="1">
        <f t="shared" si="4"/>
        <v>132.69999999999999</v>
      </c>
      <c r="M60" s="1"/>
      <c r="N60" s="1">
        <v>65</v>
      </c>
      <c r="O60" s="1">
        <v>120</v>
      </c>
      <c r="P60" s="1">
        <f t="shared" si="5"/>
        <v>26.54</v>
      </c>
      <c r="Q60" s="5">
        <f t="shared" si="15"/>
        <v>72.945000000000022</v>
      </c>
      <c r="R60" s="5"/>
      <c r="S60" s="1"/>
      <c r="T60" s="1">
        <f t="shared" si="6"/>
        <v>12.000000000000002</v>
      </c>
      <c r="U60" s="1">
        <f t="shared" si="7"/>
        <v>9.2515071590052749</v>
      </c>
      <c r="V60" s="1">
        <v>25.138200000000001</v>
      </c>
      <c r="W60" s="1">
        <v>27.571400000000001</v>
      </c>
      <c r="X60" s="1">
        <v>27.396799999999999</v>
      </c>
      <c r="Y60" s="1">
        <v>25.058800000000002</v>
      </c>
      <c r="Z60" s="1">
        <v>24.611000000000001</v>
      </c>
      <c r="AA60" s="1">
        <v>28.650200000000002</v>
      </c>
      <c r="AB60" s="1"/>
      <c r="AC60" s="1">
        <f t="shared" si="13"/>
        <v>72.945000000000022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33</v>
      </c>
      <c r="C61" s="1">
        <v>124.07599999999999</v>
      </c>
      <c r="D61" s="1">
        <v>659.65700000000004</v>
      </c>
      <c r="E61" s="1">
        <v>420.63099999999997</v>
      </c>
      <c r="F61" s="1">
        <v>360.50200000000001</v>
      </c>
      <c r="G61" s="6">
        <v>1</v>
      </c>
      <c r="H61" s="1">
        <v>50</v>
      </c>
      <c r="I61" s="1" t="s">
        <v>34</v>
      </c>
      <c r="J61" s="1">
        <v>406.12400000000002</v>
      </c>
      <c r="K61" s="1">
        <f t="shared" si="12"/>
        <v>14.506999999999948</v>
      </c>
      <c r="L61" s="1">
        <f t="shared" si="4"/>
        <v>420.63099999999997</v>
      </c>
      <c r="M61" s="1"/>
      <c r="N61" s="1">
        <v>270</v>
      </c>
      <c r="O61" s="1">
        <v>400</v>
      </c>
      <c r="P61" s="1">
        <f t="shared" si="5"/>
        <v>84.126199999999997</v>
      </c>
      <c r="Q61" s="5"/>
      <c r="R61" s="5"/>
      <c r="S61" s="1"/>
      <c r="T61" s="1">
        <f t="shared" si="6"/>
        <v>12.249477570602261</v>
      </c>
      <c r="U61" s="1">
        <f t="shared" si="7"/>
        <v>12.249477570602261</v>
      </c>
      <c r="V61" s="1">
        <v>95.49199999999999</v>
      </c>
      <c r="W61" s="1">
        <v>88.587400000000002</v>
      </c>
      <c r="X61" s="1">
        <v>80.674000000000007</v>
      </c>
      <c r="Y61" s="1">
        <v>64.960000000000008</v>
      </c>
      <c r="Z61" s="1">
        <v>59.394399999999997</v>
      </c>
      <c r="AA61" s="1">
        <v>72.974800000000002</v>
      </c>
      <c r="AB61" s="1"/>
      <c r="AC61" s="1">
        <f t="shared" si="13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33</v>
      </c>
      <c r="C62" s="1">
        <v>238.86099999999999</v>
      </c>
      <c r="D62" s="1">
        <v>283.47500000000002</v>
      </c>
      <c r="E62" s="1">
        <v>234.79300000000001</v>
      </c>
      <c r="F62" s="1">
        <v>283.08</v>
      </c>
      <c r="G62" s="6">
        <v>1</v>
      </c>
      <c r="H62" s="1">
        <v>55</v>
      </c>
      <c r="I62" s="1" t="s">
        <v>34</v>
      </c>
      <c r="J62" s="1">
        <v>224.172</v>
      </c>
      <c r="K62" s="1">
        <f t="shared" si="12"/>
        <v>10.621000000000009</v>
      </c>
      <c r="L62" s="1">
        <f t="shared" si="4"/>
        <v>234.79300000000001</v>
      </c>
      <c r="M62" s="1"/>
      <c r="N62" s="1">
        <v>109.2336</v>
      </c>
      <c r="O62" s="1">
        <v>0</v>
      </c>
      <c r="P62" s="1">
        <f t="shared" si="5"/>
        <v>46.958600000000004</v>
      </c>
      <c r="Q62" s="5">
        <f t="shared" si="15"/>
        <v>171.1896000000001</v>
      </c>
      <c r="R62" s="5"/>
      <c r="S62" s="1"/>
      <c r="T62" s="1">
        <f t="shared" si="6"/>
        <v>12.000000000000002</v>
      </c>
      <c r="U62" s="1">
        <f t="shared" si="7"/>
        <v>8.3544569045925545</v>
      </c>
      <c r="V62" s="1">
        <v>46.647399999999998</v>
      </c>
      <c r="W62" s="1">
        <v>51.987199999999987</v>
      </c>
      <c r="X62" s="1">
        <v>53.442399999999999</v>
      </c>
      <c r="Y62" s="1">
        <v>47.894399999999997</v>
      </c>
      <c r="Z62" s="1">
        <v>50.539000000000001</v>
      </c>
      <c r="AA62" s="1">
        <v>50.540599999999998</v>
      </c>
      <c r="AB62" s="1" t="s">
        <v>40</v>
      </c>
      <c r="AC62" s="1">
        <f t="shared" si="13"/>
        <v>171.1896000000001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101</v>
      </c>
      <c r="B63" s="13" t="s">
        <v>33</v>
      </c>
      <c r="C63" s="13"/>
      <c r="D63" s="13"/>
      <c r="E63" s="13"/>
      <c r="F63" s="13"/>
      <c r="G63" s="14">
        <v>0</v>
      </c>
      <c r="H63" s="13" t="e">
        <v>#N/A</v>
      </c>
      <c r="I63" s="13" t="s">
        <v>34</v>
      </c>
      <c r="J63" s="13"/>
      <c r="K63" s="13">
        <f t="shared" si="12"/>
        <v>0</v>
      </c>
      <c r="L63" s="13">
        <f t="shared" si="4"/>
        <v>0</v>
      </c>
      <c r="M63" s="13"/>
      <c r="N63" s="13"/>
      <c r="O63" s="13"/>
      <c r="P63" s="13">
        <f t="shared" si="5"/>
        <v>0</v>
      </c>
      <c r="Q63" s="15"/>
      <c r="R63" s="15"/>
      <c r="S63" s="13"/>
      <c r="T63" s="13" t="e">
        <f t="shared" si="6"/>
        <v>#DIV/0!</v>
      </c>
      <c r="U63" s="13" t="e">
        <f t="shared" si="7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55</v>
      </c>
      <c r="AC63" s="13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102</v>
      </c>
      <c r="B64" s="13" t="s">
        <v>33</v>
      </c>
      <c r="C64" s="13"/>
      <c r="D64" s="13"/>
      <c r="E64" s="13"/>
      <c r="F64" s="13"/>
      <c r="G64" s="14">
        <v>0</v>
      </c>
      <c r="H64" s="13" t="e">
        <v>#N/A</v>
      </c>
      <c r="I64" s="13" t="s">
        <v>34</v>
      </c>
      <c r="J64" s="13"/>
      <c r="K64" s="13">
        <f t="shared" si="12"/>
        <v>0</v>
      </c>
      <c r="L64" s="13">
        <f t="shared" si="4"/>
        <v>0</v>
      </c>
      <c r="M64" s="13"/>
      <c r="N64" s="13"/>
      <c r="O64" s="13"/>
      <c r="P64" s="13">
        <f t="shared" si="5"/>
        <v>0</v>
      </c>
      <c r="Q64" s="15"/>
      <c r="R64" s="15"/>
      <c r="S64" s="13"/>
      <c r="T64" s="13" t="e">
        <f t="shared" si="6"/>
        <v>#DIV/0!</v>
      </c>
      <c r="U64" s="13" t="e">
        <f t="shared" si="7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 t="s">
        <v>55</v>
      </c>
      <c r="AC64" s="13">
        <f t="shared" si="13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103</v>
      </c>
      <c r="B65" s="13" t="s">
        <v>33</v>
      </c>
      <c r="C65" s="13"/>
      <c r="D65" s="13"/>
      <c r="E65" s="13"/>
      <c r="F65" s="13"/>
      <c r="G65" s="14">
        <v>0</v>
      </c>
      <c r="H65" s="13">
        <v>40</v>
      </c>
      <c r="I65" s="13" t="s">
        <v>34</v>
      </c>
      <c r="J65" s="13"/>
      <c r="K65" s="13">
        <f t="shared" si="12"/>
        <v>0</v>
      </c>
      <c r="L65" s="13">
        <f t="shared" si="4"/>
        <v>0</v>
      </c>
      <c r="M65" s="13"/>
      <c r="N65" s="13"/>
      <c r="O65" s="13"/>
      <c r="P65" s="13">
        <f t="shared" si="5"/>
        <v>0</v>
      </c>
      <c r="Q65" s="15"/>
      <c r="R65" s="15"/>
      <c r="S65" s="13"/>
      <c r="T65" s="13" t="e">
        <f t="shared" si="6"/>
        <v>#DIV/0!</v>
      </c>
      <c r="U65" s="13" t="e">
        <f t="shared" si="7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-0.33860000000000001</v>
      </c>
      <c r="AA65" s="13">
        <v>-0.47599999999999998</v>
      </c>
      <c r="AB65" s="13" t="s">
        <v>104</v>
      </c>
      <c r="AC65" s="13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43</v>
      </c>
      <c r="C66" s="1">
        <v>361.4</v>
      </c>
      <c r="D66" s="1">
        <v>600</v>
      </c>
      <c r="E66" s="1">
        <v>492</v>
      </c>
      <c r="F66" s="1">
        <v>456</v>
      </c>
      <c r="G66" s="6">
        <v>0.4</v>
      </c>
      <c r="H66" s="1">
        <v>45</v>
      </c>
      <c r="I66" s="1" t="s">
        <v>34</v>
      </c>
      <c r="J66" s="1">
        <v>496</v>
      </c>
      <c r="K66" s="1">
        <f t="shared" si="12"/>
        <v>-4</v>
      </c>
      <c r="L66" s="1">
        <f t="shared" si="4"/>
        <v>492</v>
      </c>
      <c r="M66" s="1"/>
      <c r="N66" s="1">
        <v>90</v>
      </c>
      <c r="O66" s="1">
        <v>550</v>
      </c>
      <c r="P66" s="1">
        <f t="shared" si="5"/>
        <v>98.4</v>
      </c>
      <c r="Q66" s="5">
        <f>12*P66-O66-N66-F66</f>
        <v>84.800000000000182</v>
      </c>
      <c r="R66" s="5"/>
      <c r="S66" s="1"/>
      <c r="T66" s="1">
        <f t="shared" si="6"/>
        <v>12.000000000000002</v>
      </c>
      <c r="U66" s="1">
        <f t="shared" si="7"/>
        <v>11.13821138211382</v>
      </c>
      <c r="V66" s="1">
        <v>103</v>
      </c>
      <c r="W66" s="1">
        <v>130.52000000000001</v>
      </c>
      <c r="X66" s="1">
        <v>147.91999999999999</v>
      </c>
      <c r="Y66" s="1">
        <v>126.6</v>
      </c>
      <c r="Z66" s="1">
        <v>110.6</v>
      </c>
      <c r="AA66" s="1">
        <v>133.80000000000001</v>
      </c>
      <c r="AB66" s="1"/>
      <c r="AC66" s="1">
        <f t="shared" si="13"/>
        <v>33.920000000000073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106</v>
      </c>
      <c r="B67" s="13" t="s">
        <v>33</v>
      </c>
      <c r="C67" s="13"/>
      <c r="D67" s="13"/>
      <c r="E67" s="13"/>
      <c r="F67" s="13"/>
      <c r="G67" s="14">
        <v>0</v>
      </c>
      <c r="H67" s="13" t="e">
        <v>#N/A</v>
      </c>
      <c r="I67" s="13" t="s">
        <v>34</v>
      </c>
      <c r="J67" s="13"/>
      <c r="K67" s="13">
        <f t="shared" si="12"/>
        <v>0</v>
      </c>
      <c r="L67" s="13">
        <f t="shared" si="4"/>
        <v>0</v>
      </c>
      <c r="M67" s="13"/>
      <c r="N67" s="13"/>
      <c r="O67" s="13"/>
      <c r="P67" s="13">
        <f t="shared" si="5"/>
        <v>0</v>
      </c>
      <c r="Q67" s="15"/>
      <c r="R67" s="15"/>
      <c r="S67" s="13"/>
      <c r="T67" s="13" t="e">
        <f t="shared" si="6"/>
        <v>#DIV/0!</v>
      </c>
      <c r="U67" s="13" t="e">
        <f t="shared" si="7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55</v>
      </c>
      <c r="AC67" s="13">
        <f t="shared" si="1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43</v>
      </c>
      <c r="C68" s="1">
        <v>279</v>
      </c>
      <c r="D68" s="1">
        <v>300</v>
      </c>
      <c r="E68" s="1">
        <v>349</v>
      </c>
      <c r="F68" s="1">
        <v>230</v>
      </c>
      <c r="G68" s="6">
        <v>0.35</v>
      </c>
      <c r="H68" s="1">
        <v>40</v>
      </c>
      <c r="I68" s="1" t="s">
        <v>34</v>
      </c>
      <c r="J68" s="1">
        <v>351</v>
      </c>
      <c r="K68" s="1">
        <f t="shared" si="12"/>
        <v>-2</v>
      </c>
      <c r="L68" s="1">
        <f t="shared" si="4"/>
        <v>349</v>
      </c>
      <c r="M68" s="1"/>
      <c r="N68" s="1">
        <v>0</v>
      </c>
      <c r="O68" s="1">
        <v>150</v>
      </c>
      <c r="P68" s="1">
        <f t="shared" si="5"/>
        <v>69.8</v>
      </c>
      <c r="Q68" s="5">
        <f t="shared" ref="Q68:Q69" si="16">12*P68-O68-N68-F68</f>
        <v>457.59999999999991</v>
      </c>
      <c r="R68" s="5"/>
      <c r="S68" s="1"/>
      <c r="T68" s="1">
        <f t="shared" si="6"/>
        <v>12</v>
      </c>
      <c r="U68" s="1">
        <f t="shared" si="7"/>
        <v>5.4441260744985671</v>
      </c>
      <c r="V68" s="1">
        <v>64.400000000000006</v>
      </c>
      <c r="W68" s="1">
        <v>25.4</v>
      </c>
      <c r="X68" s="1">
        <v>23.6</v>
      </c>
      <c r="Y68" s="1">
        <v>63.6</v>
      </c>
      <c r="Z68" s="1">
        <v>49.2</v>
      </c>
      <c r="AA68" s="1">
        <v>25.8</v>
      </c>
      <c r="AB68" s="1"/>
      <c r="AC68" s="1">
        <f t="shared" si="13"/>
        <v>160.15999999999997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43</v>
      </c>
      <c r="C69" s="1">
        <v>96</v>
      </c>
      <c r="D69" s="1">
        <v>171</v>
      </c>
      <c r="E69" s="1">
        <v>150</v>
      </c>
      <c r="F69" s="1">
        <v>88</v>
      </c>
      <c r="G69" s="6">
        <v>0.4</v>
      </c>
      <c r="H69" s="1">
        <v>50</v>
      </c>
      <c r="I69" s="1" t="s">
        <v>34</v>
      </c>
      <c r="J69" s="1">
        <v>152</v>
      </c>
      <c r="K69" s="1">
        <f t="shared" ref="K69:K100" si="17">E69-J69</f>
        <v>-2</v>
      </c>
      <c r="L69" s="1">
        <f t="shared" si="4"/>
        <v>150</v>
      </c>
      <c r="M69" s="1"/>
      <c r="N69" s="1">
        <v>0</v>
      </c>
      <c r="O69" s="1">
        <v>120</v>
      </c>
      <c r="P69" s="1">
        <f t="shared" si="5"/>
        <v>30</v>
      </c>
      <c r="Q69" s="5">
        <f t="shared" si="16"/>
        <v>152</v>
      </c>
      <c r="R69" s="5"/>
      <c r="S69" s="1"/>
      <c r="T69" s="1">
        <f t="shared" si="6"/>
        <v>12</v>
      </c>
      <c r="U69" s="1">
        <f t="shared" si="7"/>
        <v>6.9333333333333336</v>
      </c>
      <c r="V69" s="1">
        <v>29.2</v>
      </c>
      <c r="W69" s="1">
        <v>8.4</v>
      </c>
      <c r="X69" s="1">
        <v>11.4</v>
      </c>
      <c r="Y69" s="1">
        <v>22</v>
      </c>
      <c r="Z69" s="1">
        <v>13</v>
      </c>
      <c r="AA69" s="1">
        <v>4</v>
      </c>
      <c r="AB69" s="1"/>
      <c r="AC69" s="1">
        <f t="shared" si="13"/>
        <v>60.800000000000004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109</v>
      </c>
      <c r="B70" s="10" t="s">
        <v>43</v>
      </c>
      <c r="C70" s="10">
        <v>430</v>
      </c>
      <c r="D70" s="10"/>
      <c r="E70" s="10">
        <v>430</v>
      </c>
      <c r="F70" s="10"/>
      <c r="G70" s="11">
        <v>0</v>
      </c>
      <c r="H70" s="10" t="e">
        <v>#N/A</v>
      </c>
      <c r="I70" s="10" t="s">
        <v>44</v>
      </c>
      <c r="J70" s="10">
        <v>430</v>
      </c>
      <c r="K70" s="10">
        <f t="shared" si="17"/>
        <v>0</v>
      </c>
      <c r="L70" s="10">
        <f t="shared" ref="L70:L114" si="18">E70-M70</f>
        <v>0</v>
      </c>
      <c r="M70" s="10">
        <v>430</v>
      </c>
      <c r="N70" s="10"/>
      <c r="O70" s="10"/>
      <c r="P70" s="10">
        <f t="shared" ref="P70:P114" si="19">L70/5</f>
        <v>0</v>
      </c>
      <c r="Q70" s="12"/>
      <c r="R70" s="12"/>
      <c r="S70" s="10"/>
      <c r="T70" s="10" t="e">
        <f t="shared" ref="T70:T114" si="20">(F70+N70+O70+Q70)/P70</f>
        <v>#DIV/0!</v>
      </c>
      <c r="U70" s="10" t="e">
        <f t="shared" ref="U70:U114" si="21">(F70+N70+O70)/P70</f>
        <v>#DIV/0!</v>
      </c>
      <c r="V70" s="10">
        <v>0</v>
      </c>
      <c r="W70" s="10">
        <v>0</v>
      </c>
      <c r="X70" s="10">
        <v>0</v>
      </c>
      <c r="Y70" s="10">
        <v>44</v>
      </c>
      <c r="Z70" s="10">
        <v>0</v>
      </c>
      <c r="AA70" s="10">
        <v>0</v>
      </c>
      <c r="AB70" s="10"/>
      <c r="AC70" s="10">
        <f t="shared" ref="AC70:AC101" si="22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110</v>
      </c>
      <c r="B71" s="10" t="s">
        <v>43</v>
      </c>
      <c r="C71" s="10">
        <v>480</v>
      </c>
      <c r="D71" s="10"/>
      <c r="E71" s="10">
        <v>480</v>
      </c>
      <c r="F71" s="10"/>
      <c r="G71" s="11">
        <v>0</v>
      </c>
      <c r="H71" s="10" t="e">
        <v>#N/A</v>
      </c>
      <c r="I71" s="10" t="s">
        <v>44</v>
      </c>
      <c r="J71" s="10">
        <v>480</v>
      </c>
      <c r="K71" s="10">
        <f t="shared" si="17"/>
        <v>0</v>
      </c>
      <c r="L71" s="10">
        <f t="shared" si="18"/>
        <v>0</v>
      </c>
      <c r="M71" s="10">
        <v>480</v>
      </c>
      <c r="N71" s="10"/>
      <c r="O71" s="10"/>
      <c r="P71" s="10">
        <f t="shared" si="19"/>
        <v>0</v>
      </c>
      <c r="Q71" s="12"/>
      <c r="R71" s="12"/>
      <c r="S71" s="10"/>
      <c r="T71" s="10" t="e">
        <f t="shared" si="20"/>
        <v>#DIV/0!</v>
      </c>
      <c r="U71" s="10" t="e">
        <f t="shared" si="21"/>
        <v>#DIV/0!</v>
      </c>
      <c r="V71" s="10">
        <v>0</v>
      </c>
      <c r="W71" s="10">
        <v>0</v>
      </c>
      <c r="X71" s="10">
        <v>0</v>
      </c>
      <c r="Y71" s="10">
        <v>52</v>
      </c>
      <c r="Z71" s="10">
        <v>0</v>
      </c>
      <c r="AA71" s="10">
        <v>0</v>
      </c>
      <c r="AB71" s="10"/>
      <c r="AC71" s="10">
        <f t="shared" si="22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111</v>
      </c>
      <c r="B72" s="13" t="s">
        <v>43</v>
      </c>
      <c r="C72" s="13">
        <v>342</v>
      </c>
      <c r="D72" s="13"/>
      <c r="E72" s="13">
        <v>342</v>
      </c>
      <c r="F72" s="13"/>
      <c r="G72" s="14">
        <v>0</v>
      </c>
      <c r="H72" s="13" t="e">
        <v>#N/A</v>
      </c>
      <c r="I72" s="13" t="s">
        <v>34</v>
      </c>
      <c r="J72" s="13">
        <v>350</v>
      </c>
      <c r="K72" s="13">
        <f t="shared" si="17"/>
        <v>-8</v>
      </c>
      <c r="L72" s="13">
        <f t="shared" si="18"/>
        <v>0</v>
      </c>
      <c r="M72" s="13">
        <v>342</v>
      </c>
      <c r="N72" s="13"/>
      <c r="O72" s="13"/>
      <c r="P72" s="13">
        <f t="shared" si="19"/>
        <v>0</v>
      </c>
      <c r="Q72" s="15"/>
      <c r="R72" s="15"/>
      <c r="S72" s="13"/>
      <c r="T72" s="13" t="e">
        <f t="shared" si="20"/>
        <v>#DIV/0!</v>
      </c>
      <c r="U72" s="13" t="e">
        <f t="shared" si="21"/>
        <v>#DIV/0!</v>
      </c>
      <c r="V72" s="13">
        <v>0</v>
      </c>
      <c r="W72" s="13">
        <v>0</v>
      </c>
      <c r="X72" s="13">
        <v>0</v>
      </c>
      <c r="Y72" s="13">
        <v>36</v>
      </c>
      <c r="Z72" s="13">
        <v>0</v>
      </c>
      <c r="AA72" s="13">
        <v>0</v>
      </c>
      <c r="AB72" s="13" t="s">
        <v>55</v>
      </c>
      <c r="AC72" s="13">
        <f t="shared" si="2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112</v>
      </c>
      <c r="B73" s="10" t="s">
        <v>43</v>
      </c>
      <c r="C73" s="10">
        <v>294</v>
      </c>
      <c r="D73" s="10"/>
      <c r="E73" s="10">
        <v>294</v>
      </c>
      <c r="F73" s="10"/>
      <c r="G73" s="11">
        <v>0</v>
      </c>
      <c r="H73" s="10" t="e">
        <v>#N/A</v>
      </c>
      <c r="I73" s="10" t="s">
        <v>44</v>
      </c>
      <c r="J73" s="10">
        <v>296</v>
      </c>
      <c r="K73" s="10">
        <f t="shared" si="17"/>
        <v>-2</v>
      </c>
      <c r="L73" s="10">
        <f t="shared" si="18"/>
        <v>0</v>
      </c>
      <c r="M73" s="10">
        <v>294</v>
      </c>
      <c r="N73" s="10"/>
      <c r="O73" s="10"/>
      <c r="P73" s="10">
        <f t="shared" si="19"/>
        <v>0</v>
      </c>
      <c r="Q73" s="12"/>
      <c r="R73" s="12"/>
      <c r="S73" s="10"/>
      <c r="T73" s="10" t="e">
        <f t="shared" si="20"/>
        <v>#DIV/0!</v>
      </c>
      <c r="U73" s="10" t="e">
        <f t="shared" si="21"/>
        <v>#DIV/0!</v>
      </c>
      <c r="V73" s="10">
        <v>0</v>
      </c>
      <c r="W73" s="10">
        <v>0</v>
      </c>
      <c r="X73" s="10">
        <v>0</v>
      </c>
      <c r="Y73" s="10">
        <v>37.200000000000003</v>
      </c>
      <c r="Z73" s="10">
        <v>0</v>
      </c>
      <c r="AA73" s="10">
        <v>0</v>
      </c>
      <c r="AB73" s="10"/>
      <c r="AC73" s="10">
        <f t="shared" si="22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43</v>
      </c>
      <c r="C74" s="1">
        <v>898</v>
      </c>
      <c r="D74" s="1">
        <v>240</v>
      </c>
      <c r="E74" s="1">
        <v>706</v>
      </c>
      <c r="F74" s="1">
        <v>431</v>
      </c>
      <c r="G74" s="6">
        <v>0.4</v>
      </c>
      <c r="H74" s="1">
        <v>40</v>
      </c>
      <c r="I74" s="1" t="s">
        <v>34</v>
      </c>
      <c r="J74" s="1">
        <v>707</v>
      </c>
      <c r="K74" s="1">
        <f t="shared" si="17"/>
        <v>-1</v>
      </c>
      <c r="L74" s="1">
        <f t="shared" si="18"/>
        <v>100</v>
      </c>
      <c r="M74" s="1">
        <v>606</v>
      </c>
      <c r="N74" s="1">
        <v>0</v>
      </c>
      <c r="O74" s="1">
        <v>0</v>
      </c>
      <c r="P74" s="1">
        <f t="shared" si="19"/>
        <v>20</v>
      </c>
      <c r="Q74" s="5"/>
      <c r="R74" s="5"/>
      <c r="S74" s="1"/>
      <c r="T74" s="1">
        <f t="shared" si="20"/>
        <v>21.55</v>
      </c>
      <c r="U74" s="1">
        <f t="shared" si="21"/>
        <v>21.55</v>
      </c>
      <c r="V74" s="1">
        <v>19.2</v>
      </c>
      <c r="W74" s="1">
        <v>27.8</v>
      </c>
      <c r="X74" s="1">
        <v>31.4</v>
      </c>
      <c r="Y74" s="1">
        <v>65.599999999999994</v>
      </c>
      <c r="Z74" s="1">
        <v>18.8</v>
      </c>
      <c r="AA74" s="1">
        <v>29.8</v>
      </c>
      <c r="AB74" s="16" t="s">
        <v>76</v>
      </c>
      <c r="AC74" s="1">
        <f t="shared" si="2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114</v>
      </c>
      <c r="B75" s="10" t="s">
        <v>43</v>
      </c>
      <c r="C75" s="10">
        <v>642</v>
      </c>
      <c r="D75" s="10"/>
      <c r="E75" s="10">
        <v>642</v>
      </c>
      <c r="F75" s="10"/>
      <c r="G75" s="11">
        <v>0</v>
      </c>
      <c r="H75" s="10" t="e">
        <v>#N/A</v>
      </c>
      <c r="I75" s="10" t="s">
        <v>44</v>
      </c>
      <c r="J75" s="10">
        <v>654</v>
      </c>
      <c r="K75" s="10">
        <f t="shared" si="17"/>
        <v>-12</v>
      </c>
      <c r="L75" s="10">
        <f t="shared" si="18"/>
        <v>0</v>
      </c>
      <c r="M75" s="10">
        <v>642</v>
      </c>
      <c r="N75" s="10"/>
      <c r="O75" s="10"/>
      <c r="P75" s="10">
        <f t="shared" si="19"/>
        <v>0</v>
      </c>
      <c r="Q75" s="12"/>
      <c r="R75" s="12"/>
      <c r="S75" s="10"/>
      <c r="T75" s="10" t="e">
        <f t="shared" si="20"/>
        <v>#DIV/0!</v>
      </c>
      <c r="U75" s="10" t="e">
        <f t="shared" si="21"/>
        <v>#DIV/0!</v>
      </c>
      <c r="V75" s="10">
        <v>0</v>
      </c>
      <c r="W75" s="10">
        <v>0</v>
      </c>
      <c r="X75" s="10">
        <v>0</v>
      </c>
      <c r="Y75" s="10">
        <v>68.400000000000006</v>
      </c>
      <c r="Z75" s="10">
        <v>0</v>
      </c>
      <c r="AA75" s="10">
        <v>0</v>
      </c>
      <c r="AB75" s="10"/>
      <c r="AC75" s="10">
        <f t="shared" si="2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33</v>
      </c>
      <c r="C76" s="1">
        <v>1.4359999999999999</v>
      </c>
      <c r="D76" s="1">
        <v>64.513999999999996</v>
      </c>
      <c r="E76" s="1">
        <v>15.8</v>
      </c>
      <c r="F76" s="1">
        <v>50.15</v>
      </c>
      <c r="G76" s="6">
        <v>1</v>
      </c>
      <c r="H76" s="1">
        <v>40</v>
      </c>
      <c r="I76" s="1" t="s">
        <v>34</v>
      </c>
      <c r="J76" s="1">
        <v>17.7</v>
      </c>
      <c r="K76" s="1">
        <f t="shared" si="17"/>
        <v>-1.8999999999999986</v>
      </c>
      <c r="L76" s="1">
        <f t="shared" si="18"/>
        <v>15.8</v>
      </c>
      <c r="M76" s="1"/>
      <c r="N76" s="1">
        <v>45.560799999999993</v>
      </c>
      <c r="O76" s="1">
        <v>0</v>
      </c>
      <c r="P76" s="1">
        <f t="shared" si="19"/>
        <v>3.16</v>
      </c>
      <c r="Q76" s="5"/>
      <c r="R76" s="5"/>
      <c r="S76" s="1"/>
      <c r="T76" s="1">
        <f t="shared" si="20"/>
        <v>30.288227848101261</v>
      </c>
      <c r="U76" s="1">
        <f t="shared" si="21"/>
        <v>30.288227848101261</v>
      </c>
      <c r="V76" s="1">
        <v>2.2989999999999999</v>
      </c>
      <c r="W76" s="1">
        <v>8.9163999999999994</v>
      </c>
      <c r="X76" s="1">
        <v>9.4922000000000004</v>
      </c>
      <c r="Y76" s="1">
        <v>0.89399999999999991</v>
      </c>
      <c r="Z76" s="1">
        <v>2.028</v>
      </c>
      <c r="AA76" s="1">
        <v>8.2284000000000006</v>
      </c>
      <c r="AB76" s="1"/>
      <c r="AC76" s="1">
        <f t="shared" si="2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33</v>
      </c>
      <c r="C77" s="1">
        <v>75.703000000000003</v>
      </c>
      <c r="D77" s="1">
        <v>129.88</v>
      </c>
      <c r="E77" s="1">
        <v>95.906000000000006</v>
      </c>
      <c r="F77" s="1">
        <v>105.77200000000001</v>
      </c>
      <c r="G77" s="6">
        <v>1</v>
      </c>
      <c r="H77" s="1">
        <v>30</v>
      </c>
      <c r="I77" s="1" t="s">
        <v>34</v>
      </c>
      <c r="J77" s="1">
        <v>96.15</v>
      </c>
      <c r="K77" s="1">
        <f t="shared" si="17"/>
        <v>-0.24399999999999977</v>
      </c>
      <c r="L77" s="1">
        <f t="shared" si="18"/>
        <v>95.906000000000006</v>
      </c>
      <c r="M77" s="1"/>
      <c r="N77" s="1">
        <v>0</v>
      </c>
      <c r="O77" s="1">
        <v>0</v>
      </c>
      <c r="P77" s="1">
        <f t="shared" si="19"/>
        <v>19.1812</v>
      </c>
      <c r="Q77" s="5">
        <f>11*P77-O77-N77-F77</f>
        <v>105.2212</v>
      </c>
      <c r="R77" s="5"/>
      <c r="S77" s="1"/>
      <c r="T77" s="1">
        <f t="shared" si="20"/>
        <v>11</v>
      </c>
      <c r="U77" s="1">
        <f t="shared" si="21"/>
        <v>5.5143578086876737</v>
      </c>
      <c r="V77" s="1">
        <v>13.783200000000001</v>
      </c>
      <c r="W77" s="1">
        <v>16.925000000000001</v>
      </c>
      <c r="X77" s="1">
        <v>18.905799999999999</v>
      </c>
      <c r="Y77" s="1">
        <v>15.712400000000001</v>
      </c>
      <c r="Z77" s="1">
        <v>15.4994</v>
      </c>
      <c r="AA77" s="1">
        <v>13.7288</v>
      </c>
      <c r="AB77" s="1"/>
      <c r="AC77" s="1">
        <f t="shared" si="22"/>
        <v>105.2212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8" t="s">
        <v>117</v>
      </c>
      <c r="B78" s="1" t="s">
        <v>43</v>
      </c>
      <c r="C78" s="1"/>
      <c r="D78" s="1"/>
      <c r="E78" s="17">
        <f>E79</f>
        <v>60</v>
      </c>
      <c r="F78" s="17">
        <f>F79</f>
        <v>23</v>
      </c>
      <c r="G78" s="6">
        <v>0.45</v>
      </c>
      <c r="H78" s="1">
        <v>50</v>
      </c>
      <c r="I78" s="1" t="s">
        <v>34</v>
      </c>
      <c r="J78" s="1"/>
      <c r="K78" s="1">
        <f t="shared" si="17"/>
        <v>60</v>
      </c>
      <c r="L78" s="1">
        <f t="shared" si="18"/>
        <v>60</v>
      </c>
      <c r="M78" s="1"/>
      <c r="N78" s="1">
        <v>200</v>
      </c>
      <c r="O78" s="1">
        <v>0</v>
      </c>
      <c r="P78" s="1">
        <f t="shared" si="19"/>
        <v>12</v>
      </c>
      <c r="Q78" s="5"/>
      <c r="R78" s="5"/>
      <c r="S78" s="1"/>
      <c r="T78" s="1">
        <f t="shared" si="20"/>
        <v>18.583333333333332</v>
      </c>
      <c r="U78" s="1">
        <f t="shared" si="21"/>
        <v>18.583333333333332</v>
      </c>
      <c r="V78" s="1">
        <v>11.6</v>
      </c>
      <c r="W78" s="1">
        <v>24.4</v>
      </c>
      <c r="X78" s="1">
        <v>22.4</v>
      </c>
      <c r="Y78" s="1">
        <v>0</v>
      </c>
      <c r="Z78" s="1">
        <v>4.8</v>
      </c>
      <c r="AA78" s="1">
        <v>18</v>
      </c>
      <c r="AB78" s="1" t="s">
        <v>118</v>
      </c>
      <c r="AC78" s="1">
        <f t="shared" si="2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119</v>
      </c>
      <c r="B79" s="10" t="s">
        <v>43</v>
      </c>
      <c r="C79" s="10">
        <v>24</v>
      </c>
      <c r="D79" s="20">
        <v>60</v>
      </c>
      <c r="E79" s="17">
        <v>60</v>
      </c>
      <c r="F79" s="17">
        <v>23</v>
      </c>
      <c r="G79" s="11">
        <v>0</v>
      </c>
      <c r="H79" s="10" t="e">
        <v>#N/A</v>
      </c>
      <c r="I79" s="10" t="s">
        <v>44</v>
      </c>
      <c r="J79" s="10">
        <v>63</v>
      </c>
      <c r="K79" s="10">
        <f t="shared" si="17"/>
        <v>-3</v>
      </c>
      <c r="L79" s="10">
        <f t="shared" si="18"/>
        <v>60</v>
      </c>
      <c r="M79" s="10"/>
      <c r="N79" s="10"/>
      <c r="O79" s="10"/>
      <c r="P79" s="10">
        <f t="shared" si="19"/>
        <v>12</v>
      </c>
      <c r="Q79" s="12"/>
      <c r="R79" s="12"/>
      <c r="S79" s="10"/>
      <c r="T79" s="10">
        <f t="shared" si="20"/>
        <v>1.9166666666666667</v>
      </c>
      <c r="U79" s="10">
        <f t="shared" si="21"/>
        <v>1.9166666666666667</v>
      </c>
      <c r="V79" s="10">
        <v>11.6</v>
      </c>
      <c r="W79" s="10">
        <v>24.4</v>
      </c>
      <c r="X79" s="10">
        <v>22.4</v>
      </c>
      <c r="Y79" s="10">
        <v>3.6</v>
      </c>
      <c r="Z79" s="10">
        <v>4.8</v>
      </c>
      <c r="AA79" s="10">
        <v>18</v>
      </c>
      <c r="AB79" s="19" t="s">
        <v>120</v>
      </c>
      <c r="AC79" s="10">
        <f t="shared" si="22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33</v>
      </c>
      <c r="C80" s="1">
        <v>151.886</v>
      </c>
      <c r="D80" s="1">
        <v>247.68899999999999</v>
      </c>
      <c r="E80" s="1">
        <v>212.98699999999999</v>
      </c>
      <c r="F80" s="1">
        <v>186.58799999999999</v>
      </c>
      <c r="G80" s="6">
        <v>1</v>
      </c>
      <c r="H80" s="1">
        <v>50</v>
      </c>
      <c r="I80" s="1" t="s">
        <v>34</v>
      </c>
      <c r="J80" s="1">
        <v>200.27799999999999</v>
      </c>
      <c r="K80" s="1">
        <f t="shared" si="17"/>
        <v>12.709000000000003</v>
      </c>
      <c r="L80" s="1">
        <f t="shared" si="18"/>
        <v>212.98699999999999</v>
      </c>
      <c r="M80" s="1"/>
      <c r="N80" s="1">
        <v>200</v>
      </c>
      <c r="O80" s="1">
        <v>100</v>
      </c>
      <c r="P80" s="1">
        <f t="shared" si="19"/>
        <v>42.5974</v>
      </c>
      <c r="Q80" s="5">
        <f t="shared" ref="Q80:Q82" si="23">12*P80-O80-N80-F80</f>
        <v>24.580800000000039</v>
      </c>
      <c r="R80" s="5"/>
      <c r="S80" s="1"/>
      <c r="T80" s="1">
        <f t="shared" si="20"/>
        <v>12</v>
      </c>
      <c r="U80" s="1">
        <f t="shared" si="21"/>
        <v>11.422950696521383</v>
      </c>
      <c r="V80" s="1">
        <v>46.142399999999988</v>
      </c>
      <c r="W80" s="1">
        <v>51.481200000000001</v>
      </c>
      <c r="X80" s="1">
        <v>52.281799999999997</v>
      </c>
      <c r="Y80" s="1">
        <v>44.318800000000003</v>
      </c>
      <c r="Z80" s="1">
        <v>44.518999999999998</v>
      </c>
      <c r="AA80" s="1">
        <v>41.837200000000003</v>
      </c>
      <c r="AB80" s="1"/>
      <c r="AC80" s="1">
        <f t="shared" si="22"/>
        <v>24.580800000000039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33</v>
      </c>
      <c r="C81" s="1">
        <v>9.5850000000000009</v>
      </c>
      <c r="D81" s="1">
        <v>54.637</v>
      </c>
      <c r="E81" s="1">
        <v>43.673999999999999</v>
      </c>
      <c r="F81" s="1">
        <v>20.526</v>
      </c>
      <c r="G81" s="6">
        <v>1</v>
      </c>
      <c r="H81" s="1">
        <v>50</v>
      </c>
      <c r="I81" s="1" t="s">
        <v>34</v>
      </c>
      <c r="J81" s="1">
        <v>46.735999999999997</v>
      </c>
      <c r="K81" s="1">
        <f t="shared" si="17"/>
        <v>-3.0619999999999976</v>
      </c>
      <c r="L81" s="1">
        <f t="shared" si="18"/>
        <v>43.673999999999999</v>
      </c>
      <c r="M81" s="1"/>
      <c r="N81" s="1">
        <v>0</v>
      </c>
      <c r="O81" s="1">
        <v>0</v>
      </c>
      <c r="P81" s="1">
        <f t="shared" si="19"/>
        <v>8.7347999999999999</v>
      </c>
      <c r="Q81" s="5">
        <f>10*P81-O81-N81-F81</f>
        <v>66.822000000000003</v>
      </c>
      <c r="R81" s="5"/>
      <c r="S81" s="1"/>
      <c r="T81" s="1">
        <f t="shared" si="20"/>
        <v>10</v>
      </c>
      <c r="U81" s="1">
        <f t="shared" si="21"/>
        <v>2.3499107020195082</v>
      </c>
      <c r="V81" s="1">
        <v>7.9337999999999997</v>
      </c>
      <c r="W81" s="1">
        <v>2.4722</v>
      </c>
      <c r="X81" s="1">
        <v>0</v>
      </c>
      <c r="Y81" s="1">
        <v>7.1400000000000006</v>
      </c>
      <c r="Z81" s="1">
        <v>4.3377999999999997</v>
      </c>
      <c r="AA81" s="1">
        <v>0</v>
      </c>
      <c r="AB81" s="1" t="s">
        <v>40</v>
      </c>
      <c r="AC81" s="1">
        <f t="shared" si="22"/>
        <v>66.822000000000003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43</v>
      </c>
      <c r="C82" s="1">
        <v>693</v>
      </c>
      <c r="D82" s="1">
        <v>1188</v>
      </c>
      <c r="E82" s="1">
        <v>557</v>
      </c>
      <c r="F82" s="1">
        <v>1121</v>
      </c>
      <c r="G82" s="6">
        <v>0.4</v>
      </c>
      <c r="H82" s="1">
        <v>40</v>
      </c>
      <c r="I82" s="1" t="s">
        <v>34</v>
      </c>
      <c r="J82" s="1">
        <v>559</v>
      </c>
      <c r="K82" s="1">
        <f t="shared" si="17"/>
        <v>-2</v>
      </c>
      <c r="L82" s="1">
        <f t="shared" si="18"/>
        <v>557</v>
      </c>
      <c r="M82" s="1"/>
      <c r="N82" s="1">
        <v>0</v>
      </c>
      <c r="O82" s="1">
        <v>0</v>
      </c>
      <c r="P82" s="1">
        <f t="shared" si="19"/>
        <v>111.4</v>
      </c>
      <c r="Q82" s="5">
        <f t="shared" si="23"/>
        <v>215.80000000000018</v>
      </c>
      <c r="R82" s="5"/>
      <c r="S82" s="1"/>
      <c r="T82" s="1">
        <f t="shared" si="20"/>
        <v>12.000000000000002</v>
      </c>
      <c r="U82" s="1">
        <f t="shared" si="21"/>
        <v>10.062836624775583</v>
      </c>
      <c r="V82" s="1">
        <v>113.8</v>
      </c>
      <c r="W82" s="1">
        <v>145.80000000000001</v>
      </c>
      <c r="X82" s="1">
        <v>164.6</v>
      </c>
      <c r="Y82" s="1">
        <v>144.6</v>
      </c>
      <c r="Z82" s="1">
        <v>129.80000000000001</v>
      </c>
      <c r="AA82" s="1">
        <v>141.4</v>
      </c>
      <c r="AB82" s="1"/>
      <c r="AC82" s="1">
        <f t="shared" si="22"/>
        <v>86.320000000000078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43</v>
      </c>
      <c r="C83" s="1">
        <v>416</v>
      </c>
      <c r="D83" s="1">
        <v>1240</v>
      </c>
      <c r="E83" s="1">
        <v>469</v>
      </c>
      <c r="F83" s="1">
        <v>1186</v>
      </c>
      <c r="G83" s="6">
        <v>0.4</v>
      </c>
      <c r="H83" s="1">
        <v>40</v>
      </c>
      <c r="I83" s="1" t="s">
        <v>34</v>
      </c>
      <c r="J83" s="1">
        <v>468</v>
      </c>
      <c r="K83" s="1">
        <f t="shared" si="17"/>
        <v>1</v>
      </c>
      <c r="L83" s="1">
        <f t="shared" si="18"/>
        <v>469</v>
      </c>
      <c r="M83" s="1"/>
      <c r="N83" s="1">
        <v>0</v>
      </c>
      <c r="O83" s="1">
        <v>0</v>
      </c>
      <c r="P83" s="1">
        <f t="shared" si="19"/>
        <v>93.8</v>
      </c>
      <c r="Q83" s="5"/>
      <c r="R83" s="5"/>
      <c r="S83" s="1"/>
      <c r="T83" s="1">
        <f t="shared" si="20"/>
        <v>12.643923240938166</v>
      </c>
      <c r="U83" s="1">
        <f t="shared" si="21"/>
        <v>12.643923240938166</v>
      </c>
      <c r="V83" s="1">
        <v>94.4</v>
      </c>
      <c r="W83" s="1">
        <v>123</v>
      </c>
      <c r="X83" s="1">
        <v>136.80000000000001</v>
      </c>
      <c r="Y83" s="1">
        <v>113.4</v>
      </c>
      <c r="Z83" s="1">
        <v>99.4</v>
      </c>
      <c r="AA83" s="1">
        <v>117</v>
      </c>
      <c r="AB83" s="1"/>
      <c r="AC83" s="1">
        <f t="shared" si="2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125</v>
      </c>
      <c r="B84" s="10" t="s">
        <v>43</v>
      </c>
      <c r="C84" s="10">
        <v>342</v>
      </c>
      <c r="D84" s="10"/>
      <c r="E84" s="10">
        <v>342</v>
      </c>
      <c r="F84" s="10"/>
      <c r="G84" s="11">
        <v>0</v>
      </c>
      <c r="H84" s="10" t="e">
        <v>#N/A</v>
      </c>
      <c r="I84" s="10" t="s">
        <v>44</v>
      </c>
      <c r="J84" s="10">
        <v>342</v>
      </c>
      <c r="K84" s="10">
        <f t="shared" si="17"/>
        <v>0</v>
      </c>
      <c r="L84" s="10">
        <f t="shared" si="18"/>
        <v>0</v>
      </c>
      <c r="M84" s="10">
        <v>342</v>
      </c>
      <c r="N84" s="10"/>
      <c r="O84" s="10"/>
      <c r="P84" s="10">
        <f t="shared" si="19"/>
        <v>0</v>
      </c>
      <c r="Q84" s="12"/>
      <c r="R84" s="12"/>
      <c r="S84" s="10"/>
      <c r="T84" s="10" t="e">
        <f t="shared" si="20"/>
        <v>#DIV/0!</v>
      </c>
      <c r="U84" s="10" t="e">
        <f t="shared" si="21"/>
        <v>#DIV/0!</v>
      </c>
      <c r="V84" s="10">
        <v>0</v>
      </c>
      <c r="W84" s="10">
        <v>0</v>
      </c>
      <c r="X84" s="10">
        <v>0</v>
      </c>
      <c r="Y84" s="10">
        <v>39.6</v>
      </c>
      <c r="Z84" s="10">
        <v>0</v>
      </c>
      <c r="AA84" s="10">
        <v>0.2</v>
      </c>
      <c r="AB84" s="10"/>
      <c r="AC84" s="10">
        <f t="shared" si="2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126</v>
      </c>
      <c r="B85" s="10" t="s">
        <v>43</v>
      </c>
      <c r="C85" s="10">
        <v>336</v>
      </c>
      <c r="D85" s="10"/>
      <c r="E85" s="10">
        <v>336</v>
      </c>
      <c r="F85" s="10"/>
      <c r="G85" s="11">
        <v>0</v>
      </c>
      <c r="H85" s="10" t="e">
        <v>#N/A</v>
      </c>
      <c r="I85" s="10" t="s">
        <v>44</v>
      </c>
      <c r="J85" s="10">
        <v>336</v>
      </c>
      <c r="K85" s="10">
        <f t="shared" si="17"/>
        <v>0</v>
      </c>
      <c r="L85" s="10">
        <f t="shared" si="18"/>
        <v>0</v>
      </c>
      <c r="M85" s="10">
        <v>336</v>
      </c>
      <c r="N85" s="10"/>
      <c r="O85" s="10"/>
      <c r="P85" s="10">
        <f t="shared" si="19"/>
        <v>0</v>
      </c>
      <c r="Q85" s="12"/>
      <c r="R85" s="12"/>
      <c r="S85" s="10"/>
      <c r="T85" s="10" t="e">
        <f t="shared" si="20"/>
        <v>#DIV/0!</v>
      </c>
      <c r="U85" s="10" t="e">
        <f t="shared" si="21"/>
        <v>#DIV/0!</v>
      </c>
      <c r="V85" s="10">
        <v>0</v>
      </c>
      <c r="W85" s="10">
        <v>-0.2</v>
      </c>
      <c r="X85" s="10">
        <v>0.2</v>
      </c>
      <c r="Y85" s="10">
        <v>21.2</v>
      </c>
      <c r="Z85" s="10">
        <v>0.4</v>
      </c>
      <c r="AA85" s="10">
        <v>0.2</v>
      </c>
      <c r="AB85" s="10"/>
      <c r="AC85" s="10">
        <f t="shared" si="2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127</v>
      </c>
      <c r="B86" s="10" t="s">
        <v>43</v>
      </c>
      <c r="C86" s="10">
        <v>724</v>
      </c>
      <c r="D86" s="10">
        <v>2</v>
      </c>
      <c r="E86" s="10">
        <v>691</v>
      </c>
      <c r="F86" s="10"/>
      <c r="G86" s="11">
        <v>0</v>
      </c>
      <c r="H86" s="10" t="e">
        <v>#N/A</v>
      </c>
      <c r="I86" s="10" t="s">
        <v>44</v>
      </c>
      <c r="J86" s="10">
        <v>699</v>
      </c>
      <c r="K86" s="10">
        <f t="shared" si="17"/>
        <v>-8</v>
      </c>
      <c r="L86" s="10">
        <f t="shared" si="18"/>
        <v>7</v>
      </c>
      <c r="M86" s="10">
        <v>684</v>
      </c>
      <c r="N86" s="10"/>
      <c r="O86" s="10"/>
      <c r="P86" s="10">
        <f t="shared" si="19"/>
        <v>1.4</v>
      </c>
      <c r="Q86" s="12"/>
      <c r="R86" s="12"/>
      <c r="S86" s="10"/>
      <c r="T86" s="10">
        <f t="shared" si="20"/>
        <v>0</v>
      </c>
      <c r="U86" s="10">
        <f t="shared" si="21"/>
        <v>0</v>
      </c>
      <c r="V86" s="10">
        <v>2</v>
      </c>
      <c r="W86" s="10">
        <v>3.2</v>
      </c>
      <c r="X86" s="10">
        <v>2.6</v>
      </c>
      <c r="Y86" s="10">
        <v>14.4</v>
      </c>
      <c r="Z86" s="10">
        <v>0</v>
      </c>
      <c r="AA86" s="10">
        <v>0</v>
      </c>
      <c r="AB86" s="10"/>
      <c r="AC86" s="10">
        <f t="shared" si="2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128</v>
      </c>
      <c r="B87" s="10" t="s">
        <v>43</v>
      </c>
      <c r="C87" s="10">
        <v>364</v>
      </c>
      <c r="D87" s="10"/>
      <c r="E87" s="10">
        <v>364</v>
      </c>
      <c r="F87" s="10"/>
      <c r="G87" s="11">
        <v>0</v>
      </c>
      <c r="H87" s="10" t="e">
        <v>#N/A</v>
      </c>
      <c r="I87" s="10" t="s">
        <v>44</v>
      </c>
      <c r="J87" s="10">
        <v>364</v>
      </c>
      <c r="K87" s="10">
        <f t="shared" si="17"/>
        <v>0</v>
      </c>
      <c r="L87" s="10">
        <f t="shared" si="18"/>
        <v>0</v>
      </c>
      <c r="M87" s="10">
        <v>364</v>
      </c>
      <c r="N87" s="10"/>
      <c r="O87" s="10"/>
      <c r="P87" s="10">
        <f t="shared" si="19"/>
        <v>0</v>
      </c>
      <c r="Q87" s="12"/>
      <c r="R87" s="12"/>
      <c r="S87" s="10"/>
      <c r="T87" s="10" t="e">
        <f t="shared" si="20"/>
        <v>#DIV/0!</v>
      </c>
      <c r="U87" s="10" t="e">
        <f t="shared" si="21"/>
        <v>#DIV/0!</v>
      </c>
      <c r="V87" s="10">
        <v>0</v>
      </c>
      <c r="W87" s="10">
        <v>0</v>
      </c>
      <c r="X87" s="10">
        <v>0</v>
      </c>
      <c r="Y87" s="10">
        <v>29.6</v>
      </c>
      <c r="Z87" s="10">
        <v>0</v>
      </c>
      <c r="AA87" s="10">
        <v>0</v>
      </c>
      <c r="AB87" s="10"/>
      <c r="AC87" s="10">
        <f t="shared" si="22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43</v>
      </c>
      <c r="C88" s="1">
        <v>35</v>
      </c>
      <c r="D88" s="1">
        <v>162</v>
      </c>
      <c r="E88" s="1">
        <v>64</v>
      </c>
      <c r="F88" s="1">
        <v>113</v>
      </c>
      <c r="G88" s="6">
        <v>0.4</v>
      </c>
      <c r="H88" s="1">
        <v>40</v>
      </c>
      <c r="I88" s="1" t="s">
        <v>34</v>
      </c>
      <c r="J88" s="1">
        <v>82</v>
      </c>
      <c r="K88" s="1">
        <f t="shared" si="17"/>
        <v>-18</v>
      </c>
      <c r="L88" s="1">
        <f t="shared" si="18"/>
        <v>64</v>
      </c>
      <c r="M88" s="1"/>
      <c r="N88" s="1">
        <v>86.800000000000011</v>
      </c>
      <c r="O88" s="1">
        <v>0</v>
      </c>
      <c r="P88" s="1">
        <f t="shared" si="19"/>
        <v>12.8</v>
      </c>
      <c r="Q88" s="5"/>
      <c r="R88" s="5"/>
      <c r="S88" s="1"/>
      <c r="T88" s="1">
        <f t="shared" si="20"/>
        <v>15.609375</v>
      </c>
      <c r="U88" s="1">
        <f t="shared" si="21"/>
        <v>15.609375</v>
      </c>
      <c r="V88" s="1">
        <v>13.6</v>
      </c>
      <c r="W88" s="1">
        <v>23</v>
      </c>
      <c r="X88" s="1">
        <v>23.8</v>
      </c>
      <c r="Y88" s="1">
        <v>20</v>
      </c>
      <c r="Z88" s="1">
        <v>15.8</v>
      </c>
      <c r="AA88" s="1">
        <v>23.4</v>
      </c>
      <c r="AB88" s="1"/>
      <c r="AC88" s="1">
        <f t="shared" si="2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33</v>
      </c>
      <c r="C89" s="1">
        <v>159.887</v>
      </c>
      <c r="D89" s="1">
        <v>196.93</v>
      </c>
      <c r="E89" s="1">
        <v>162.376</v>
      </c>
      <c r="F89" s="1">
        <v>191.352</v>
      </c>
      <c r="G89" s="6">
        <v>1</v>
      </c>
      <c r="H89" s="1">
        <v>40</v>
      </c>
      <c r="I89" s="1" t="s">
        <v>34</v>
      </c>
      <c r="J89" s="1">
        <v>157.63999999999999</v>
      </c>
      <c r="K89" s="1">
        <f t="shared" si="17"/>
        <v>4.7360000000000184</v>
      </c>
      <c r="L89" s="1">
        <f t="shared" si="18"/>
        <v>162.376</v>
      </c>
      <c r="M89" s="1"/>
      <c r="N89" s="1">
        <v>0</v>
      </c>
      <c r="O89" s="1">
        <v>120</v>
      </c>
      <c r="P89" s="1">
        <f t="shared" si="19"/>
        <v>32.475200000000001</v>
      </c>
      <c r="Q89" s="5">
        <f t="shared" ref="Q89:Q90" si="24">12*P89-O89-N89-F89</f>
        <v>78.350400000000008</v>
      </c>
      <c r="R89" s="5"/>
      <c r="S89" s="1"/>
      <c r="T89" s="1">
        <f t="shared" si="20"/>
        <v>12</v>
      </c>
      <c r="U89" s="1">
        <f t="shared" si="21"/>
        <v>9.5873774449426019</v>
      </c>
      <c r="V89" s="1">
        <v>33.127800000000001</v>
      </c>
      <c r="W89" s="1">
        <v>15.8688</v>
      </c>
      <c r="X89" s="1">
        <v>23.825199999999999</v>
      </c>
      <c r="Y89" s="1">
        <v>38.4</v>
      </c>
      <c r="Z89" s="1">
        <v>29.986799999999999</v>
      </c>
      <c r="AA89" s="1">
        <v>32.525799999999997</v>
      </c>
      <c r="AB89" s="1"/>
      <c r="AC89" s="1">
        <f t="shared" si="22"/>
        <v>78.350400000000008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33</v>
      </c>
      <c r="C90" s="1">
        <v>89.102000000000004</v>
      </c>
      <c r="D90" s="1">
        <v>146.499</v>
      </c>
      <c r="E90" s="1">
        <v>109.988</v>
      </c>
      <c r="F90" s="1">
        <v>117.995</v>
      </c>
      <c r="G90" s="6">
        <v>1</v>
      </c>
      <c r="H90" s="1">
        <v>40</v>
      </c>
      <c r="I90" s="1" t="s">
        <v>34</v>
      </c>
      <c r="J90" s="1">
        <v>110.697</v>
      </c>
      <c r="K90" s="1">
        <f t="shared" si="17"/>
        <v>-0.70900000000000318</v>
      </c>
      <c r="L90" s="1">
        <f t="shared" si="18"/>
        <v>109.988</v>
      </c>
      <c r="M90" s="1"/>
      <c r="N90" s="1">
        <v>0</v>
      </c>
      <c r="O90" s="1">
        <v>100</v>
      </c>
      <c r="P90" s="1">
        <f t="shared" si="19"/>
        <v>21.997599999999998</v>
      </c>
      <c r="Q90" s="5">
        <f t="shared" si="24"/>
        <v>45.976199999999949</v>
      </c>
      <c r="R90" s="5"/>
      <c r="S90" s="1"/>
      <c r="T90" s="1">
        <f t="shared" si="20"/>
        <v>11.999999999999998</v>
      </c>
      <c r="U90" s="1">
        <f t="shared" si="21"/>
        <v>9.9099447212423186</v>
      </c>
      <c r="V90" s="1">
        <v>22.619199999999999</v>
      </c>
      <c r="W90" s="1">
        <v>15.5326</v>
      </c>
      <c r="X90" s="1">
        <v>20.613800000000001</v>
      </c>
      <c r="Y90" s="1">
        <v>26.96</v>
      </c>
      <c r="Z90" s="1">
        <v>18.854399999999998</v>
      </c>
      <c r="AA90" s="1">
        <v>17.265799999999999</v>
      </c>
      <c r="AB90" s="1"/>
      <c r="AC90" s="1">
        <f t="shared" si="22"/>
        <v>45.976199999999949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132</v>
      </c>
      <c r="B91" s="13" t="s">
        <v>43</v>
      </c>
      <c r="C91" s="13"/>
      <c r="D91" s="13"/>
      <c r="E91" s="13"/>
      <c r="F91" s="13"/>
      <c r="G91" s="14">
        <v>0</v>
      </c>
      <c r="H91" s="13" t="e">
        <v>#N/A</v>
      </c>
      <c r="I91" s="13" t="s">
        <v>34</v>
      </c>
      <c r="J91" s="13"/>
      <c r="K91" s="13">
        <f t="shared" si="17"/>
        <v>0</v>
      </c>
      <c r="L91" s="13">
        <f t="shared" si="18"/>
        <v>0</v>
      </c>
      <c r="M91" s="13"/>
      <c r="N91" s="13"/>
      <c r="O91" s="13"/>
      <c r="P91" s="13">
        <f t="shared" si="19"/>
        <v>0</v>
      </c>
      <c r="Q91" s="15"/>
      <c r="R91" s="15"/>
      <c r="S91" s="13"/>
      <c r="T91" s="13" t="e">
        <f t="shared" si="20"/>
        <v>#DIV/0!</v>
      </c>
      <c r="U91" s="13" t="e">
        <f t="shared" si="21"/>
        <v>#DIV/0!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 t="s">
        <v>55</v>
      </c>
      <c r="AC91" s="13">
        <f t="shared" si="22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133</v>
      </c>
      <c r="B92" s="13" t="s">
        <v>43</v>
      </c>
      <c r="C92" s="13"/>
      <c r="D92" s="13"/>
      <c r="E92" s="13"/>
      <c r="F92" s="13"/>
      <c r="G92" s="14">
        <v>0</v>
      </c>
      <c r="H92" s="13" t="e">
        <v>#N/A</v>
      </c>
      <c r="I92" s="13" t="s">
        <v>34</v>
      </c>
      <c r="J92" s="13"/>
      <c r="K92" s="13">
        <f t="shared" si="17"/>
        <v>0</v>
      </c>
      <c r="L92" s="13">
        <f t="shared" si="18"/>
        <v>0</v>
      </c>
      <c r="M92" s="13"/>
      <c r="N92" s="13"/>
      <c r="O92" s="13"/>
      <c r="P92" s="13">
        <f t="shared" si="19"/>
        <v>0</v>
      </c>
      <c r="Q92" s="15"/>
      <c r="R92" s="15"/>
      <c r="S92" s="13"/>
      <c r="T92" s="13" t="e">
        <f t="shared" si="20"/>
        <v>#DIV/0!</v>
      </c>
      <c r="U92" s="13" t="e">
        <f t="shared" si="21"/>
        <v>#DIV/0!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 t="s">
        <v>55</v>
      </c>
      <c r="AC92" s="13">
        <f t="shared" si="22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8" t="s">
        <v>134</v>
      </c>
      <c r="B93" s="1" t="s">
        <v>43</v>
      </c>
      <c r="C93" s="1"/>
      <c r="D93" s="1"/>
      <c r="E93" s="17">
        <f>E99</f>
        <v>31</v>
      </c>
      <c r="F93" s="1"/>
      <c r="G93" s="6">
        <v>0.4</v>
      </c>
      <c r="H93" s="1">
        <v>50</v>
      </c>
      <c r="I93" s="1" t="s">
        <v>34</v>
      </c>
      <c r="J93" s="1"/>
      <c r="K93" s="1">
        <f t="shared" si="17"/>
        <v>31</v>
      </c>
      <c r="L93" s="1">
        <f t="shared" si="18"/>
        <v>31</v>
      </c>
      <c r="M93" s="1"/>
      <c r="N93" s="1">
        <v>0</v>
      </c>
      <c r="O93" s="1">
        <v>0</v>
      </c>
      <c r="P93" s="1">
        <f t="shared" si="19"/>
        <v>6.2</v>
      </c>
      <c r="Q93" s="5">
        <f>8*P93-O93-N93-F93</f>
        <v>49.6</v>
      </c>
      <c r="R93" s="5"/>
      <c r="S93" s="1"/>
      <c r="T93" s="1">
        <f t="shared" si="20"/>
        <v>8</v>
      </c>
      <c r="U93" s="1">
        <f t="shared" si="21"/>
        <v>0</v>
      </c>
      <c r="V93" s="1">
        <v>7.4</v>
      </c>
      <c r="W93" s="1">
        <v>6.2</v>
      </c>
      <c r="X93" s="1">
        <v>9.4</v>
      </c>
      <c r="Y93" s="1">
        <v>0</v>
      </c>
      <c r="Z93" s="1">
        <v>5</v>
      </c>
      <c r="AA93" s="1">
        <v>4</v>
      </c>
      <c r="AB93" s="1" t="s">
        <v>135</v>
      </c>
      <c r="AC93" s="1">
        <f t="shared" si="22"/>
        <v>19.840000000000003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136</v>
      </c>
      <c r="B94" s="13" t="s">
        <v>43</v>
      </c>
      <c r="C94" s="13"/>
      <c r="D94" s="13"/>
      <c r="E94" s="13"/>
      <c r="F94" s="13"/>
      <c r="G94" s="14">
        <v>0</v>
      </c>
      <c r="H94" s="13" t="e">
        <v>#N/A</v>
      </c>
      <c r="I94" s="13" t="s">
        <v>34</v>
      </c>
      <c r="J94" s="13"/>
      <c r="K94" s="13">
        <f t="shared" si="17"/>
        <v>0</v>
      </c>
      <c r="L94" s="13">
        <f t="shared" si="18"/>
        <v>0</v>
      </c>
      <c r="M94" s="13"/>
      <c r="N94" s="13"/>
      <c r="O94" s="13"/>
      <c r="P94" s="13">
        <f t="shared" si="19"/>
        <v>0</v>
      </c>
      <c r="Q94" s="15"/>
      <c r="R94" s="15"/>
      <c r="S94" s="13"/>
      <c r="T94" s="13" t="e">
        <f t="shared" si="20"/>
        <v>#DIV/0!</v>
      </c>
      <c r="U94" s="13" t="e">
        <f t="shared" si="21"/>
        <v>#DIV/0!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 t="s">
        <v>55</v>
      </c>
      <c r="AC94" s="13">
        <f t="shared" si="22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137</v>
      </c>
      <c r="B95" s="13" t="s">
        <v>43</v>
      </c>
      <c r="C95" s="13"/>
      <c r="D95" s="13"/>
      <c r="E95" s="13"/>
      <c r="F95" s="13"/>
      <c r="G95" s="14">
        <v>0</v>
      </c>
      <c r="H95" s="13" t="e">
        <v>#N/A</v>
      </c>
      <c r="I95" s="13" t="s">
        <v>34</v>
      </c>
      <c r="J95" s="13"/>
      <c r="K95" s="13">
        <f t="shared" si="17"/>
        <v>0</v>
      </c>
      <c r="L95" s="13">
        <f t="shared" si="18"/>
        <v>0</v>
      </c>
      <c r="M95" s="13"/>
      <c r="N95" s="13">
        <v>0</v>
      </c>
      <c r="O95" s="13">
        <v>0</v>
      </c>
      <c r="P95" s="13">
        <f t="shared" si="19"/>
        <v>0</v>
      </c>
      <c r="Q95" s="15"/>
      <c r="R95" s="15"/>
      <c r="S95" s="13"/>
      <c r="T95" s="13" t="e">
        <f t="shared" si="20"/>
        <v>#DIV/0!</v>
      </c>
      <c r="U95" s="13" t="e">
        <f t="shared" si="21"/>
        <v>#DIV/0!</v>
      </c>
      <c r="V95" s="13">
        <v>0</v>
      </c>
      <c r="W95" s="13">
        <v>1.8</v>
      </c>
      <c r="X95" s="13">
        <v>3</v>
      </c>
      <c r="Y95" s="13">
        <v>0</v>
      </c>
      <c r="Z95" s="13">
        <v>0</v>
      </c>
      <c r="AA95" s="13">
        <v>0.4</v>
      </c>
      <c r="AB95" s="13" t="s">
        <v>138</v>
      </c>
      <c r="AC95" s="13">
        <f t="shared" si="22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139</v>
      </c>
      <c r="B96" s="13" t="s">
        <v>43</v>
      </c>
      <c r="C96" s="13"/>
      <c r="D96" s="13"/>
      <c r="E96" s="13"/>
      <c r="F96" s="13"/>
      <c r="G96" s="14">
        <v>0</v>
      </c>
      <c r="H96" s="13" t="e">
        <v>#N/A</v>
      </c>
      <c r="I96" s="13" t="s">
        <v>34</v>
      </c>
      <c r="J96" s="13"/>
      <c r="K96" s="13">
        <f t="shared" si="17"/>
        <v>0</v>
      </c>
      <c r="L96" s="13">
        <f t="shared" si="18"/>
        <v>0</v>
      </c>
      <c r="M96" s="13"/>
      <c r="N96" s="13"/>
      <c r="O96" s="13"/>
      <c r="P96" s="13">
        <f t="shared" si="19"/>
        <v>0</v>
      </c>
      <c r="Q96" s="15"/>
      <c r="R96" s="15"/>
      <c r="S96" s="13"/>
      <c r="T96" s="13" t="e">
        <f t="shared" si="20"/>
        <v>#DIV/0!</v>
      </c>
      <c r="U96" s="13" t="e">
        <f t="shared" si="21"/>
        <v>#DIV/0!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 t="s">
        <v>55</v>
      </c>
      <c r="AC96" s="13">
        <f t="shared" si="22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140</v>
      </c>
      <c r="B97" s="13" t="s">
        <v>43</v>
      </c>
      <c r="C97" s="13"/>
      <c r="D97" s="13"/>
      <c r="E97" s="13"/>
      <c r="F97" s="13"/>
      <c r="G97" s="14">
        <v>0</v>
      </c>
      <c r="H97" s="13" t="e">
        <v>#N/A</v>
      </c>
      <c r="I97" s="13" t="s">
        <v>34</v>
      </c>
      <c r="J97" s="13"/>
      <c r="K97" s="13">
        <f t="shared" si="17"/>
        <v>0</v>
      </c>
      <c r="L97" s="13">
        <f t="shared" si="18"/>
        <v>0</v>
      </c>
      <c r="M97" s="13"/>
      <c r="N97" s="13"/>
      <c r="O97" s="13"/>
      <c r="P97" s="13">
        <f t="shared" si="19"/>
        <v>0</v>
      </c>
      <c r="Q97" s="15"/>
      <c r="R97" s="15"/>
      <c r="S97" s="13"/>
      <c r="T97" s="13" t="e">
        <f t="shared" si="20"/>
        <v>#DIV/0!</v>
      </c>
      <c r="U97" s="13" t="e">
        <f t="shared" si="21"/>
        <v>#DIV/0!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 t="s">
        <v>55</v>
      </c>
      <c r="AC97" s="13">
        <f t="shared" si="22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3" t="s">
        <v>141</v>
      </c>
      <c r="B98" s="13" t="s">
        <v>33</v>
      </c>
      <c r="C98" s="13"/>
      <c r="D98" s="13"/>
      <c r="E98" s="13"/>
      <c r="F98" s="13"/>
      <c r="G98" s="14">
        <v>0</v>
      </c>
      <c r="H98" s="13" t="e">
        <v>#N/A</v>
      </c>
      <c r="I98" s="13" t="s">
        <v>34</v>
      </c>
      <c r="J98" s="13"/>
      <c r="K98" s="13">
        <f t="shared" si="17"/>
        <v>0</v>
      </c>
      <c r="L98" s="13">
        <f t="shared" si="18"/>
        <v>0</v>
      </c>
      <c r="M98" s="13"/>
      <c r="N98" s="13"/>
      <c r="O98" s="13"/>
      <c r="P98" s="13">
        <f t="shared" si="19"/>
        <v>0</v>
      </c>
      <c r="Q98" s="15"/>
      <c r="R98" s="15"/>
      <c r="S98" s="13"/>
      <c r="T98" s="13" t="e">
        <f t="shared" si="20"/>
        <v>#DIV/0!</v>
      </c>
      <c r="U98" s="13" t="e">
        <f t="shared" si="21"/>
        <v>#DIV/0!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 t="s">
        <v>55</v>
      </c>
      <c r="AC98" s="13">
        <f t="shared" si="22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142</v>
      </c>
      <c r="B99" s="10" t="s">
        <v>43</v>
      </c>
      <c r="C99" s="10">
        <v>31</v>
      </c>
      <c r="D99" s="10"/>
      <c r="E99" s="17">
        <v>31</v>
      </c>
      <c r="F99" s="10"/>
      <c r="G99" s="11">
        <v>0</v>
      </c>
      <c r="H99" s="10" t="e">
        <v>#N/A</v>
      </c>
      <c r="I99" s="10" t="s">
        <v>44</v>
      </c>
      <c r="J99" s="10">
        <v>33</v>
      </c>
      <c r="K99" s="10">
        <f t="shared" si="17"/>
        <v>-2</v>
      </c>
      <c r="L99" s="10">
        <f t="shared" si="18"/>
        <v>31</v>
      </c>
      <c r="M99" s="10"/>
      <c r="N99" s="10"/>
      <c r="O99" s="10"/>
      <c r="P99" s="10">
        <f t="shared" si="19"/>
        <v>6.2</v>
      </c>
      <c r="Q99" s="12"/>
      <c r="R99" s="12"/>
      <c r="S99" s="10"/>
      <c r="T99" s="10">
        <f t="shared" si="20"/>
        <v>0</v>
      </c>
      <c r="U99" s="10">
        <f t="shared" si="21"/>
        <v>0</v>
      </c>
      <c r="V99" s="10">
        <v>7.4</v>
      </c>
      <c r="W99" s="10">
        <v>6.2</v>
      </c>
      <c r="X99" s="10">
        <v>9.4</v>
      </c>
      <c r="Y99" s="10">
        <v>8</v>
      </c>
      <c r="Z99" s="10">
        <v>5</v>
      </c>
      <c r="AA99" s="10">
        <v>4</v>
      </c>
      <c r="AB99" s="10" t="s">
        <v>143</v>
      </c>
      <c r="AC99" s="10">
        <f t="shared" si="22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3" t="s">
        <v>144</v>
      </c>
      <c r="B100" s="13" t="s">
        <v>33</v>
      </c>
      <c r="C100" s="13"/>
      <c r="D100" s="13"/>
      <c r="E100" s="13"/>
      <c r="F100" s="13"/>
      <c r="G100" s="14">
        <v>0</v>
      </c>
      <c r="H100" s="13" t="e">
        <v>#N/A</v>
      </c>
      <c r="I100" s="13" t="s">
        <v>34</v>
      </c>
      <c r="J100" s="13"/>
      <c r="K100" s="13">
        <f t="shared" si="17"/>
        <v>0</v>
      </c>
      <c r="L100" s="13">
        <f t="shared" si="18"/>
        <v>0</v>
      </c>
      <c r="M100" s="13"/>
      <c r="N100" s="13"/>
      <c r="O100" s="13"/>
      <c r="P100" s="13">
        <f t="shared" si="19"/>
        <v>0</v>
      </c>
      <c r="Q100" s="15"/>
      <c r="R100" s="15"/>
      <c r="S100" s="13"/>
      <c r="T100" s="13" t="e">
        <f t="shared" si="20"/>
        <v>#DIV/0!</v>
      </c>
      <c r="U100" s="13" t="e">
        <f t="shared" si="21"/>
        <v>#DIV/0!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 t="s">
        <v>55</v>
      </c>
      <c r="AC100" s="13">
        <f t="shared" si="22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145</v>
      </c>
      <c r="B101" s="10" t="s">
        <v>43</v>
      </c>
      <c r="C101" s="10">
        <v>216</v>
      </c>
      <c r="D101" s="10"/>
      <c r="E101" s="10">
        <v>216</v>
      </c>
      <c r="F101" s="10"/>
      <c r="G101" s="11">
        <v>0</v>
      </c>
      <c r="H101" s="10" t="e">
        <v>#N/A</v>
      </c>
      <c r="I101" s="10" t="s">
        <v>44</v>
      </c>
      <c r="J101" s="10">
        <v>216</v>
      </c>
      <c r="K101" s="10">
        <f t="shared" ref="K101:K114" si="25">E101-J101</f>
        <v>0</v>
      </c>
      <c r="L101" s="10">
        <f t="shared" si="18"/>
        <v>0</v>
      </c>
      <c r="M101" s="10">
        <v>216</v>
      </c>
      <c r="N101" s="10"/>
      <c r="O101" s="10"/>
      <c r="P101" s="10">
        <f t="shared" si="19"/>
        <v>0</v>
      </c>
      <c r="Q101" s="12"/>
      <c r="R101" s="12"/>
      <c r="S101" s="10"/>
      <c r="T101" s="10" t="e">
        <f t="shared" si="20"/>
        <v>#DIV/0!</v>
      </c>
      <c r="U101" s="10" t="e">
        <f t="shared" si="21"/>
        <v>#DIV/0!</v>
      </c>
      <c r="V101" s="10">
        <v>-0.2</v>
      </c>
      <c r="W101" s="10">
        <v>-0.4</v>
      </c>
      <c r="X101" s="10">
        <v>-0.2</v>
      </c>
      <c r="Y101" s="10">
        <v>43.6</v>
      </c>
      <c r="Z101" s="10">
        <v>0.4</v>
      </c>
      <c r="AA101" s="10">
        <v>0.8</v>
      </c>
      <c r="AB101" s="10" t="s">
        <v>50</v>
      </c>
      <c r="AC101" s="10">
        <f t="shared" si="22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146</v>
      </c>
      <c r="B102" s="10" t="s">
        <v>43</v>
      </c>
      <c r="C102" s="10">
        <v>210</v>
      </c>
      <c r="D102" s="10"/>
      <c r="E102" s="10">
        <v>210</v>
      </c>
      <c r="F102" s="10"/>
      <c r="G102" s="11">
        <v>0</v>
      </c>
      <c r="H102" s="10" t="e">
        <v>#N/A</v>
      </c>
      <c r="I102" s="10" t="s">
        <v>44</v>
      </c>
      <c r="J102" s="10">
        <v>210</v>
      </c>
      <c r="K102" s="10">
        <f t="shared" si="25"/>
        <v>0</v>
      </c>
      <c r="L102" s="10">
        <f t="shared" si="18"/>
        <v>0</v>
      </c>
      <c r="M102" s="10">
        <v>210</v>
      </c>
      <c r="N102" s="10"/>
      <c r="O102" s="10"/>
      <c r="P102" s="10">
        <f t="shared" si="19"/>
        <v>0</v>
      </c>
      <c r="Q102" s="12"/>
      <c r="R102" s="12"/>
      <c r="S102" s="10"/>
      <c r="T102" s="10" t="e">
        <f t="shared" si="20"/>
        <v>#DIV/0!</v>
      </c>
      <c r="U102" s="10" t="e">
        <f t="shared" si="21"/>
        <v>#DIV/0!</v>
      </c>
      <c r="V102" s="10">
        <v>0</v>
      </c>
      <c r="W102" s="10">
        <v>0</v>
      </c>
      <c r="X102" s="10">
        <v>0</v>
      </c>
      <c r="Y102" s="10">
        <v>42</v>
      </c>
      <c r="Z102" s="10">
        <v>0</v>
      </c>
      <c r="AA102" s="10">
        <v>0</v>
      </c>
      <c r="AB102" s="10" t="s">
        <v>50</v>
      </c>
      <c r="AC102" s="10">
        <f t="shared" ref="AC102:AC114" si="26">Q102*G102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147</v>
      </c>
      <c r="B103" s="1" t="s">
        <v>43</v>
      </c>
      <c r="C103" s="1">
        <v>52</v>
      </c>
      <c r="D103" s="1"/>
      <c r="E103" s="1">
        <v>50</v>
      </c>
      <c r="F103" s="1"/>
      <c r="G103" s="6">
        <v>0.11</v>
      </c>
      <c r="H103" s="1">
        <v>150</v>
      </c>
      <c r="I103" s="1" t="s">
        <v>36</v>
      </c>
      <c r="J103" s="1">
        <v>52</v>
      </c>
      <c r="K103" s="1">
        <f t="shared" si="25"/>
        <v>-2</v>
      </c>
      <c r="L103" s="1">
        <f t="shared" si="18"/>
        <v>50</v>
      </c>
      <c r="M103" s="1"/>
      <c r="N103" s="1">
        <v>50</v>
      </c>
      <c r="O103" s="1">
        <v>36</v>
      </c>
      <c r="P103" s="1">
        <f t="shared" si="19"/>
        <v>10</v>
      </c>
      <c r="Q103" s="5">
        <f t="shared" ref="Q103:Q108" si="27">12*P103-O103-N103-F103</f>
        <v>34</v>
      </c>
      <c r="R103" s="5"/>
      <c r="S103" s="1"/>
      <c r="T103" s="1">
        <f t="shared" si="20"/>
        <v>12</v>
      </c>
      <c r="U103" s="1">
        <f t="shared" si="21"/>
        <v>8.6</v>
      </c>
      <c r="V103" s="1">
        <v>9</v>
      </c>
      <c r="W103" s="1">
        <v>10.6</v>
      </c>
      <c r="X103" s="1">
        <v>12</v>
      </c>
      <c r="Y103" s="1">
        <v>8</v>
      </c>
      <c r="Z103" s="1">
        <v>5</v>
      </c>
      <c r="AA103" s="1">
        <v>6.2</v>
      </c>
      <c r="AB103" s="1"/>
      <c r="AC103" s="1">
        <f t="shared" si="26"/>
        <v>3.74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148</v>
      </c>
      <c r="B104" s="1" t="s">
        <v>33</v>
      </c>
      <c r="C104" s="1">
        <v>62.37</v>
      </c>
      <c r="D104" s="1">
        <v>67.501999999999995</v>
      </c>
      <c r="E104" s="1">
        <v>103.09699999999999</v>
      </c>
      <c r="F104" s="1">
        <v>25.25</v>
      </c>
      <c r="G104" s="6">
        <v>1</v>
      </c>
      <c r="H104" s="1">
        <v>50</v>
      </c>
      <c r="I104" s="1" t="s">
        <v>34</v>
      </c>
      <c r="J104" s="1">
        <v>96.878</v>
      </c>
      <c r="K104" s="1">
        <f t="shared" si="25"/>
        <v>6.2189999999999941</v>
      </c>
      <c r="L104" s="1">
        <f t="shared" si="18"/>
        <v>103.09699999999999</v>
      </c>
      <c r="M104" s="1"/>
      <c r="N104" s="1">
        <v>49.58179999999998</v>
      </c>
      <c r="O104" s="1">
        <v>100</v>
      </c>
      <c r="P104" s="1">
        <f t="shared" si="19"/>
        <v>20.619399999999999</v>
      </c>
      <c r="Q104" s="5">
        <f t="shared" si="27"/>
        <v>72.600999999999999</v>
      </c>
      <c r="R104" s="5"/>
      <c r="S104" s="1"/>
      <c r="T104" s="1">
        <f t="shared" si="20"/>
        <v>12</v>
      </c>
      <c r="U104" s="1">
        <f t="shared" si="21"/>
        <v>8.4789955090836777</v>
      </c>
      <c r="V104" s="1">
        <v>18.444199999999999</v>
      </c>
      <c r="W104" s="1">
        <v>14.2148</v>
      </c>
      <c r="X104" s="1">
        <v>14.154400000000001</v>
      </c>
      <c r="Y104" s="1">
        <v>15.4764</v>
      </c>
      <c r="Z104" s="1">
        <v>10.980399999999999</v>
      </c>
      <c r="AA104" s="1">
        <v>15.014799999999999</v>
      </c>
      <c r="AB104" s="1"/>
      <c r="AC104" s="1">
        <f t="shared" si="26"/>
        <v>72.600999999999999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149</v>
      </c>
      <c r="B105" s="1" t="s">
        <v>33</v>
      </c>
      <c r="C105" s="1">
        <v>126.47499999999999</v>
      </c>
      <c r="D105" s="1">
        <v>314.97500000000002</v>
      </c>
      <c r="E105" s="1">
        <v>164.90199999999999</v>
      </c>
      <c r="F105" s="1">
        <v>274.05900000000003</v>
      </c>
      <c r="G105" s="6">
        <v>1</v>
      </c>
      <c r="H105" s="1">
        <v>55</v>
      </c>
      <c r="I105" s="1" t="s">
        <v>34</v>
      </c>
      <c r="J105" s="1">
        <v>154</v>
      </c>
      <c r="K105" s="1">
        <f t="shared" si="25"/>
        <v>10.901999999999987</v>
      </c>
      <c r="L105" s="1">
        <f t="shared" si="18"/>
        <v>164.90199999999999</v>
      </c>
      <c r="M105" s="1"/>
      <c r="N105" s="1">
        <v>0</v>
      </c>
      <c r="O105" s="1">
        <v>0</v>
      </c>
      <c r="P105" s="1">
        <f t="shared" si="19"/>
        <v>32.980399999999996</v>
      </c>
      <c r="Q105" s="5">
        <f t="shared" si="27"/>
        <v>121.7057999999999</v>
      </c>
      <c r="R105" s="5"/>
      <c r="S105" s="1"/>
      <c r="T105" s="1">
        <f t="shared" si="20"/>
        <v>12</v>
      </c>
      <c r="U105" s="1">
        <f t="shared" si="21"/>
        <v>8.3097536718778446</v>
      </c>
      <c r="V105" s="1">
        <v>26.758800000000001</v>
      </c>
      <c r="W105" s="1">
        <v>29.398599999999998</v>
      </c>
      <c r="X105" s="1">
        <v>41.917400000000001</v>
      </c>
      <c r="Y105" s="1">
        <v>36.652000000000001</v>
      </c>
      <c r="Z105" s="1">
        <v>22.316400000000002</v>
      </c>
      <c r="AA105" s="1">
        <v>13.546799999999999</v>
      </c>
      <c r="AB105" s="1"/>
      <c r="AC105" s="1">
        <f t="shared" si="26"/>
        <v>121.7057999999999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8" t="s">
        <v>150</v>
      </c>
      <c r="B106" s="1" t="s">
        <v>33</v>
      </c>
      <c r="C106" s="1"/>
      <c r="D106" s="1"/>
      <c r="E106" s="17">
        <f>E48</f>
        <v>74.453999999999994</v>
      </c>
      <c r="F106" s="17">
        <f>F48</f>
        <v>353.18700000000001</v>
      </c>
      <c r="G106" s="6">
        <v>1</v>
      </c>
      <c r="H106" s="1">
        <v>55</v>
      </c>
      <c r="I106" s="1" t="s">
        <v>34</v>
      </c>
      <c r="J106" s="1"/>
      <c r="K106" s="1">
        <f t="shared" si="25"/>
        <v>74.453999999999994</v>
      </c>
      <c r="L106" s="1">
        <f t="shared" si="18"/>
        <v>74.453999999999994</v>
      </c>
      <c r="M106" s="1"/>
      <c r="N106" s="1">
        <v>0</v>
      </c>
      <c r="O106" s="1">
        <v>0</v>
      </c>
      <c r="P106" s="1">
        <f t="shared" si="19"/>
        <v>14.890799999999999</v>
      </c>
      <c r="Q106" s="5"/>
      <c r="R106" s="5"/>
      <c r="S106" s="1"/>
      <c r="T106" s="1">
        <f t="shared" si="20"/>
        <v>23.718470464985096</v>
      </c>
      <c r="U106" s="1">
        <f t="shared" si="21"/>
        <v>23.718470464985096</v>
      </c>
      <c r="V106" s="1">
        <v>13.35</v>
      </c>
      <c r="W106" s="1">
        <v>24.520800000000001</v>
      </c>
      <c r="X106" s="1">
        <v>23.4848</v>
      </c>
      <c r="Y106" s="1">
        <v>26.05</v>
      </c>
      <c r="Z106" s="1">
        <v>28.363399999999999</v>
      </c>
      <c r="AA106" s="1">
        <v>11.267799999999999</v>
      </c>
      <c r="AB106" s="16" t="s">
        <v>151</v>
      </c>
      <c r="AC106" s="1">
        <f t="shared" si="26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152</v>
      </c>
      <c r="B107" s="1" t="s">
        <v>43</v>
      </c>
      <c r="C107" s="1">
        <v>133</v>
      </c>
      <c r="D107" s="1">
        <v>130</v>
      </c>
      <c r="E107" s="1">
        <v>76</v>
      </c>
      <c r="F107" s="1">
        <v>182</v>
      </c>
      <c r="G107" s="6">
        <v>0.4</v>
      </c>
      <c r="H107" s="1">
        <v>55</v>
      </c>
      <c r="I107" s="1" t="s">
        <v>34</v>
      </c>
      <c r="J107" s="1">
        <v>77</v>
      </c>
      <c r="K107" s="1">
        <f t="shared" si="25"/>
        <v>-1</v>
      </c>
      <c r="L107" s="1">
        <f t="shared" si="18"/>
        <v>76</v>
      </c>
      <c r="M107" s="1"/>
      <c r="N107" s="1">
        <v>0</v>
      </c>
      <c r="O107" s="1">
        <v>0</v>
      </c>
      <c r="P107" s="1">
        <f t="shared" si="19"/>
        <v>15.2</v>
      </c>
      <c r="Q107" s="5"/>
      <c r="R107" s="5"/>
      <c r="S107" s="1"/>
      <c r="T107" s="1">
        <f t="shared" si="20"/>
        <v>11.973684210526317</v>
      </c>
      <c r="U107" s="1">
        <f t="shared" si="21"/>
        <v>11.973684210526317</v>
      </c>
      <c r="V107" s="1">
        <v>14</v>
      </c>
      <c r="W107" s="1">
        <v>14.6</v>
      </c>
      <c r="X107" s="1">
        <v>18.2</v>
      </c>
      <c r="Y107" s="1">
        <v>27.2</v>
      </c>
      <c r="Z107" s="1">
        <v>21</v>
      </c>
      <c r="AA107" s="1">
        <v>6.4</v>
      </c>
      <c r="AB107" s="1"/>
      <c r="AC107" s="1">
        <f t="shared" si="26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153</v>
      </c>
      <c r="B108" s="1" t="s">
        <v>43</v>
      </c>
      <c r="C108" s="1">
        <v>55</v>
      </c>
      <c r="D108" s="1">
        <v>80</v>
      </c>
      <c r="E108" s="1">
        <v>88</v>
      </c>
      <c r="F108" s="1">
        <v>47</v>
      </c>
      <c r="G108" s="6">
        <v>0.4</v>
      </c>
      <c r="H108" s="1">
        <v>55</v>
      </c>
      <c r="I108" s="1" t="s">
        <v>34</v>
      </c>
      <c r="J108" s="1">
        <v>88</v>
      </c>
      <c r="K108" s="1">
        <f t="shared" si="25"/>
        <v>0</v>
      </c>
      <c r="L108" s="1">
        <f t="shared" si="18"/>
        <v>88</v>
      </c>
      <c r="M108" s="1"/>
      <c r="N108" s="1">
        <v>0</v>
      </c>
      <c r="O108" s="1">
        <v>90.4</v>
      </c>
      <c r="P108" s="1">
        <f t="shared" si="19"/>
        <v>17.600000000000001</v>
      </c>
      <c r="Q108" s="5">
        <f t="shared" si="27"/>
        <v>73.800000000000011</v>
      </c>
      <c r="R108" s="5"/>
      <c r="S108" s="1"/>
      <c r="T108" s="1">
        <f t="shared" si="20"/>
        <v>12</v>
      </c>
      <c r="U108" s="1">
        <f t="shared" si="21"/>
        <v>7.8068181818181817</v>
      </c>
      <c r="V108" s="1">
        <v>14.4</v>
      </c>
      <c r="W108" s="1">
        <v>8.4</v>
      </c>
      <c r="X108" s="1">
        <v>9.8000000000000007</v>
      </c>
      <c r="Y108" s="1">
        <v>14.4</v>
      </c>
      <c r="Z108" s="1">
        <v>10</v>
      </c>
      <c r="AA108" s="1">
        <v>0.2</v>
      </c>
      <c r="AB108" s="1"/>
      <c r="AC108" s="1">
        <f t="shared" si="26"/>
        <v>29.520000000000007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8" t="s">
        <v>154</v>
      </c>
      <c r="B109" s="1" t="s">
        <v>43</v>
      </c>
      <c r="C109" s="1"/>
      <c r="D109" s="1"/>
      <c r="E109" s="1"/>
      <c r="F109" s="1"/>
      <c r="G109" s="6">
        <v>0.15</v>
      </c>
      <c r="H109" s="1">
        <v>60</v>
      </c>
      <c r="I109" s="1" t="s">
        <v>34</v>
      </c>
      <c r="J109" s="1"/>
      <c r="K109" s="1">
        <f t="shared" si="25"/>
        <v>0</v>
      </c>
      <c r="L109" s="1">
        <f t="shared" si="18"/>
        <v>0</v>
      </c>
      <c r="M109" s="1"/>
      <c r="N109" s="1"/>
      <c r="O109" s="1">
        <v>90</v>
      </c>
      <c r="P109" s="1">
        <f t="shared" si="19"/>
        <v>0</v>
      </c>
      <c r="Q109" s="5"/>
      <c r="R109" s="5"/>
      <c r="S109" s="1"/>
      <c r="T109" s="1" t="e">
        <f t="shared" si="20"/>
        <v>#DIV/0!</v>
      </c>
      <c r="U109" s="1" t="e">
        <f t="shared" si="21"/>
        <v>#DIV/0!</v>
      </c>
      <c r="V109" s="1"/>
      <c r="W109" s="1"/>
      <c r="X109" s="1"/>
      <c r="Y109" s="1"/>
      <c r="Z109" s="1"/>
      <c r="AA109" s="1"/>
      <c r="AB109" s="1" t="s">
        <v>155</v>
      </c>
      <c r="AC109" s="1">
        <f t="shared" si="26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23" t="s">
        <v>161</v>
      </c>
      <c r="B110" s="13" t="s">
        <v>33</v>
      </c>
      <c r="C110" s="13"/>
      <c r="D110" s="13"/>
      <c r="E110" s="13"/>
      <c r="F110" s="13"/>
      <c r="G110" s="14">
        <v>0</v>
      </c>
      <c r="H110" s="13">
        <v>40</v>
      </c>
      <c r="I110" s="13" t="s">
        <v>34</v>
      </c>
      <c r="J110" s="13"/>
      <c r="K110" s="13">
        <f t="shared" si="25"/>
        <v>0</v>
      </c>
      <c r="L110" s="13">
        <f t="shared" si="18"/>
        <v>0</v>
      </c>
      <c r="M110" s="13"/>
      <c r="N110" s="13"/>
      <c r="O110" s="13"/>
      <c r="P110" s="13">
        <f t="shared" si="19"/>
        <v>0</v>
      </c>
      <c r="Q110" s="15"/>
      <c r="R110" s="15"/>
      <c r="S110" s="13"/>
      <c r="T110" s="13" t="e">
        <f t="shared" si="20"/>
        <v>#DIV/0!</v>
      </c>
      <c r="U110" s="13" t="e">
        <f t="shared" si="21"/>
        <v>#DIV/0!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 t="s">
        <v>66</v>
      </c>
      <c r="AC110" s="13">
        <f t="shared" si="26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8" t="s">
        <v>156</v>
      </c>
      <c r="B111" s="1" t="s">
        <v>43</v>
      </c>
      <c r="C111" s="1"/>
      <c r="D111" s="1"/>
      <c r="E111" s="1"/>
      <c r="F111" s="1"/>
      <c r="G111" s="6">
        <v>0.1</v>
      </c>
      <c r="H111" s="1">
        <v>60</v>
      </c>
      <c r="I111" s="1" t="s">
        <v>34</v>
      </c>
      <c r="J111" s="1"/>
      <c r="K111" s="1">
        <f t="shared" si="25"/>
        <v>0</v>
      </c>
      <c r="L111" s="1">
        <f t="shared" si="18"/>
        <v>0</v>
      </c>
      <c r="M111" s="1"/>
      <c r="N111" s="1"/>
      <c r="O111" s="1">
        <v>60</v>
      </c>
      <c r="P111" s="1">
        <f t="shared" si="19"/>
        <v>0</v>
      </c>
      <c r="Q111" s="5"/>
      <c r="R111" s="5"/>
      <c r="S111" s="1"/>
      <c r="T111" s="1" t="e">
        <f t="shared" si="20"/>
        <v>#DIV/0!</v>
      </c>
      <c r="U111" s="1" t="e">
        <f t="shared" si="21"/>
        <v>#DIV/0!</v>
      </c>
      <c r="V111" s="1"/>
      <c r="W111" s="1"/>
      <c r="X111" s="1"/>
      <c r="Y111" s="1"/>
      <c r="Z111" s="1"/>
      <c r="AA111" s="1"/>
      <c r="AB111" s="1" t="s">
        <v>155</v>
      </c>
      <c r="AC111" s="1">
        <f t="shared" si="26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8" t="s">
        <v>157</v>
      </c>
      <c r="B112" s="1" t="s">
        <v>43</v>
      </c>
      <c r="C112" s="1"/>
      <c r="D112" s="1"/>
      <c r="E112" s="1"/>
      <c r="F112" s="1"/>
      <c r="G112" s="6">
        <v>0.06</v>
      </c>
      <c r="H112" s="1">
        <v>60</v>
      </c>
      <c r="I112" s="1" t="s">
        <v>34</v>
      </c>
      <c r="J112" s="1"/>
      <c r="K112" s="1">
        <f t="shared" si="25"/>
        <v>0</v>
      </c>
      <c r="L112" s="1">
        <f t="shared" si="18"/>
        <v>0</v>
      </c>
      <c r="M112" s="1"/>
      <c r="N112" s="1"/>
      <c r="O112" s="1">
        <v>60</v>
      </c>
      <c r="P112" s="1">
        <f t="shared" si="19"/>
        <v>0</v>
      </c>
      <c r="Q112" s="5"/>
      <c r="R112" s="5"/>
      <c r="S112" s="1"/>
      <c r="T112" s="1" t="e">
        <f t="shared" si="20"/>
        <v>#DIV/0!</v>
      </c>
      <c r="U112" s="1" t="e">
        <f t="shared" si="21"/>
        <v>#DIV/0!</v>
      </c>
      <c r="V112" s="1"/>
      <c r="W112" s="1"/>
      <c r="X112" s="1"/>
      <c r="Y112" s="1"/>
      <c r="Z112" s="1"/>
      <c r="AA112" s="1"/>
      <c r="AB112" s="1" t="s">
        <v>155</v>
      </c>
      <c r="AC112" s="1">
        <f t="shared" si="26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8" t="s">
        <v>158</v>
      </c>
      <c r="B113" s="1" t="s">
        <v>43</v>
      </c>
      <c r="C113" s="1"/>
      <c r="D113" s="1"/>
      <c r="E113" s="1"/>
      <c r="F113" s="1"/>
      <c r="G113" s="6">
        <v>0.3</v>
      </c>
      <c r="H113" s="1">
        <v>30</v>
      </c>
      <c r="I113" s="1" t="s">
        <v>34</v>
      </c>
      <c r="J113" s="1"/>
      <c r="K113" s="1">
        <f t="shared" si="25"/>
        <v>0</v>
      </c>
      <c r="L113" s="1">
        <f t="shared" si="18"/>
        <v>0</v>
      </c>
      <c r="M113" s="1"/>
      <c r="N113" s="1">
        <v>30</v>
      </c>
      <c r="O113" s="1">
        <v>0</v>
      </c>
      <c r="P113" s="1">
        <f t="shared" si="19"/>
        <v>0</v>
      </c>
      <c r="Q113" s="5"/>
      <c r="R113" s="5"/>
      <c r="S113" s="1"/>
      <c r="T113" s="1" t="e">
        <f t="shared" si="20"/>
        <v>#DIV/0!</v>
      </c>
      <c r="U113" s="1" t="e">
        <f t="shared" si="21"/>
        <v>#DIV/0!</v>
      </c>
      <c r="V113" s="1">
        <v>0</v>
      </c>
      <c r="W113" s="1"/>
      <c r="X113" s="1"/>
      <c r="Y113" s="1"/>
      <c r="Z113" s="1"/>
      <c r="AA113" s="1"/>
      <c r="AB113" s="1" t="s">
        <v>155</v>
      </c>
      <c r="AC113" s="1">
        <f t="shared" si="26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8" t="s">
        <v>159</v>
      </c>
      <c r="B114" s="1" t="s">
        <v>43</v>
      </c>
      <c r="C114" s="1"/>
      <c r="D114" s="1"/>
      <c r="E114" s="1"/>
      <c r="F114" s="1"/>
      <c r="G114" s="6">
        <v>0.3</v>
      </c>
      <c r="H114" s="1">
        <v>30</v>
      </c>
      <c r="I114" s="1" t="s">
        <v>34</v>
      </c>
      <c r="J114" s="1"/>
      <c r="K114" s="1">
        <f t="shared" si="25"/>
        <v>0</v>
      </c>
      <c r="L114" s="1">
        <f t="shared" si="18"/>
        <v>0</v>
      </c>
      <c r="M114" s="1"/>
      <c r="N114" s="1">
        <v>30</v>
      </c>
      <c r="O114" s="1">
        <v>0</v>
      </c>
      <c r="P114" s="1">
        <f t="shared" si="19"/>
        <v>0</v>
      </c>
      <c r="Q114" s="5"/>
      <c r="R114" s="5"/>
      <c r="S114" s="1"/>
      <c r="T114" s="1" t="e">
        <f t="shared" si="20"/>
        <v>#DIV/0!</v>
      </c>
      <c r="U114" s="1" t="e">
        <f t="shared" si="21"/>
        <v>#DIV/0!</v>
      </c>
      <c r="V114" s="1">
        <v>0</v>
      </c>
      <c r="W114" s="1"/>
      <c r="X114" s="1"/>
      <c r="Y114" s="1"/>
      <c r="Z114" s="1"/>
      <c r="AA114" s="1"/>
      <c r="AB114" s="1" t="s">
        <v>155</v>
      </c>
      <c r="AC114" s="1">
        <f t="shared" si="26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14" xr:uid="{1AC3732C-ED85-407D-A639-3B6B78642D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2024-05-09T11:06:26Z</dcterms:created>
  <dcterms:modified xsi:type="dcterms:W3CDTF">2024-05-09T11:29:16Z</dcterms:modified>
</cp:coreProperties>
</file>