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5F4688B0-09E4-413F-8B25-D1E61FB210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" l="1"/>
  <c r="E77" i="1"/>
  <c r="E13" i="1"/>
  <c r="E8" i="1"/>
  <c r="AD10" i="1" l="1"/>
  <c r="AD11" i="1"/>
  <c r="AD14" i="1"/>
  <c r="AD15" i="1"/>
  <c r="AD16" i="1"/>
  <c r="AD20" i="1"/>
  <c r="AD22" i="1"/>
  <c r="AD24" i="1"/>
  <c r="AD28" i="1"/>
  <c r="AD32" i="1"/>
  <c r="AD34" i="1"/>
  <c r="AD40" i="1"/>
  <c r="AD43" i="1"/>
  <c r="AD50" i="1"/>
  <c r="AD52" i="1"/>
  <c r="AD60" i="1"/>
  <c r="AD68" i="1"/>
  <c r="AD75" i="1"/>
  <c r="AD76" i="1"/>
  <c r="AD78" i="1"/>
  <c r="AD88" i="1"/>
  <c r="AD89" i="1"/>
  <c r="AD90" i="1"/>
  <c r="AD91" i="1"/>
  <c r="AD92" i="1"/>
  <c r="AD93" i="1"/>
  <c r="AD98" i="1"/>
  <c r="AD100" i="1"/>
  <c r="AD102" i="1"/>
  <c r="AD104" i="1"/>
  <c r="Q7" i="1"/>
  <c r="AD7" i="1" s="1"/>
  <c r="Q8" i="1"/>
  <c r="R8" i="1" s="1"/>
  <c r="AD8" i="1" s="1"/>
  <c r="Q9" i="1"/>
  <c r="R9" i="1" s="1"/>
  <c r="AD9" i="1" s="1"/>
  <c r="Q10" i="1"/>
  <c r="Q11" i="1"/>
  <c r="Q12" i="1"/>
  <c r="R12" i="1" s="1"/>
  <c r="AD12" i="1" s="1"/>
  <c r="Q13" i="1"/>
  <c r="R13" i="1" s="1"/>
  <c r="AD13" i="1" s="1"/>
  <c r="Q14" i="1"/>
  <c r="Q15" i="1"/>
  <c r="Q16" i="1"/>
  <c r="Q17" i="1"/>
  <c r="R17" i="1" s="1"/>
  <c r="AD17" i="1" s="1"/>
  <c r="Q18" i="1"/>
  <c r="R18" i="1" s="1"/>
  <c r="AD18" i="1" s="1"/>
  <c r="Q19" i="1"/>
  <c r="R19" i="1" s="1"/>
  <c r="AD19" i="1" s="1"/>
  <c r="Q20" i="1"/>
  <c r="Q21" i="1"/>
  <c r="R21" i="1" s="1"/>
  <c r="AD21" i="1" s="1"/>
  <c r="Q22" i="1"/>
  <c r="Q23" i="1"/>
  <c r="AD23" i="1" s="1"/>
  <c r="Q24" i="1"/>
  <c r="Q25" i="1"/>
  <c r="AD25" i="1" s="1"/>
  <c r="Q26" i="1"/>
  <c r="R26" i="1" s="1"/>
  <c r="AD26" i="1" s="1"/>
  <c r="Q27" i="1"/>
  <c r="R27" i="1" s="1"/>
  <c r="AD27" i="1" s="1"/>
  <c r="Q28" i="1"/>
  <c r="Q29" i="1"/>
  <c r="AD29" i="1" s="1"/>
  <c r="Q30" i="1"/>
  <c r="R30" i="1" s="1"/>
  <c r="AD30" i="1" s="1"/>
  <c r="Q31" i="1"/>
  <c r="AD31" i="1" s="1"/>
  <c r="Q32" i="1"/>
  <c r="Q33" i="1"/>
  <c r="AD33" i="1" s="1"/>
  <c r="Q34" i="1"/>
  <c r="Q35" i="1"/>
  <c r="AD35" i="1" s="1"/>
  <c r="Q36" i="1"/>
  <c r="Q37" i="1"/>
  <c r="Q38" i="1"/>
  <c r="Q39" i="1"/>
  <c r="AD39" i="1" s="1"/>
  <c r="Q40" i="1"/>
  <c r="Q41" i="1"/>
  <c r="R41" i="1" s="1"/>
  <c r="AD41" i="1" s="1"/>
  <c r="Q42" i="1"/>
  <c r="Q43" i="1"/>
  <c r="Q44" i="1"/>
  <c r="Q45" i="1"/>
  <c r="AD45" i="1" s="1"/>
  <c r="Q46" i="1"/>
  <c r="R46" i="1" s="1"/>
  <c r="AD46" i="1" s="1"/>
  <c r="Q47" i="1"/>
  <c r="AD47" i="1" s="1"/>
  <c r="Q48" i="1"/>
  <c r="R48" i="1" s="1"/>
  <c r="AD48" i="1" s="1"/>
  <c r="Q49" i="1"/>
  <c r="R49" i="1" s="1"/>
  <c r="AD49" i="1" s="1"/>
  <c r="Q50" i="1"/>
  <c r="Q51" i="1"/>
  <c r="R51" i="1" s="1"/>
  <c r="AD51" i="1" s="1"/>
  <c r="Q52" i="1"/>
  <c r="Q53" i="1"/>
  <c r="R53" i="1" s="1"/>
  <c r="AD53" i="1" s="1"/>
  <c r="Q54" i="1"/>
  <c r="R54" i="1" s="1"/>
  <c r="AD54" i="1" s="1"/>
  <c r="Q55" i="1"/>
  <c r="AD55" i="1" s="1"/>
  <c r="Q56" i="1"/>
  <c r="R56" i="1" s="1"/>
  <c r="AD56" i="1" s="1"/>
  <c r="Q57" i="1"/>
  <c r="R57" i="1" s="1"/>
  <c r="AD57" i="1" s="1"/>
  <c r="Q58" i="1"/>
  <c r="R58" i="1" s="1"/>
  <c r="AD58" i="1" s="1"/>
  <c r="Q59" i="1"/>
  <c r="AD59" i="1" s="1"/>
  <c r="Q60" i="1"/>
  <c r="Q61" i="1"/>
  <c r="R61" i="1" s="1"/>
  <c r="AD61" i="1" s="1"/>
  <c r="Q62" i="1"/>
  <c r="R62" i="1" s="1"/>
  <c r="AD62" i="1" s="1"/>
  <c r="Q63" i="1"/>
  <c r="AD63" i="1" s="1"/>
  <c r="Q64" i="1"/>
  <c r="R64" i="1" s="1"/>
  <c r="AD64" i="1" s="1"/>
  <c r="Q65" i="1"/>
  <c r="R65" i="1" s="1"/>
  <c r="AD65" i="1" s="1"/>
  <c r="Q66" i="1"/>
  <c r="R66" i="1" s="1"/>
  <c r="AD66" i="1" s="1"/>
  <c r="Q67" i="1"/>
  <c r="AD67" i="1" s="1"/>
  <c r="Q68" i="1"/>
  <c r="Q69" i="1"/>
  <c r="Q70" i="1"/>
  <c r="R70" i="1" s="1"/>
  <c r="AD70" i="1" s="1"/>
  <c r="Q71" i="1"/>
  <c r="R71" i="1" s="1"/>
  <c r="AD71" i="1" s="1"/>
  <c r="Q72" i="1"/>
  <c r="R72" i="1" s="1"/>
  <c r="AD72" i="1" s="1"/>
  <c r="Q73" i="1"/>
  <c r="R73" i="1" s="1"/>
  <c r="AD73" i="1" s="1"/>
  <c r="Q74" i="1"/>
  <c r="R74" i="1" s="1"/>
  <c r="AD74" i="1" s="1"/>
  <c r="Q75" i="1"/>
  <c r="Q76" i="1"/>
  <c r="Q77" i="1"/>
  <c r="R77" i="1" s="1"/>
  <c r="AD77" i="1" s="1"/>
  <c r="Q78" i="1"/>
  <c r="Q79" i="1"/>
  <c r="R79" i="1" s="1"/>
  <c r="AD79" i="1" s="1"/>
  <c r="Q80" i="1"/>
  <c r="R80" i="1" s="1"/>
  <c r="AD80" i="1" s="1"/>
  <c r="Q81" i="1"/>
  <c r="R81" i="1" s="1"/>
  <c r="AD81" i="1" s="1"/>
  <c r="Q82" i="1"/>
  <c r="R82" i="1" s="1"/>
  <c r="AD82" i="1" s="1"/>
  <c r="Q83" i="1"/>
  <c r="R83" i="1" s="1"/>
  <c r="AD83" i="1" s="1"/>
  <c r="Q84" i="1"/>
  <c r="R84" i="1" s="1"/>
  <c r="AD84" i="1" s="1"/>
  <c r="Q85" i="1"/>
  <c r="Q86" i="1"/>
  <c r="R86" i="1" s="1"/>
  <c r="AD86" i="1" s="1"/>
  <c r="Q87" i="1"/>
  <c r="AD87" i="1" s="1"/>
  <c r="Q88" i="1"/>
  <c r="Q89" i="1"/>
  <c r="Q90" i="1"/>
  <c r="Q91" i="1"/>
  <c r="Q92" i="1"/>
  <c r="Q93" i="1"/>
  <c r="Q94" i="1"/>
  <c r="R94" i="1" s="1"/>
  <c r="AD94" i="1" s="1"/>
  <c r="Q95" i="1"/>
  <c r="Q96" i="1"/>
  <c r="R96" i="1" s="1"/>
  <c r="AD96" i="1" s="1"/>
  <c r="Q97" i="1"/>
  <c r="AD97" i="1" s="1"/>
  <c r="Q98" i="1"/>
  <c r="Q99" i="1"/>
  <c r="AD99" i="1" s="1"/>
  <c r="Q100" i="1"/>
  <c r="Q101" i="1"/>
  <c r="AD101" i="1" s="1"/>
  <c r="Q102" i="1"/>
  <c r="Q103" i="1"/>
  <c r="AD103" i="1" s="1"/>
  <c r="Q104" i="1"/>
  <c r="Q6" i="1"/>
  <c r="R6" i="1" s="1"/>
  <c r="AD6" i="1" s="1"/>
  <c r="R85" i="1" l="1"/>
  <c r="AD85" i="1" s="1"/>
  <c r="R69" i="1"/>
  <c r="AD69" i="1" s="1"/>
  <c r="R37" i="1"/>
  <c r="AD37" i="1" s="1"/>
  <c r="R44" i="1"/>
  <c r="AD44" i="1" s="1"/>
  <c r="R42" i="1"/>
  <c r="AD42" i="1" s="1"/>
  <c r="R38" i="1"/>
  <c r="AD38" i="1" s="1"/>
  <c r="R36" i="1"/>
  <c r="AD36" i="1" s="1"/>
  <c r="R95" i="1"/>
  <c r="AD95" i="1" s="1"/>
  <c r="U104" i="1"/>
  <c r="V104" i="1"/>
  <c r="U102" i="1"/>
  <c r="V102" i="1"/>
  <c r="U100" i="1"/>
  <c r="V100" i="1"/>
  <c r="U98" i="1"/>
  <c r="V98" i="1"/>
  <c r="U96" i="1"/>
  <c r="V96" i="1"/>
  <c r="U94" i="1"/>
  <c r="V94" i="1"/>
  <c r="U92" i="1"/>
  <c r="V92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6" i="1"/>
  <c r="U6" i="1"/>
  <c r="U103" i="1"/>
  <c r="V103" i="1"/>
  <c r="U101" i="1"/>
  <c r="V101" i="1"/>
  <c r="U99" i="1"/>
  <c r="V99" i="1"/>
  <c r="U97" i="1"/>
  <c r="V97" i="1"/>
  <c r="V95" i="1"/>
  <c r="U93" i="1"/>
  <c r="V93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7" i="1"/>
  <c r="V47" i="1"/>
  <c r="U45" i="1"/>
  <c r="V45" i="1"/>
  <c r="U43" i="1"/>
  <c r="V43" i="1"/>
  <c r="U41" i="1"/>
  <c r="V41" i="1"/>
  <c r="U39" i="1"/>
  <c r="V39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37" i="1" l="1"/>
  <c r="AD5" i="1"/>
  <c r="R5" i="1"/>
  <c r="U95" i="1"/>
  <c r="K5" i="1"/>
</calcChain>
</file>

<file path=xl/sharedStrings.xml><?xml version="1.0" encoding="utf-8"?>
<sst xmlns="http://schemas.openxmlformats.org/spreadsheetml/2006/main" count="370" uniqueCount="154">
  <si>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</si>
  <si>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</si>
  <si>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</si>
  <si>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</si>
  <si>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</si>
  <si>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</si>
  <si>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</si>
  <si>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</si>
  <si>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</si>
  <si>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</si>
  <si>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</si>
  <si>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</si>
  <si>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</si>
  <si>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</si>
  <si>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</si>
  <si>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</si>
  <si>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</si>
  <si>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</si>
  <si>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</si>
  <si>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</si>
  <si>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</si>
  <si>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</si>
  <si>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</si>
  <si>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</si>
  <si>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</si>
  <si>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</si>
  <si>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</si>
  <si>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</si>
  <si>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</si>
  <si>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</si>
  <si>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</si>
  <si>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</si>
  <si>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</si>
  <si>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</si>
  <si>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</si>
  <si>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</si>
  <si>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</si>
  <si>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</si>
  <si>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</si>
  <si>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</si>
  <si>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</si>
  <si>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</si>
  <si>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</si>
  <si>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</si>
  <si>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</si>
  <si>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</si>
  <si>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</si>
  <si>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</si>
  <si>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</si>
  <si>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</si>
  <si>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</si>
  <si>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</si>
  <si>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</si>
  <si>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</si>
  <si>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</si>
  <si>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</si>
  <si>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</si>
  <si>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</si>
  <si>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</si>
  <si>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</si>
  <si>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</si>
  <si>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</si>
  <si>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</si>
  <si>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</si>
  <si>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</si>
  <si>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</si>
  <si>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</si>
  <si>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</si>
  <si>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</si>
  <si>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</si>
  <si>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</si>
  <si>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</si>
  <si>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</si>
  <si>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</si>
  <si>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</si>
  <si>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</si>
  <si>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</si>
  <si>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</si>
  <si>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</si>
  <si>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</si>
  <si>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</si>
  <si>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</si>
  <si>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</si>
  <si>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</si>
  <si>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</si>
  <si>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</si>
  <si>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</si>
  <si>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</si>
  <si>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</si>
  <si>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</si>
  <si>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</si>
  <si>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08,05,24 филиал обнулил</t>
  </si>
  <si>
    <t>302  Сосиски Сочинки по-баварски,  0.4кг, ТМ Стародворье  ПОКОМ</t>
  </si>
  <si>
    <t>сети / 08,05,24 филиал обнулил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</si>
  <si>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</si>
  <si>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</si>
  <si>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</si>
  <si>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</si>
  <si>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</si>
  <si>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</si>
  <si>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</si>
  <si>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</si>
  <si>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</si>
  <si>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</si>
  <si>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</si>
  <si>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</si>
  <si>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</si>
  <si>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</si>
  <si>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</si>
  <si>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</si>
  <si>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</si>
  <si>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</si>
  <si>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</si>
  <si>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</si>
  <si>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</si>
  <si>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</si>
  <si>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</si>
  <si>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</si>
  <si>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</si>
  <si>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</si>
  <si>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</si>
  <si>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</si>
  <si>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</si>
  <si>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</si>
  <si>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</si>
  <si>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</si>
  <si>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</si>
  <si>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</si>
  <si>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</si>
  <si>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</si>
  <si>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</si>
  <si>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</si>
  <si>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</si>
  <si>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</si>
  <si>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</si>
  <si>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</si>
  <si>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</si>
  <si>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</si>
  <si>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</si>
  <si>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</si>
  <si>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</si>
  <si>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</si>
  <si>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</si>
  <si>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</si>
  <si>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</si>
  <si>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</si>
  <si>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</si>
  <si>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</si>
  <si>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</si>
  <si>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</si>
  <si>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t>то же что 444</t>
  </si>
  <si>
    <t>то же что 443</t>
  </si>
  <si>
    <t>не правильно поставлен приход / то же что 032 (задвоенное СКЮ)</t>
  </si>
  <si>
    <t>не правильно поставлен приход / то же сто 016 (задвоенное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</si>
</sst>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42578125" style="8" customWidth="1"/>
    <col min="8" max="8" width="5.42578125" customWidth="1"/>
    <col min="9" max="9" width="13.140625" customWidth="1"/>
    <col min="10" max="11" width="7" customWidth="1"/>
    <col min="12" max="13" width="1.140625" customWidth="1"/>
    <col min="14" max="19" width="7" customWidth="1"/>
    <col min="20" max="20" width="20.5703125" customWidth="1"/>
    <col min="21" max="22" width="4.85546875" customWidth="1"/>
    <col min="23" max="28" width="6.140625" customWidth="1"/>
    <col min="29" max="29" width="46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41920.389999999985</v>
      </c>
      <c r="F5" s="4">
        <f>SUM(F6:F498)</f>
        <v>50481.526000000013</v>
      </c>
      <c r="G5" s="6"/>
      <c r="H5" s="1"/>
      <c r="I5" s="1"/>
      <c r="J5" s="4">
        <f t="shared" ref="J5:S5" si="0">SUM(J6:J498)</f>
        <v>40940.042000000001</v>
      </c>
      <c r="K5" s="4">
        <f t="shared" si="0"/>
        <v>980.34800000000041</v>
      </c>
      <c r="L5" s="4">
        <f t="shared" si="0"/>
        <v>0</v>
      </c>
      <c r="M5" s="4">
        <f t="shared" si="0"/>
        <v>0</v>
      </c>
      <c r="N5" s="4">
        <f t="shared" si="0"/>
        <v>17952.683599999997</v>
      </c>
      <c r="O5" s="4">
        <f t="shared" si="0"/>
        <v>5700</v>
      </c>
      <c r="P5" s="4">
        <f t="shared" si="0"/>
        <v>14104.867700000001</v>
      </c>
      <c r="Q5" s="4">
        <f t="shared" si="0"/>
        <v>8384.078000000005</v>
      </c>
      <c r="R5" s="4">
        <f t="shared" si="0"/>
        <v>16769.994600000005</v>
      </c>
      <c r="S5" s="4">
        <f t="shared" si="0"/>
        <v>0</v>
      </c>
      <c r="T5" s="1"/>
      <c r="U5" s="1"/>
      <c r="V5" s="1"/>
      <c r="W5" s="4">
        <f t="shared" ref="W5:AB5" si="1">SUM(W6:W498)</f>
        <v>7892.5762000000004</v>
      </c>
      <c r="X5" s="4">
        <f t="shared" si="1"/>
        <v>8888.8060000000005</v>
      </c>
      <c r="Y5" s="4">
        <f t="shared" si="1"/>
        <v>9827.118999999997</v>
      </c>
      <c r="Z5" s="4">
        <f t="shared" si="1"/>
        <v>9423.9939999999951</v>
      </c>
      <c r="AA5" s="4">
        <f t="shared" si="1"/>
        <v>9489.8217999999979</v>
      </c>
      <c r="AB5" s="4">
        <f t="shared" si="1"/>
        <v>9132.2277999999951</v>
      </c>
      <c r="AC5" s="1"/>
      <c r="AD5" s="4">
        <f>SUM(AD6:AD498)</f>
        <v>10017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469.42</v>
      </c>
      <c r="D6" s="1">
        <v>2858.348</v>
      </c>
      <c r="E6" s="1">
        <v>1261.846</v>
      </c>
      <c r="F6" s="1">
        <v>1935.193</v>
      </c>
      <c r="G6" s="6">
        <v>1</v>
      </c>
      <c r="H6" s="1">
        <v>50</v>
      </c>
      <c r="I6" s="1" t="s">
        <v>35</v>
      </c>
      <c r="J6" s="1">
        <v>1144.24</v>
      </c>
      <c r="K6" s="1">
        <f t="shared" ref="K6:K37" si="2">E6-J6</f>
        <v>117.60599999999999</v>
      </c>
      <c r="L6" s="1"/>
      <c r="M6" s="1"/>
      <c r="N6" s="1">
        <v>0</v>
      </c>
      <c r="O6" s="1"/>
      <c r="P6" s="1">
        <v>0</v>
      </c>
      <c r="Q6" s="1">
        <f>E6/5</f>
        <v>252.36920000000001</v>
      </c>
      <c r="R6" s="5">
        <f>12*Q6-P6-O6-N6-F6</f>
        <v>1093.2374000000002</v>
      </c>
      <c r="S6" s="5"/>
      <c r="T6" s="1"/>
      <c r="U6" s="1">
        <f>(F6+N6+O6+P6+R6)/Q6</f>
        <v>12</v>
      </c>
      <c r="V6" s="1">
        <f>(F6+N6+O6+P6)/Q6</f>
        <v>7.6681029222266419</v>
      </c>
      <c r="W6" s="1">
        <v>200.90379999999999</v>
      </c>
      <c r="X6" s="1">
        <v>252.1206</v>
      </c>
      <c r="Y6" s="1">
        <v>315.04160000000002</v>
      </c>
      <c r="Z6" s="1">
        <v>223.9402</v>
      </c>
      <c r="AA6" s="1">
        <v>194.4846</v>
      </c>
      <c r="AB6" s="1">
        <v>178.17179999999999</v>
      </c>
      <c r="AC6" s="1"/>
      <c r="AD6" s="1">
        <f>ROUND(R6*G6,0)</f>
        <v>1093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64.173000000000002</v>
      </c>
      <c r="D7" s="1">
        <v>75.332999999999998</v>
      </c>
      <c r="E7" s="1">
        <v>59.581000000000003</v>
      </c>
      <c r="F7" s="1">
        <v>72.093000000000004</v>
      </c>
      <c r="G7" s="6">
        <v>1</v>
      </c>
      <c r="H7" s="1">
        <v>30</v>
      </c>
      <c r="I7" s="1" t="s">
        <v>37</v>
      </c>
      <c r="J7" s="1">
        <v>61.8</v>
      </c>
      <c r="K7" s="1">
        <f t="shared" si="2"/>
        <v>-2.2189999999999941</v>
      </c>
      <c r="L7" s="1"/>
      <c r="M7" s="1"/>
      <c r="N7" s="1">
        <v>0</v>
      </c>
      <c r="O7" s="1"/>
      <c r="P7" s="1">
        <v>53.388000000000012</v>
      </c>
      <c r="Q7" s="1">
        <f t="shared" ref="Q7:Q69" si="3">E7/5</f>
        <v>11.9162</v>
      </c>
      <c r="R7" s="5"/>
      <c r="S7" s="5"/>
      <c r="T7" s="1"/>
      <c r="U7" s="1">
        <f t="shared" ref="U7:U69" si="4">(F7+N7+O7+P7+R7)/Q7</f>
        <v>10.530286500730101</v>
      </c>
      <c r="V7" s="1">
        <f t="shared" ref="V7:V69" si="5">(F7+N7+O7+P7)/Q7</f>
        <v>10.530286500730101</v>
      </c>
      <c r="W7" s="1">
        <v>12.8596</v>
      </c>
      <c r="X7" s="1">
        <v>11.334</v>
      </c>
      <c r="Y7" s="1">
        <v>12.457000000000001</v>
      </c>
      <c r="Z7" s="1">
        <v>10.8118</v>
      </c>
      <c r="AA7" s="1">
        <v>11.190799999999999</v>
      </c>
      <c r="AB7" s="1">
        <v>10.547800000000001</v>
      </c>
      <c r="AC7" s="1"/>
      <c r="AD7" s="1">
        <f t="shared" ref="AD7:AD69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653.31200000000001</v>
      </c>
      <c r="D8" s="1">
        <v>137.00200000000001</v>
      </c>
      <c r="E8" s="18">
        <f>289.495+E90</f>
        <v>332.02499999999998</v>
      </c>
      <c r="F8" s="1">
        <v>370.15300000000002</v>
      </c>
      <c r="G8" s="6">
        <v>1</v>
      </c>
      <c r="H8" s="1">
        <v>45</v>
      </c>
      <c r="I8" s="1" t="s">
        <v>35</v>
      </c>
      <c r="J8" s="1">
        <v>264</v>
      </c>
      <c r="K8" s="1">
        <f t="shared" si="2"/>
        <v>68.024999999999977</v>
      </c>
      <c r="L8" s="1"/>
      <c r="M8" s="1"/>
      <c r="N8" s="1">
        <v>201.24430000000021</v>
      </c>
      <c r="O8" s="1"/>
      <c r="P8" s="1">
        <v>43.035099999999723</v>
      </c>
      <c r="Q8" s="1">
        <f t="shared" si="3"/>
        <v>66.405000000000001</v>
      </c>
      <c r="R8" s="5">
        <f t="shared" ref="R8:R9" si="7">12*Q8-P8-O8-N8-F8</f>
        <v>182.4276000000001</v>
      </c>
      <c r="S8" s="5"/>
      <c r="T8" s="1"/>
      <c r="U8" s="1">
        <f t="shared" si="4"/>
        <v>12</v>
      </c>
      <c r="V8" s="1">
        <f t="shared" si="5"/>
        <v>9.2528032527671087</v>
      </c>
      <c r="W8" s="1">
        <v>64.63239999999999</v>
      </c>
      <c r="X8" s="1">
        <v>74.362800000000007</v>
      </c>
      <c r="Y8" s="1">
        <v>74.168599999999998</v>
      </c>
      <c r="Z8" s="1">
        <v>94.628999999999991</v>
      </c>
      <c r="AA8" s="1">
        <v>99.269000000000005</v>
      </c>
      <c r="AB8" s="1">
        <v>93.884199999999993</v>
      </c>
      <c r="AC8" s="1" t="s">
        <v>150</v>
      </c>
      <c r="AD8" s="1">
        <f t="shared" si="6"/>
        <v>182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658.19500000000005</v>
      </c>
      <c r="D9" s="1">
        <v>258.08999999999997</v>
      </c>
      <c r="E9" s="1">
        <v>405.93400000000003</v>
      </c>
      <c r="F9" s="1">
        <v>389.709</v>
      </c>
      <c r="G9" s="6">
        <v>1</v>
      </c>
      <c r="H9" s="1">
        <v>45</v>
      </c>
      <c r="I9" s="1" t="s">
        <v>35</v>
      </c>
      <c r="J9" s="1">
        <v>354.65</v>
      </c>
      <c r="K9" s="1">
        <f t="shared" si="2"/>
        <v>51.284000000000049</v>
      </c>
      <c r="L9" s="1"/>
      <c r="M9" s="1"/>
      <c r="N9" s="1">
        <v>377.17</v>
      </c>
      <c r="O9" s="1"/>
      <c r="P9" s="1">
        <v>0</v>
      </c>
      <c r="Q9" s="1">
        <f t="shared" si="3"/>
        <v>81.186800000000005</v>
      </c>
      <c r="R9" s="5">
        <f t="shared" si="7"/>
        <v>207.36259999999999</v>
      </c>
      <c r="S9" s="5"/>
      <c r="T9" s="1"/>
      <c r="U9" s="1">
        <f t="shared" si="4"/>
        <v>12</v>
      </c>
      <c r="V9" s="1">
        <f t="shared" si="5"/>
        <v>9.4458581936965125</v>
      </c>
      <c r="W9" s="1">
        <v>78.501800000000003</v>
      </c>
      <c r="X9" s="1">
        <v>96.584400000000002</v>
      </c>
      <c r="Y9" s="1">
        <v>85.889600000000002</v>
      </c>
      <c r="Z9" s="1">
        <v>100.5812</v>
      </c>
      <c r="AA9" s="1">
        <v>105.5142</v>
      </c>
      <c r="AB9" s="1">
        <v>107.37479999999999</v>
      </c>
      <c r="AC9" s="1"/>
      <c r="AD9" s="1">
        <f t="shared" si="6"/>
        <v>207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409.42500000000001</v>
      </c>
      <c r="D10" s="1">
        <v>103.646</v>
      </c>
      <c r="E10" s="1">
        <v>161.339</v>
      </c>
      <c r="F10" s="1">
        <v>307.03899999999999</v>
      </c>
      <c r="G10" s="6">
        <v>1</v>
      </c>
      <c r="H10" s="1">
        <v>40</v>
      </c>
      <c r="I10" s="1" t="s">
        <v>35</v>
      </c>
      <c r="J10" s="1">
        <v>156.4</v>
      </c>
      <c r="K10" s="1">
        <f t="shared" si="2"/>
        <v>4.938999999999993</v>
      </c>
      <c r="L10" s="1"/>
      <c r="M10" s="1"/>
      <c r="N10" s="1">
        <v>110.5485</v>
      </c>
      <c r="O10" s="1"/>
      <c r="P10" s="1">
        <v>0</v>
      </c>
      <c r="Q10" s="1">
        <f t="shared" si="3"/>
        <v>32.267800000000001</v>
      </c>
      <c r="R10" s="5"/>
      <c r="S10" s="5"/>
      <c r="T10" s="1"/>
      <c r="U10" s="1">
        <f t="shared" si="4"/>
        <v>12.941306813603653</v>
      </c>
      <c r="V10" s="1">
        <f t="shared" si="5"/>
        <v>12.941306813603653</v>
      </c>
      <c r="W10" s="1">
        <v>35.846400000000003</v>
      </c>
      <c r="X10" s="1">
        <v>46.627200000000002</v>
      </c>
      <c r="Y10" s="1">
        <v>47.029800000000002</v>
      </c>
      <c r="Z10" s="1">
        <v>53.096799999999988</v>
      </c>
      <c r="AA10" s="1">
        <v>61.225999999999999</v>
      </c>
      <c r="AB10" s="1">
        <v>60.256799999999998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41</v>
      </c>
      <c r="B11" s="10" t="s">
        <v>42</v>
      </c>
      <c r="C11" s="10">
        <v>13</v>
      </c>
      <c r="D11" s="10"/>
      <c r="E11" s="10"/>
      <c r="F11" s="10">
        <v>13</v>
      </c>
      <c r="G11" s="11">
        <v>0</v>
      </c>
      <c r="H11" s="10">
        <v>31</v>
      </c>
      <c r="I11" s="10" t="s">
        <v>43</v>
      </c>
      <c r="J11" s="10">
        <v>26</v>
      </c>
      <c r="K11" s="10">
        <f t="shared" si="2"/>
        <v>-26</v>
      </c>
      <c r="L11" s="10"/>
      <c r="M11" s="10"/>
      <c r="N11" s="10"/>
      <c r="O11" s="10"/>
      <c r="P11" s="10"/>
      <c r="Q11" s="10">
        <f t="shared" si="3"/>
        <v>0</v>
      </c>
      <c r="R11" s="12"/>
      <c r="S11" s="12"/>
      <c r="T11" s="10"/>
      <c r="U11" s="10" t="e">
        <f t="shared" si="4"/>
        <v>#DIV/0!</v>
      </c>
      <c r="V11" s="10" t="e">
        <f t="shared" si="5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9" t="s">
        <v>44</v>
      </c>
      <c r="AD11" s="10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270</v>
      </c>
      <c r="D12" s="1">
        <v>258</v>
      </c>
      <c r="E12" s="1">
        <v>182</v>
      </c>
      <c r="F12" s="1">
        <v>318</v>
      </c>
      <c r="G12" s="6">
        <v>0.45</v>
      </c>
      <c r="H12" s="1">
        <v>45</v>
      </c>
      <c r="I12" s="1" t="s">
        <v>35</v>
      </c>
      <c r="J12" s="1">
        <v>186</v>
      </c>
      <c r="K12" s="1">
        <f t="shared" si="2"/>
        <v>-4</v>
      </c>
      <c r="L12" s="1"/>
      <c r="M12" s="1"/>
      <c r="N12" s="1">
        <v>0</v>
      </c>
      <c r="O12" s="1"/>
      <c r="P12" s="1">
        <v>0</v>
      </c>
      <c r="Q12" s="1">
        <f t="shared" si="3"/>
        <v>36.4</v>
      </c>
      <c r="R12" s="5">
        <f t="shared" ref="R12:R13" si="8">12*Q12-P12-O12-N12-F12</f>
        <v>118.79999999999995</v>
      </c>
      <c r="S12" s="5"/>
      <c r="T12" s="1"/>
      <c r="U12" s="1">
        <f t="shared" si="4"/>
        <v>12</v>
      </c>
      <c r="V12" s="1">
        <f t="shared" si="5"/>
        <v>8.7362637362637372</v>
      </c>
      <c r="W12" s="1">
        <v>30.4</v>
      </c>
      <c r="X12" s="1">
        <v>39.799999999999997</v>
      </c>
      <c r="Y12" s="1">
        <v>49.6</v>
      </c>
      <c r="Z12" s="1">
        <v>50.6</v>
      </c>
      <c r="AA12" s="1">
        <v>47.8</v>
      </c>
      <c r="AB12" s="1">
        <v>52</v>
      </c>
      <c r="AC12" s="1"/>
      <c r="AD12" s="1">
        <f t="shared" si="6"/>
        <v>53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415</v>
      </c>
      <c r="D13" s="1">
        <v>186</v>
      </c>
      <c r="E13" s="18">
        <f>204+E89</f>
        <v>290</v>
      </c>
      <c r="F13" s="1">
        <v>279</v>
      </c>
      <c r="G13" s="6">
        <v>0.45</v>
      </c>
      <c r="H13" s="1">
        <v>45</v>
      </c>
      <c r="I13" s="1" t="s">
        <v>35</v>
      </c>
      <c r="J13" s="1">
        <v>203</v>
      </c>
      <c r="K13" s="1">
        <f t="shared" si="2"/>
        <v>87</v>
      </c>
      <c r="L13" s="1"/>
      <c r="M13" s="1"/>
      <c r="N13" s="1">
        <v>28.399999999999981</v>
      </c>
      <c r="O13" s="1"/>
      <c r="P13" s="1">
        <v>0</v>
      </c>
      <c r="Q13" s="1">
        <f t="shared" si="3"/>
        <v>58</v>
      </c>
      <c r="R13" s="5">
        <f t="shared" si="8"/>
        <v>388.6</v>
      </c>
      <c r="S13" s="5"/>
      <c r="T13" s="1"/>
      <c r="U13" s="1">
        <f t="shared" si="4"/>
        <v>12</v>
      </c>
      <c r="V13" s="1">
        <f t="shared" si="5"/>
        <v>5.3</v>
      </c>
      <c r="W13" s="1">
        <v>37.200000000000003</v>
      </c>
      <c r="X13" s="1">
        <v>49.4</v>
      </c>
      <c r="Y13" s="1">
        <v>56.8</v>
      </c>
      <c r="Z13" s="1">
        <v>62.6</v>
      </c>
      <c r="AA13" s="1">
        <v>62.8</v>
      </c>
      <c r="AB13" s="1">
        <v>60.8</v>
      </c>
      <c r="AC13" s="1" t="s">
        <v>151</v>
      </c>
      <c r="AD13" s="1">
        <f t="shared" si="6"/>
        <v>175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42</v>
      </c>
      <c r="C14" s="1"/>
      <c r="D14" s="1">
        <v>450</v>
      </c>
      <c r="E14" s="1">
        <v>90</v>
      </c>
      <c r="F14" s="1">
        <v>360</v>
      </c>
      <c r="G14" s="6">
        <v>0.17</v>
      </c>
      <c r="H14" s="1">
        <v>180</v>
      </c>
      <c r="I14" s="1" t="s">
        <v>35</v>
      </c>
      <c r="J14" s="1">
        <v>97</v>
      </c>
      <c r="K14" s="1">
        <f t="shared" si="2"/>
        <v>-7</v>
      </c>
      <c r="L14" s="1"/>
      <c r="M14" s="1"/>
      <c r="N14" s="1">
        <v>0</v>
      </c>
      <c r="O14" s="1"/>
      <c r="P14" s="1">
        <v>0</v>
      </c>
      <c r="Q14" s="1">
        <f t="shared" si="3"/>
        <v>18</v>
      </c>
      <c r="R14" s="5"/>
      <c r="S14" s="5"/>
      <c r="T14" s="1"/>
      <c r="U14" s="1">
        <f t="shared" si="4"/>
        <v>20</v>
      </c>
      <c r="V14" s="1">
        <f t="shared" si="5"/>
        <v>20</v>
      </c>
      <c r="W14" s="1">
        <v>2.8</v>
      </c>
      <c r="X14" s="1">
        <v>3.4</v>
      </c>
      <c r="Y14" s="1">
        <v>41</v>
      </c>
      <c r="Z14" s="1">
        <v>41.4</v>
      </c>
      <c r="AA14" s="1">
        <v>10.8</v>
      </c>
      <c r="AB14" s="1">
        <v>13.2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42</v>
      </c>
      <c r="C15" s="10">
        <v>111</v>
      </c>
      <c r="D15" s="10"/>
      <c r="E15" s="10"/>
      <c r="F15" s="10"/>
      <c r="G15" s="11">
        <v>0</v>
      </c>
      <c r="H15" s="10">
        <v>50</v>
      </c>
      <c r="I15" s="10" t="s">
        <v>43</v>
      </c>
      <c r="J15" s="10"/>
      <c r="K15" s="10">
        <f t="shared" si="2"/>
        <v>0</v>
      </c>
      <c r="L15" s="10"/>
      <c r="M15" s="10"/>
      <c r="N15" s="10">
        <v>0</v>
      </c>
      <c r="O15" s="10"/>
      <c r="P15" s="10"/>
      <c r="Q15" s="10">
        <f t="shared" si="3"/>
        <v>0</v>
      </c>
      <c r="R15" s="12"/>
      <c r="S15" s="12"/>
      <c r="T15" s="10"/>
      <c r="U15" s="10" t="e">
        <f t="shared" si="4"/>
        <v>#DIV/0!</v>
      </c>
      <c r="V15" s="10" t="e">
        <f t="shared" si="5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 t="s">
        <v>49</v>
      </c>
      <c r="AD15" s="10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50</v>
      </c>
      <c r="B16" s="10" t="s">
        <v>42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43</v>
      </c>
      <c r="J16" s="10"/>
      <c r="K16" s="10">
        <f t="shared" si="2"/>
        <v>0</v>
      </c>
      <c r="L16" s="10"/>
      <c r="M16" s="10"/>
      <c r="N16" s="10"/>
      <c r="O16" s="10"/>
      <c r="P16" s="10"/>
      <c r="Q16" s="10">
        <f t="shared" si="3"/>
        <v>0</v>
      </c>
      <c r="R16" s="12"/>
      <c r="S16" s="12"/>
      <c r="T16" s="10"/>
      <c r="U16" s="10" t="e">
        <f t="shared" si="4"/>
        <v>#DIV/0!</v>
      </c>
      <c r="V16" s="10" t="e">
        <f t="shared" si="5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/>
      <c r="AD16" s="10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42</v>
      </c>
      <c r="C17" s="1">
        <v>137</v>
      </c>
      <c r="D17" s="1">
        <v>234</v>
      </c>
      <c r="E17" s="1">
        <v>221</v>
      </c>
      <c r="F17" s="1">
        <v>91</v>
      </c>
      <c r="G17" s="6">
        <v>0.3</v>
      </c>
      <c r="H17" s="1">
        <v>40</v>
      </c>
      <c r="I17" s="1" t="s">
        <v>35</v>
      </c>
      <c r="J17" s="1">
        <v>237</v>
      </c>
      <c r="K17" s="1">
        <f t="shared" si="2"/>
        <v>-16</v>
      </c>
      <c r="L17" s="1"/>
      <c r="M17" s="1"/>
      <c r="N17" s="1">
        <v>0</v>
      </c>
      <c r="O17" s="1"/>
      <c r="P17" s="1">
        <v>324.39999999999998</v>
      </c>
      <c r="Q17" s="1">
        <f t="shared" si="3"/>
        <v>44.2</v>
      </c>
      <c r="R17" s="5">
        <f t="shared" ref="R17:R19" si="9">12*Q17-P17-O17-N17-F17</f>
        <v>115.00000000000011</v>
      </c>
      <c r="S17" s="5"/>
      <c r="T17" s="1"/>
      <c r="U17" s="1">
        <f t="shared" si="4"/>
        <v>12.000000000000002</v>
      </c>
      <c r="V17" s="1">
        <f t="shared" si="5"/>
        <v>9.3981900452488674</v>
      </c>
      <c r="W17" s="1">
        <v>43.4</v>
      </c>
      <c r="X17" s="1">
        <v>24.8</v>
      </c>
      <c r="Y17" s="1">
        <v>34.6</v>
      </c>
      <c r="Z17" s="1">
        <v>32</v>
      </c>
      <c r="AA17" s="1">
        <v>28</v>
      </c>
      <c r="AB17" s="1">
        <v>30.6</v>
      </c>
      <c r="AC17" s="1"/>
      <c r="AD17" s="1">
        <f t="shared" si="6"/>
        <v>35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42</v>
      </c>
      <c r="C18" s="1">
        <v>115</v>
      </c>
      <c r="D18" s="1">
        <v>186</v>
      </c>
      <c r="E18" s="1">
        <v>160</v>
      </c>
      <c r="F18" s="1">
        <v>110</v>
      </c>
      <c r="G18" s="6">
        <v>0.4</v>
      </c>
      <c r="H18" s="1">
        <v>50</v>
      </c>
      <c r="I18" s="1" t="s">
        <v>35</v>
      </c>
      <c r="J18" s="1">
        <v>167</v>
      </c>
      <c r="K18" s="1">
        <f t="shared" si="2"/>
        <v>-7</v>
      </c>
      <c r="L18" s="1"/>
      <c r="M18" s="1"/>
      <c r="N18" s="1">
        <v>0</v>
      </c>
      <c r="O18" s="1"/>
      <c r="P18" s="1">
        <v>99</v>
      </c>
      <c r="Q18" s="1">
        <f t="shared" si="3"/>
        <v>32</v>
      </c>
      <c r="R18" s="5">
        <f t="shared" si="9"/>
        <v>175</v>
      </c>
      <c r="S18" s="5"/>
      <c r="T18" s="1"/>
      <c r="U18" s="1">
        <f t="shared" si="4"/>
        <v>12</v>
      </c>
      <c r="V18" s="1">
        <f t="shared" si="5"/>
        <v>6.53125</v>
      </c>
      <c r="W18" s="1">
        <v>25</v>
      </c>
      <c r="X18" s="1">
        <v>15</v>
      </c>
      <c r="Y18" s="1">
        <v>28</v>
      </c>
      <c r="Z18" s="1">
        <v>25.8</v>
      </c>
      <c r="AA18" s="1">
        <v>23.6</v>
      </c>
      <c r="AB18" s="1">
        <v>26</v>
      </c>
      <c r="AC18" s="1"/>
      <c r="AD18" s="1">
        <f t="shared" si="6"/>
        <v>70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42</v>
      </c>
      <c r="C19" s="1">
        <v>487</v>
      </c>
      <c r="D19" s="1">
        <v>300</v>
      </c>
      <c r="E19" s="1">
        <v>383</v>
      </c>
      <c r="F19" s="1">
        <v>361</v>
      </c>
      <c r="G19" s="6">
        <v>0.17</v>
      </c>
      <c r="H19" s="1">
        <v>120</v>
      </c>
      <c r="I19" s="1" t="s">
        <v>35</v>
      </c>
      <c r="J19" s="1">
        <v>369</v>
      </c>
      <c r="K19" s="1">
        <f t="shared" si="2"/>
        <v>14</v>
      </c>
      <c r="L19" s="1"/>
      <c r="M19" s="1"/>
      <c r="N19" s="1">
        <v>0</v>
      </c>
      <c r="O19" s="1"/>
      <c r="P19" s="1">
        <v>230.6</v>
      </c>
      <c r="Q19" s="1">
        <f t="shared" si="3"/>
        <v>76.599999999999994</v>
      </c>
      <c r="R19" s="5">
        <f t="shared" si="9"/>
        <v>327.59999999999991</v>
      </c>
      <c r="S19" s="5"/>
      <c r="T19" s="1"/>
      <c r="U19" s="1">
        <f t="shared" si="4"/>
        <v>12</v>
      </c>
      <c r="V19" s="1">
        <f t="shared" si="5"/>
        <v>7.7232375979112282</v>
      </c>
      <c r="W19" s="1">
        <v>63.6</v>
      </c>
      <c r="X19" s="1">
        <v>13.8</v>
      </c>
      <c r="Y19" s="1">
        <v>36.4</v>
      </c>
      <c r="Z19" s="1">
        <v>60.2</v>
      </c>
      <c r="AA19" s="1">
        <v>36.200000000000003</v>
      </c>
      <c r="AB19" s="1">
        <v>25.2</v>
      </c>
      <c r="AC19" s="1"/>
      <c r="AD19" s="1">
        <f t="shared" si="6"/>
        <v>56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54</v>
      </c>
      <c r="B20" s="10" t="s">
        <v>42</v>
      </c>
      <c r="C20" s="10">
        <v>48</v>
      </c>
      <c r="D20" s="10"/>
      <c r="E20" s="10"/>
      <c r="F20" s="10"/>
      <c r="G20" s="11">
        <v>0</v>
      </c>
      <c r="H20" s="10">
        <v>45</v>
      </c>
      <c r="I20" s="10" t="s">
        <v>43</v>
      </c>
      <c r="J20" s="10"/>
      <c r="K20" s="10">
        <f t="shared" si="2"/>
        <v>0</v>
      </c>
      <c r="L20" s="10"/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0.4</v>
      </c>
      <c r="X20" s="10">
        <v>0.6</v>
      </c>
      <c r="Y20" s="10">
        <v>0.2</v>
      </c>
      <c r="Z20" s="10">
        <v>0</v>
      </c>
      <c r="AA20" s="10">
        <v>0</v>
      </c>
      <c r="AB20" s="10">
        <v>0</v>
      </c>
      <c r="AC20" s="10"/>
      <c r="AD20" s="10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42</v>
      </c>
      <c r="C21" s="1">
        <v>146</v>
      </c>
      <c r="D21" s="1">
        <v>174</v>
      </c>
      <c r="E21" s="1">
        <v>97</v>
      </c>
      <c r="F21" s="1">
        <v>214</v>
      </c>
      <c r="G21" s="6">
        <v>0.35</v>
      </c>
      <c r="H21" s="1">
        <v>45</v>
      </c>
      <c r="I21" s="1" t="s">
        <v>35</v>
      </c>
      <c r="J21" s="1">
        <v>122</v>
      </c>
      <c r="K21" s="1">
        <f t="shared" si="2"/>
        <v>-25</v>
      </c>
      <c r="L21" s="1"/>
      <c r="M21" s="1"/>
      <c r="N21" s="1">
        <v>0</v>
      </c>
      <c r="O21" s="1"/>
      <c r="P21" s="1">
        <v>0</v>
      </c>
      <c r="Q21" s="1">
        <f t="shared" si="3"/>
        <v>19.399999999999999</v>
      </c>
      <c r="R21" s="5">
        <f t="shared" ref="R21:R41" si="10">12*Q21-P21-O21-N21-F21</f>
        <v>18.799999999999983</v>
      </c>
      <c r="S21" s="5"/>
      <c r="T21" s="1"/>
      <c r="U21" s="1">
        <f t="shared" si="4"/>
        <v>12</v>
      </c>
      <c r="V21" s="1">
        <f t="shared" si="5"/>
        <v>11.030927835051548</v>
      </c>
      <c r="W21" s="1">
        <v>16.8</v>
      </c>
      <c r="X21" s="1">
        <v>6.8</v>
      </c>
      <c r="Y21" s="1">
        <v>14.2</v>
      </c>
      <c r="Z21" s="1">
        <v>28</v>
      </c>
      <c r="AA21" s="1">
        <v>20.399999999999999</v>
      </c>
      <c r="AB21" s="1">
        <v>14.6</v>
      </c>
      <c r="AC21" s="1"/>
      <c r="AD21" s="1">
        <f t="shared" si="6"/>
        <v>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42</v>
      </c>
      <c r="C22" s="1">
        <v>87</v>
      </c>
      <c r="D22" s="1">
        <v>276</v>
      </c>
      <c r="E22" s="1">
        <v>105</v>
      </c>
      <c r="F22" s="1">
        <v>221</v>
      </c>
      <c r="G22" s="6">
        <v>0.35</v>
      </c>
      <c r="H22" s="1">
        <v>45</v>
      </c>
      <c r="I22" s="1" t="s">
        <v>35</v>
      </c>
      <c r="J22" s="1">
        <v>109</v>
      </c>
      <c r="K22" s="1">
        <f t="shared" si="2"/>
        <v>-4</v>
      </c>
      <c r="L22" s="1"/>
      <c r="M22" s="1"/>
      <c r="N22" s="1">
        <v>47.5</v>
      </c>
      <c r="O22" s="1"/>
      <c r="P22" s="1">
        <v>0</v>
      </c>
      <c r="Q22" s="1">
        <f t="shared" si="3"/>
        <v>21</v>
      </c>
      <c r="R22" s="5"/>
      <c r="S22" s="5"/>
      <c r="T22" s="1"/>
      <c r="U22" s="1">
        <f t="shared" si="4"/>
        <v>12.785714285714286</v>
      </c>
      <c r="V22" s="1">
        <f t="shared" si="5"/>
        <v>12.785714285714286</v>
      </c>
      <c r="W22" s="1">
        <v>25.4</v>
      </c>
      <c r="X22" s="1">
        <v>30.8</v>
      </c>
      <c r="Y22" s="1">
        <v>34.200000000000003</v>
      </c>
      <c r="Z22" s="1">
        <v>32.6</v>
      </c>
      <c r="AA22" s="1">
        <v>24</v>
      </c>
      <c r="AB22" s="1">
        <v>20.399999999999999</v>
      </c>
      <c r="AC22" s="1"/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914.93499999999995</v>
      </c>
      <c r="D23" s="1">
        <v>1353.056</v>
      </c>
      <c r="E23" s="1">
        <v>664.88599999999997</v>
      </c>
      <c r="F23" s="1">
        <v>1467.2170000000001</v>
      </c>
      <c r="G23" s="6">
        <v>1</v>
      </c>
      <c r="H23" s="1">
        <v>55</v>
      </c>
      <c r="I23" s="1" t="s">
        <v>35</v>
      </c>
      <c r="J23" s="1">
        <v>639.90499999999997</v>
      </c>
      <c r="K23" s="1">
        <f t="shared" si="2"/>
        <v>24.980999999999995</v>
      </c>
      <c r="L23" s="1"/>
      <c r="M23" s="1"/>
      <c r="N23" s="1">
        <v>570.56929999999966</v>
      </c>
      <c r="O23" s="1"/>
      <c r="P23" s="1">
        <v>0</v>
      </c>
      <c r="Q23" s="1">
        <f t="shared" si="3"/>
        <v>132.97719999999998</v>
      </c>
      <c r="R23" s="5"/>
      <c r="S23" s="5"/>
      <c r="T23" s="1"/>
      <c r="U23" s="1">
        <f t="shared" si="4"/>
        <v>15.324328531507657</v>
      </c>
      <c r="V23" s="1">
        <f t="shared" si="5"/>
        <v>15.324328531507657</v>
      </c>
      <c r="W23" s="1">
        <v>140.29</v>
      </c>
      <c r="X23" s="1">
        <v>207.2516</v>
      </c>
      <c r="Y23" s="1">
        <v>215.19900000000001</v>
      </c>
      <c r="Z23" s="1">
        <v>190.6996</v>
      </c>
      <c r="AA23" s="1">
        <v>190.3682</v>
      </c>
      <c r="AB23" s="1">
        <v>208.04599999999999</v>
      </c>
      <c r="AC23" s="1"/>
      <c r="AD23" s="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2293.346</v>
      </c>
      <c r="D24" s="1">
        <v>4689.1660000000002</v>
      </c>
      <c r="E24" s="1">
        <v>2103.4470000000001</v>
      </c>
      <c r="F24" s="1">
        <v>4437.5529999999999</v>
      </c>
      <c r="G24" s="6">
        <v>1</v>
      </c>
      <c r="H24" s="1">
        <v>50</v>
      </c>
      <c r="I24" s="1" t="s">
        <v>35</v>
      </c>
      <c r="J24" s="1">
        <v>2095.9699999999998</v>
      </c>
      <c r="K24" s="1">
        <f t="shared" si="2"/>
        <v>7.4770000000003165</v>
      </c>
      <c r="L24" s="1"/>
      <c r="M24" s="1"/>
      <c r="N24" s="1">
        <v>1207.071000000001</v>
      </c>
      <c r="O24" s="1">
        <v>700</v>
      </c>
      <c r="P24" s="1">
        <v>0</v>
      </c>
      <c r="Q24" s="1">
        <f t="shared" si="3"/>
        <v>420.68940000000003</v>
      </c>
      <c r="R24" s="5"/>
      <c r="S24" s="5"/>
      <c r="T24" s="1"/>
      <c r="U24" s="1">
        <f t="shared" si="4"/>
        <v>15.081492426479013</v>
      </c>
      <c r="V24" s="1">
        <f t="shared" si="5"/>
        <v>15.081492426479013</v>
      </c>
      <c r="W24" s="1">
        <v>433.04599999999999</v>
      </c>
      <c r="X24" s="1">
        <v>646.45699999999999</v>
      </c>
      <c r="Y24" s="1">
        <v>658.04359999999997</v>
      </c>
      <c r="Z24" s="1">
        <v>533.99840000000006</v>
      </c>
      <c r="AA24" s="1">
        <v>539.62239999999997</v>
      </c>
      <c r="AB24" s="1">
        <v>594.78980000000001</v>
      </c>
      <c r="AC24" s="1"/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1638.867</v>
      </c>
      <c r="D25" s="1">
        <v>2653.77</v>
      </c>
      <c r="E25" s="1">
        <v>1408.3340000000001</v>
      </c>
      <c r="F25" s="1">
        <v>2622.61</v>
      </c>
      <c r="G25" s="6">
        <v>1</v>
      </c>
      <c r="H25" s="1">
        <v>55</v>
      </c>
      <c r="I25" s="1" t="s">
        <v>35</v>
      </c>
      <c r="J25" s="1">
        <v>1369.452</v>
      </c>
      <c r="K25" s="1">
        <f t="shared" si="2"/>
        <v>38.882000000000062</v>
      </c>
      <c r="L25" s="1"/>
      <c r="M25" s="1"/>
      <c r="N25" s="1">
        <v>1149.5822000000001</v>
      </c>
      <c r="O25" s="1"/>
      <c r="P25" s="1">
        <v>0</v>
      </c>
      <c r="Q25" s="1">
        <f t="shared" si="3"/>
        <v>281.66680000000002</v>
      </c>
      <c r="R25" s="5"/>
      <c r="S25" s="5"/>
      <c r="T25" s="1"/>
      <c r="U25" s="1">
        <f t="shared" si="4"/>
        <v>13.392392003601419</v>
      </c>
      <c r="V25" s="1">
        <f t="shared" si="5"/>
        <v>13.392392003601419</v>
      </c>
      <c r="W25" s="1">
        <v>290.44920000000002</v>
      </c>
      <c r="X25" s="1">
        <v>397.42520000000002</v>
      </c>
      <c r="Y25" s="1">
        <v>407.17680000000001</v>
      </c>
      <c r="Z25" s="1">
        <v>362.06779999999998</v>
      </c>
      <c r="AA25" s="1">
        <v>352.5566</v>
      </c>
      <c r="AB25" s="1">
        <v>346.62639999999999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295.36599999999999</v>
      </c>
      <c r="D26" s="1">
        <v>69.234999999999999</v>
      </c>
      <c r="E26" s="1">
        <v>321.274</v>
      </c>
      <c r="F26" s="1"/>
      <c r="G26" s="6">
        <v>1</v>
      </c>
      <c r="H26" s="1">
        <v>60</v>
      </c>
      <c r="I26" s="1" t="s">
        <v>35</v>
      </c>
      <c r="J26" s="1">
        <v>307.39999999999998</v>
      </c>
      <c r="K26" s="1">
        <f t="shared" si="2"/>
        <v>13.874000000000024</v>
      </c>
      <c r="L26" s="1"/>
      <c r="M26" s="1"/>
      <c r="N26" s="1">
        <v>297.52019999999987</v>
      </c>
      <c r="O26" s="1"/>
      <c r="P26" s="1">
        <v>429.17919999999998</v>
      </c>
      <c r="Q26" s="1">
        <f t="shared" si="3"/>
        <v>64.254800000000003</v>
      </c>
      <c r="R26" s="5">
        <f t="shared" si="10"/>
        <v>44.358200000000238</v>
      </c>
      <c r="S26" s="5"/>
      <c r="T26" s="1"/>
      <c r="U26" s="1">
        <f t="shared" si="4"/>
        <v>12</v>
      </c>
      <c r="V26" s="1">
        <f t="shared" si="5"/>
        <v>11.309651574668349</v>
      </c>
      <c r="W26" s="1">
        <v>63.476199999999992</v>
      </c>
      <c r="X26" s="1">
        <v>45.796599999999998</v>
      </c>
      <c r="Y26" s="1">
        <v>58.317600000000013</v>
      </c>
      <c r="Z26" s="1">
        <v>52.571800000000003</v>
      </c>
      <c r="AA26" s="1">
        <v>48.1798</v>
      </c>
      <c r="AB26" s="1">
        <v>43.308999999999997</v>
      </c>
      <c r="AC26" s="1"/>
      <c r="AD26" s="1">
        <f t="shared" si="6"/>
        <v>44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2165.9290000000001</v>
      </c>
      <c r="D27" s="1">
        <v>4671.9250000000002</v>
      </c>
      <c r="E27" s="1">
        <v>3932.4720000000002</v>
      </c>
      <c r="F27" s="1">
        <v>2066.7640000000001</v>
      </c>
      <c r="G27" s="6">
        <v>1</v>
      </c>
      <c r="H27" s="1">
        <v>60</v>
      </c>
      <c r="I27" s="1" t="s">
        <v>35</v>
      </c>
      <c r="J27" s="1">
        <v>3830.67</v>
      </c>
      <c r="K27" s="1">
        <f t="shared" si="2"/>
        <v>101.80200000000013</v>
      </c>
      <c r="L27" s="1"/>
      <c r="M27" s="1"/>
      <c r="N27" s="1">
        <v>3292.7490000000012</v>
      </c>
      <c r="O27" s="1">
        <v>3000</v>
      </c>
      <c r="P27" s="1">
        <v>800</v>
      </c>
      <c r="Q27" s="1">
        <f t="shared" si="3"/>
        <v>786.49440000000004</v>
      </c>
      <c r="R27" s="5">
        <f t="shared" si="10"/>
        <v>278.41979999999921</v>
      </c>
      <c r="S27" s="5"/>
      <c r="T27" s="1"/>
      <c r="U27" s="1">
        <f t="shared" si="4"/>
        <v>12</v>
      </c>
      <c r="V27" s="1">
        <f t="shared" si="5"/>
        <v>11.645999005205887</v>
      </c>
      <c r="W27" s="1">
        <v>817.29719999999998</v>
      </c>
      <c r="X27" s="1">
        <v>945.35599999999999</v>
      </c>
      <c r="Y27" s="1">
        <v>891.83619999999996</v>
      </c>
      <c r="Z27" s="1">
        <v>685.91099999999994</v>
      </c>
      <c r="AA27" s="1">
        <v>685.08040000000005</v>
      </c>
      <c r="AB27" s="1">
        <v>670.56659999999999</v>
      </c>
      <c r="AC27" s="1"/>
      <c r="AD27" s="1">
        <f t="shared" si="6"/>
        <v>278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275.517</v>
      </c>
      <c r="D28" s="1">
        <v>392.32</v>
      </c>
      <c r="E28" s="1">
        <v>149.99199999999999</v>
      </c>
      <c r="F28" s="1">
        <v>471.96100000000001</v>
      </c>
      <c r="G28" s="6">
        <v>1</v>
      </c>
      <c r="H28" s="1">
        <v>50</v>
      </c>
      <c r="I28" s="1" t="s">
        <v>35</v>
      </c>
      <c r="J28" s="1">
        <v>137.30000000000001</v>
      </c>
      <c r="K28" s="1">
        <f t="shared" si="2"/>
        <v>12.691999999999979</v>
      </c>
      <c r="L28" s="1"/>
      <c r="M28" s="1"/>
      <c r="N28" s="1">
        <v>68.760200000000026</v>
      </c>
      <c r="O28" s="1"/>
      <c r="P28" s="1">
        <v>0</v>
      </c>
      <c r="Q28" s="1">
        <f t="shared" si="3"/>
        <v>29.998399999999997</v>
      </c>
      <c r="R28" s="5"/>
      <c r="S28" s="5"/>
      <c r="T28" s="1"/>
      <c r="U28" s="1">
        <f t="shared" si="4"/>
        <v>18.025001333404454</v>
      </c>
      <c r="V28" s="1">
        <f t="shared" si="5"/>
        <v>18.025001333404454</v>
      </c>
      <c r="W28" s="1">
        <v>33.274000000000001</v>
      </c>
      <c r="X28" s="1">
        <v>56.543799999999997</v>
      </c>
      <c r="Y28" s="1">
        <v>62.442799999999998</v>
      </c>
      <c r="Z28" s="1">
        <v>47.911799999999999</v>
      </c>
      <c r="AA28" s="1">
        <v>48.9268</v>
      </c>
      <c r="AB28" s="1">
        <v>63.077399999999997</v>
      </c>
      <c r="AC28" s="17" t="s">
        <v>44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1005.006</v>
      </c>
      <c r="D29" s="1">
        <v>2469.75</v>
      </c>
      <c r="E29" s="1">
        <v>1127.53</v>
      </c>
      <c r="F29" s="1">
        <v>2138.4720000000002</v>
      </c>
      <c r="G29" s="6">
        <v>1</v>
      </c>
      <c r="H29" s="1">
        <v>55</v>
      </c>
      <c r="I29" s="1" t="s">
        <v>35</v>
      </c>
      <c r="J29" s="1">
        <v>1087.69</v>
      </c>
      <c r="K29" s="1">
        <f t="shared" si="2"/>
        <v>39.839999999999918</v>
      </c>
      <c r="L29" s="1"/>
      <c r="M29" s="1"/>
      <c r="N29" s="1">
        <v>1057.2028</v>
      </c>
      <c r="O29" s="1"/>
      <c r="P29" s="1">
        <v>0</v>
      </c>
      <c r="Q29" s="1">
        <f t="shared" si="3"/>
        <v>225.506</v>
      </c>
      <c r="R29" s="5"/>
      <c r="S29" s="5"/>
      <c r="T29" s="1"/>
      <c r="U29" s="1">
        <f t="shared" si="4"/>
        <v>14.171129814727768</v>
      </c>
      <c r="V29" s="1">
        <f t="shared" si="5"/>
        <v>14.171129814727768</v>
      </c>
      <c r="W29" s="1">
        <v>234.01859999999999</v>
      </c>
      <c r="X29" s="1">
        <v>330.95359999999999</v>
      </c>
      <c r="Y29" s="1">
        <v>341.26780000000002</v>
      </c>
      <c r="Z29" s="1">
        <v>248.86160000000001</v>
      </c>
      <c r="AA29" s="1">
        <v>254.05719999999999</v>
      </c>
      <c r="AB29" s="1">
        <v>286.41660000000002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34</v>
      </c>
      <c r="C30" s="1">
        <v>2483.634</v>
      </c>
      <c r="D30" s="1">
        <v>2707.61</v>
      </c>
      <c r="E30" s="1">
        <v>2574.1120000000001</v>
      </c>
      <c r="F30" s="1">
        <v>2192.7440000000001</v>
      </c>
      <c r="G30" s="6">
        <v>1</v>
      </c>
      <c r="H30" s="1">
        <v>60</v>
      </c>
      <c r="I30" s="1" t="s">
        <v>35</v>
      </c>
      <c r="J30" s="1">
        <v>2497</v>
      </c>
      <c r="K30" s="1">
        <f t="shared" si="2"/>
        <v>77.11200000000008</v>
      </c>
      <c r="L30" s="1"/>
      <c r="M30" s="1"/>
      <c r="N30" s="1">
        <v>1527.2664</v>
      </c>
      <c r="O30" s="1">
        <v>1000</v>
      </c>
      <c r="P30" s="1">
        <v>900</v>
      </c>
      <c r="Q30" s="1">
        <f t="shared" si="3"/>
        <v>514.82240000000002</v>
      </c>
      <c r="R30" s="5">
        <f t="shared" si="10"/>
        <v>557.85840000000007</v>
      </c>
      <c r="S30" s="5"/>
      <c r="T30" s="1"/>
      <c r="U30" s="1">
        <f t="shared" si="4"/>
        <v>12</v>
      </c>
      <c r="V30" s="1">
        <f t="shared" si="5"/>
        <v>10.916406123742867</v>
      </c>
      <c r="W30" s="1">
        <v>504.18740000000003</v>
      </c>
      <c r="X30" s="1">
        <v>556.65480000000002</v>
      </c>
      <c r="Y30" s="1">
        <v>585.44179999999994</v>
      </c>
      <c r="Z30" s="1">
        <v>501.19799999999998</v>
      </c>
      <c r="AA30" s="1">
        <v>515.08860000000004</v>
      </c>
      <c r="AB30" s="1">
        <v>592.24799999999993</v>
      </c>
      <c r="AC30" s="1"/>
      <c r="AD30" s="1">
        <f t="shared" si="6"/>
        <v>558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1545.1320000000001</v>
      </c>
      <c r="D31" s="1">
        <v>2360.87</v>
      </c>
      <c r="E31" s="1">
        <v>1603.9110000000001</v>
      </c>
      <c r="F31" s="1">
        <v>2001.4849999999999</v>
      </c>
      <c r="G31" s="6">
        <v>1</v>
      </c>
      <c r="H31" s="1">
        <v>60</v>
      </c>
      <c r="I31" s="1" t="s">
        <v>35</v>
      </c>
      <c r="J31" s="1">
        <v>1556.35</v>
      </c>
      <c r="K31" s="1">
        <f t="shared" si="2"/>
        <v>47.561000000000149</v>
      </c>
      <c r="L31" s="1"/>
      <c r="M31" s="1"/>
      <c r="N31" s="1">
        <v>1082.8255999999999</v>
      </c>
      <c r="O31" s="1">
        <v>1000</v>
      </c>
      <c r="P31" s="1">
        <v>0</v>
      </c>
      <c r="Q31" s="1">
        <f t="shared" si="3"/>
        <v>320.78219999999999</v>
      </c>
      <c r="R31" s="5"/>
      <c r="S31" s="5"/>
      <c r="T31" s="1"/>
      <c r="U31" s="1">
        <f t="shared" si="4"/>
        <v>12.732347991877354</v>
      </c>
      <c r="V31" s="1">
        <f t="shared" si="5"/>
        <v>12.732347991877354</v>
      </c>
      <c r="W31" s="1">
        <v>320.28300000000002</v>
      </c>
      <c r="X31" s="1">
        <v>432.8732</v>
      </c>
      <c r="Y31" s="1">
        <v>457.31799999999998</v>
      </c>
      <c r="Z31" s="1">
        <v>394.14679999999998</v>
      </c>
      <c r="AA31" s="1">
        <v>389.6336</v>
      </c>
      <c r="AB31" s="1">
        <v>410.01719999999989</v>
      </c>
      <c r="AC31" s="1"/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482.68099999999998</v>
      </c>
      <c r="D32" s="1">
        <v>935.21</v>
      </c>
      <c r="E32" s="1">
        <v>399.464</v>
      </c>
      <c r="F32" s="1">
        <v>922.721</v>
      </c>
      <c r="G32" s="6">
        <v>1</v>
      </c>
      <c r="H32" s="1">
        <v>60</v>
      </c>
      <c r="I32" s="1" t="s">
        <v>35</v>
      </c>
      <c r="J32" s="1">
        <v>382.05500000000001</v>
      </c>
      <c r="K32" s="1">
        <f t="shared" si="2"/>
        <v>17.408999999999992</v>
      </c>
      <c r="L32" s="1"/>
      <c r="M32" s="1"/>
      <c r="N32" s="1">
        <v>260.32950000000022</v>
      </c>
      <c r="O32" s="1"/>
      <c r="P32" s="1">
        <v>0</v>
      </c>
      <c r="Q32" s="1">
        <f t="shared" si="3"/>
        <v>79.892799999999994</v>
      </c>
      <c r="R32" s="5"/>
      <c r="S32" s="5"/>
      <c r="T32" s="1"/>
      <c r="U32" s="1">
        <f t="shared" si="4"/>
        <v>14.807973935073003</v>
      </c>
      <c r="V32" s="1">
        <f t="shared" si="5"/>
        <v>14.807973935073003</v>
      </c>
      <c r="W32" s="1">
        <v>83.241200000000006</v>
      </c>
      <c r="X32" s="1">
        <v>131.0822</v>
      </c>
      <c r="Y32" s="1">
        <v>134.12979999999999</v>
      </c>
      <c r="Z32" s="1">
        <v>110.99079999999999</v>
      </c>
      <c r="AA32" s="1">
        <v>106.7688</v>
      </c>
      <c r="AB32" s="1">
        <v>122.1382</v>
      </c>
      <c r="AC32" s="1"/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>
        <v>615.99800000000005</v>
      </c>
      <c r="D33" s="1">
        <v>843.28099999999995</v>
      </c>
      <c r="E33" s="1">
        <v>434.05599999999998</v>
      </c>
      <c r="F33" s="1">
        <v>919.27200000000005</v>
      </c>
      <c r="G33" s="6">
        <v>1</v>
      </c>
      <c r="H33" s="1">
        <v>60</v>
      </c>
      <c r="I33" s="1" t="s">
        <v>35</v>
      </c>
      <c r="J33" s="1">
        <v>418.15499999999997</v>
      </c>
      <c r="K33" s="1">
        <f t="shared" si="2"/>
        <v>15.90100000000001</v>
      </c>
      <c r="L33" s="1"/>
      <c r="M33" s="1"/>
      <c r="N33" s="1">
        <v>312.78759999999971</v>
      </c>
      <c r="O33" s="1"/>
      <c r="P33" s="1">
        <v>0</v>
      </c>
      <c r="Q33" s="1">
        <f t="shared" si="3"/>
        <v>86.811199999999999</v>
      </c>
      <c r="R33" s="5"/>
      <c r="S33" s="5"/>
      <c r="T33" s="1"/>
      <c r="U33" s="1">
        <f t="shared" si="4"/>
        <v>14.192403745138874</v>
      </c>
      <c r="V33" s="1">
        <f t="shared" si="5"/>
        <v>14.192403745138874</v>
      </c>
      <c r="W33" s="1">
        <v>90.954399999999993</v>
      </c>
      <c r="X33" s="1">
        <v>140.96639999999999</v>
      </c>
      <c r="Y33" s="1">
        <v>141.1524</v>
      </c>
      <c r="Z33" s="1">
        <v>131.07239999999999</v>
      </c>
      <c r="AA33" s="1">
        <v>132.8004</v>
      </c>
      <c r="AB33" s="1">
        <v>129.39080000000001</v>
      </c>
      <c r="AC33" s="1"/>
      <c r="AD33" s="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>
        <v>771.81600000000003</v>
      </c>
      <c r="D34" s="1">
        <v>966.74800000000005</v>
      </c>
      <c r="E34" s="1">
        <v>564.35500000000002</v>
      </c>
      <c r="F34" s="1">
        <v>1066.0419999999999</v>
      </c>
      <c r="G34" s="6">
        <v>1</v>
      </c>
      <c r="H34" s="1">
        <v>60</v>
      </c>
      <c r="I34" s="1" t="s">
        <v>35</v>
      </c>
      <c r="J34" s="1">
        <v>536.35500000000002</v>
      </c>
      <c r="K34" s="1">
        <f t="shared" si="2"/>
        <v>28</v>
      </c>
      <c r="L34" s="1"/>
      <c r="M34" s="1"/>
      <c r="N34" s="1">
        <v>291.12089999999989</v>
      </c>
      <c r="O34" s="1"/>
      <c r="P34" s="1">
        <v>0</v>
      </c>
      <c r="Q34" s="1">
        <f t="shared" si="3"/>
        <v>112.87100000000001</v>
      </c>
      <c r="R34" s="5"/>
      <c r="S34" s="5"/>
      <c r="T34" s="1"/>
      <c r="U34" s="1">
        <f t="shared" si="4"/>
        <v>12.024017683904631</v>
      </c>
      <c r="V34" s="1">
        <f t="shared" si="5"/>
        <v>12.024017683904631</v>
      </c>
      <c r="W34" s="1">
        <v>116.3308</v>
      </c>
      <c r="X34" s="1">
        <v>158.8604</v>
      </c>
      <c r="Y34" s="1">
        <v>164.63579999999999</v>
      </c>
      <c r="Z34" s="1">
        <v>161.98939999999999</v>
      </c>
      <c r="AA34" s="1">
        <v>159.4914</v>
      </c>
      <c r="AB34" s="1">
        <v>155.21719999999999</v>
      </c>
      <c r="AC34" s="1"/>
      <c r="AD34" s="1">
        <f t="shared" si="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34</v>
      </c>
      <c r="C35" s="1">
        <v>182.57300000000001</v>
      </c>
      <c r="D35" s="1">
        <v>29.451000000000001</v>
      </c>
      <c r="E35" s="1">
        <v>89.153999999999996</v>
      </c>
      <c r="F35" s="1">
        <v>81.447000000000003</v>
      </c>
      <c r="G35" s="6">
        <v>1</v>
      </c>
      <c r="H35" s="1">
        <v>35</v>
      </c>
      <c r="I35" s="1" t="s">
        <v>35</v>
      </c>
      <c r="J35" s="1">
        <v>90.5</v>
      </c>
      <c r="K35" s="1">
        <f t="shared" si="2"/>
        <v>-1.3460000000000036</v>
      </c>
      <c r="L35" s="1"/>
      <c r="M35" s="1"/>
      <c r="N35" s="1">
        <v>75.309699999999935</v>
      </c>
      <c r="O35" s="1"/>
      <c r="P35" s="1">
        <v>46.365300000000083</v>
      </c>
      <c r="Q35" s="1">
        <f t="shared" si="3"/>
        <v>17.8308</v>
      </c>
      <c r="R35" s="5"/>
      <c r="S35" s="5"/>
      <c r="T35" s="1"/>
      <c r="U35" s="1">
        <f t="shared" si="4"/>
        <v>11.391636942818046</v>
      </c>
      <c r="V35" s="1">
        <f t="shared" si="5"/>
        <v>11.391636942818046</v>
      </c>
      <c r="W35" s="1">
        <v>22.246600000000001</v>
      </c>
      <c r="X35" s="1">
        <v>20.476600000000001</v>
      </c>
      <c r="Y35" s="1">
        <v>12.686</v>
      </c>
      <c r="Z35" s="1">
        <v>24.606200000000001</v>
      </c>
      <c r="AA35" s="1">
        <v>26.148599999999998</v>
      </c>
      <c r="AB35" s="1">
        <v>17.423400000000001</v>
      </c>
      <c r="AC35" s="1"/>
      <c r="AD35" s="1">
        <f t="shared" si="6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34</v>
      </c>
      <c r="C36" s="1">
        <v>449.69099999999997</v>
      </c>
      <c r="D36" s="1">
        <v>207.04900000000001</v>
      </c>
      <c r="E36" s="1">
        <v>316.13</v>
      </c>
      <c r="F36" s="1">
        <v>294.55700000000002</v>
      </c>
      <c r="G36" s="6">
        <v>1</v>
      </c>
      <c r="H36" s="1">
        <v>30</v>
      </c>
      <c r="I36" s="1" t="s">
        <v>35</v>
      </c>
      <c r="J36" s="1">
        <v>314.7</v>
      </c>
      <c r="K36" s="1">
        <f t="shared" si="2"/>
        <v>1.4300000000000068</v>
      </c>
      <c r="L36" s="1"/>
      <c r="M36" s="1"/>
      <c r="N36" s="1">
        <v>72.8171999999999</v>
      </c>
      <c r="O36" s="1"/>
      <c r="P36" s="1">
        <v>221.24780000000021</v>
      </c>
      <c r="Q36" s="1">
        <f t="shared" si="3"/>
        <v>63.225999999999999</v>
      </c>
      <c r="R36" s="5">
        <f t="shared" ref="R36:R38" si="11">11*Q36-P36-O36-N36-F36</f>
        <v>106.86399999999986</v>
      </c>
      <c r="S36" s="5"/>
      <c r="T36" s="1"/>
      <c r="U36" s="1">
        <f t="shared" si="4"/>
        <v>10.999999999999998</v>
      </c>
      <c r="V36" s="1">
        <f t="shared" si="5"/>
        <v>9.3098092556859537</v>
      </c>
      <c r="W36" s="1">
        <v>63.387</v>
      </c>
      <c r="X36" s="1">
        <v>61.049199999999999</v>
      </c>
      <c r="Y36" s="1">
        <v>61.534000000000013</v>
      </c>
      <c r="Z36" s="1">
        <v>72.266600000000011</v>
      </c>
      <c r="AA36" s="1">
        <v>79.852000000000004</v>
      </c>
      <c r="AB36" s="1">
        <v>76.117800000000003</v>
      </c>
      <c r="AC36" s="1"/>
      <c r="AD36" s="1">
        <f t="shared" si="6"/>
        <v>107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34</v>
      </c>
      <c r="C37" s="1">
        <v>241.23400000000001</v>
      </c>
      <c r="D37" s="1">
        <v>334.69299999999998</v>
      </c>
      <c r="E37" s="1">
        <v>205.542</v>
      </c>
      <c r="F37" s="1">
        <v>348.54500000000002</v>
      </c>
      <c r="G37" s="6">
        <v>1</v>
      </c>
      <c r="H37" s="1">
        <v>30</v>
      </c>
      <c r="I37" s="1" t="s">
        <v>35</v>
      </c>
      <c r="J37" s="1">
        <v>199.3</v>
      </c>
      <c r="K37" s="1">
        <f t="shared" si="2"/>
        <v>6.2419999999999902</v>
      </c>
      <c r="L37" s="1"/>
      <c r="M37" s="1"/>
      <c r="N37" s="1">
        <v>5.6677999999999429</v>
      </c>
      <c r="O37" s="1"/>
      <c r="P37" s="1">
        <v>0</v>
      </c>
      <c r="Q37" s="1">
        <f t="shared" si="3"/>
        <v>41.108400000000003</v>
      </c>
      <c r="R37" s="5">
        <f t="shared" si="11"/>
        <v>97.979600000000062</v>
      </c>
      <c r="S37" s="5"/>
      <c r="T37" s="1"/>
      <c r="U37" s="1">
        <f t="shared" si="4"/>
        <v>11</v>
      </c>
      <c r="V37" s="1">
        <f t="shared" si="5"/>
        <v>8.61655525391404</v>
      </c>
      <c r="W37" s="1">
        <v>34.425400000000003</v>
      </c>
      <c r="X37" s="1">
        <v>49.938000000000002</v>
      </c>
      <c r="Y37" s="1">
        <v>53.852400000000003</v>
      </c>
      <c r="Z37" s="1">
        <v>54.2134</v>
      </c>
      <c r="AA37" s="1">
        <v>52.370399999999997</v>
      </c>
      <c r="AB37" s="1">
        <v>54.725999999999999</v>
      </c>
      <c r="AC37" s="1"/>
      <c r="AD37" s="1">
        <f t="shared" si="6"/>
        <v>98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542.12400000000002</v>
      </c>
      <c r="D38" s="1">
        <v>623.24400000000003</v>
      </c>
      <c r="E38" s="1">
        <v>392.77300000000002</v>
      </c>
      <c r="F38" s="1">
        <v>709.98900000000003</v>
      </c>
      <c r="G38" s="6">
        <v>1</v>
      </c>
      <c r="H38" s="1">
        <v>30</v>
      </c>
      <c r="I38" s="1" t="s">
        <v>35</v>
      </c>
      <c r="J38" s="1">
        <v>378</v>
      </c>
      <c r="K38" s="1">
        <f t="shared" ref="K38:K68" si="12">E38-J38</f>
        <v>14.773000000000025</v>
      </c>
      <c r="L38" s="1"/>
      <c r="M38" s="1"/>
      <c r="N38" s="1">
        <v>0</v>
      </c>
      <c r="O38" s="1"/>
      <c r="P38" s="1">
        <v>0</v>
      </c>
      <c r="Q38" s="1">
        <f t="shared" si="3"/>
        <v>78.554600000000008</v>
      </c>
      <c r="R38" s="5">
        <f t="shared" si="11"/>
        <v>154.11160000000007</v>
      </c>
      <c r="S38" s="5"/>
      <c r="T38" s="1"/>
      <c r="U38" s="1">
        <f t="shared" si="4"/>
        <v>11</v>
      </c>
      <c r="V38" s="1">
        <f t="shared" si="5"/>
        <v>9.0381594457867518</v>
      </c>
      <c r="W38" s="1">
        <v>74.990399999999994</v>
      </c>
      <c r="X38" s="1">
        <v>95.513800000000003</v>
      </c>
      <c r="Y38" s="1">
        <v>109.1118</v>
      </c>
      <c r="Z38" s="1">
        <v>120.29940000000001</v>
      </c>
      <c r="AA38" s="1">
        <v>117.4646</v>
      </c>
      <c r="AB38" s="1">
        <v>104.6452</v>
      </c>
      <c r="AC38" s="1"/>
      <c r="AD38" s="1">
        <f t="shared" si="6"/>
        <v>154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34</v>
      </c>
      <c r="C39" s="1">
        <v>197.042</v>
      </c>
      <c r="D39" s="1">
        <v>136.71799999999999</v>
      </c>
      <c r="E39" s="1">
        <v>103.83499999999999</v>
      </c>
      <c r="F39" s="1">
        <v>208.345</v>
      </c>
      <c r="G39" s="6">
        <v>1</v>
      </c>
      <c r="H39" s="1">
        <v>45</v>
      </c>
      <c r="I39" s="1" t="s">
        <v>35</v>
      </c>
      <c r="J39" s="1">
        <v>96</v>
      </c>
      <c r="K39" s="1">
        <f t="shared" si="12"/>
        <v>7.8349999999999937</v>
      </c>
      <c r="L39" s="1"/>
      <c r="M39" s="1"/>
      <c r="N39" s="1">
        <v>94.012000000000057</v>
      </c>
      <c r="O39" s="1"/>
      <c r="P39" s="1">
        <v>0</v>
      </c>
      <c r="Q39" s="1">
        <f t="shared" si="3"/>
        <v>20.766999999999999</v>
      </c>
      <c r="R39" s="5"/>
      <c r="S39" s="5"/>
      <c r="T39" s="1"/>
      <c r="U39" s="1">
        <f t="shared" si="4"/>
        <v>14.559493427071802</v>
      </c>
      <c r="V39" s="1">
        <f t="shared" si="5"/>
        <v>14.559493427071802</v>
      </c>
      <c r="W39" s="1">
        <v>17.829999999999998</v>
      </c>
      <c r="X39" s="1">
        <v>32.825000000000003</v>
      </c>
      <c r="Y39" s="1">
        <v>30.616</v>
      </c>
      <c r="Z39" s="1">
        <v>28.944400000000002</v>
      </c>
      <c r="AA39" s="1">
        <v>37.006</v>
      </c>
      <c r="AB39" s="1">
        <v>42.4756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34</v>
      </c>
      <c r="C40" s="1">
        <v>199.35499999999999</v>
      </c>
      <c r="D40" s="1">
        <v>16.125</v>
      </c>
      <c r="E40" s="1">
        <v>42.932000000000002</v>
      </c>
      <c r="F40" s="1">
        <v>167.09100000000001</v>
      </c>
      <c r="G40" s="6">
        <v>1</v>
      </c>
      <c r="H40" s="1">
        <v>40</v>
      </c>
      <c r="I40" s="1" t="s">
        <v>35</v>
      </c>
      <c r="J40" s="1">
        <v>46</v>
      </c>
      <c r="K40" s="1">
        <f t="shared" si="12"/>
        <v>-3.0679999999999978</v>
      </c>
      <c r="L40" s="1"/>
      <c r="M40" s="1"/>
      <c r="N40" s="1">
        <v>35.654999999999937</v>
      </c>
      <c r="O40" s="1"/>
      <c r="P40" s="1">
        <v>0</v>
      </c>
      <c r="Q40" s="1">
        <f t="shared" si="3"/>
        <v>8.5864000000000011</v>
      </c>
      <c r="R40" s="5"/>
      <c r="S40" s="5"/>
      <c r="T40" s="1"/>
      <c r="U40" s="1">
        <f t="shared" si="4"/>
        <v>23.612456908599636</v>
      </c>
      <c r="V40" s="1">
        <f t="shared" si="5"/>
        <v>23.612456908599636</v>
      </c>
      <c r="W40" s="1">
        <v>6.1886000000000001</v>
      </c>
      <c r="X40" s="1">
        <v>20.017199999999999</v>
      </c>
      <c r="Y40" s="1">
        <v>20.000800000000002</v>
      </c>
      <c r="Z40" s="1">
        <v>28.382400000000001</v>
      </c>
      <c r="AA40" s="1">
        <v>27.578199999999999</v>
      </c>
      <c r="AB40" s="1">
        <v>3.8104</v>
      </c>
      <c r="AC40" s="17" t="s">
        <v>44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34</v>
      </c>
      <c r="C41" s="1">
        <v>2227.6759999999999</v>
      </c>
      <c r="D41" s="1">
        <v>937.63699999999994</v>
      </c>
      <c r="E41" s="1">
        <v>1223.721</v>
      </c>
      <c r="F41" s="1">
        <v>1793.49</v>
      </c>
      <c r="G41" s="6">
        <v>1</v>
      </c>
      <c r="H41" s="1">
        <v>40</v>
      </c>
      <c r="I41" s="1" t="s">
        <v>35</v>
      </c>
      <c r="J41" s="1">
        <v>1181.383</v>
      </c>
      <c r="K41" s="1">
        <f t="shared" si="12"/>
        <v>42.337999999999965</v>
      </c>
      <c r="L41" s="1"/>
      <c r="M41" s="1"/>
      <c r="N41" s="1">
        <v>441.98919999999907</v>
      </c>
      <c r="O41" s="1"/>
      <c r="P41" s="1">
        <v>89.030600000000732</v>
      </c>
      <c r="Q41" s="1">
        <f t="shared" si="3"/>
        <v>244.74420000000001</v>
      </c>
      <c r="R41" s="5">
        <f t="shared" si="10"/>
        <v>612.42060000000015</v>
      </c>
      <c r="S41" s="5"/>
      <c r="T41" s="1"/>
      <c r="U41" s="1">
        <f t="shared" si="4"/>
        <v>12</v>
      </c>
      <c r="V41" s="1">
        <f t="shared" si="5"/>
        <v>9.4977114881578384</v>
      </c>
      <c r="W41" s="1">
        <v>231.02080000000001</v>
      </c>
      <c r="X41" s="1">
        <v>286.83139999999997</v>
      </c>
      <c r="Y41" s="1">
        <v>299.95119999999997</v>
      </c>
      <c r="Z41" s="1">
        <v>362.17880000000002</v>
      </c>
      <c r="AA41" s="1">
        <v>368.00259999999997</v>
      </c>
      <c r="AB41" s="1">
        <v>340.98480000000001</v>
      </c>
      <c r="AC41" s="1" t="s">
        <v>76</v>
      </c>
      <c r="AD41" s="1">
        <f t="shared" si="6"/>
        <v>612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34</v>
      </c>
      <c r="C42" s="1">
        <v>297.06200000000001</v>
      </c>
      <c r="D42" s="1"/>
      <c r="E42" s="1">
        <v>101.12</v>
      </c>
      <c r="F42" s="1">
        <v>190.46299999999999</v>
      </c>
      <c r="G42" s="6">
        <v>1</v>
      </c>
      <c r="H42" s="1">
        <v>35</v>
      </c>
      <c r="I42" s="1" t="s">
        <v>35</v>
      </c>
      <c r="J42" s="1">
        <v>104.1</v>
      </c>
      <c r="K42" s="1">
        <f t="shared" si="12"/>
        <v>-2.9799999999999898</v>
      </c>
      <c r="L42" s="1"/>
      <c r="M42" s="1"/>
      <c r="N42" s="1">
        <v>0</v>
      </c>
      <c r="O42" s="1"/>
      <c r="P42" s="1">
        <v>0</v>
      </c>
      <c r="Q42" s="1">
        <f t="shared" si="3"/>
        <v>20.224</v>
      </c>
      <c r="R42" s="5">
        <f>11*Q42-P42-O42-N42-F42</f>
        <v>32.001000000000005</v>
      </c>
      <c r="S42" s="5"/>
      <c r="T42" s="1"/>
      <c r="U42" s="1">
        <f t="shared" si="4"/>
        <v>11</v>
      </c>
      <c r="V42" s="1">
        <f t="shared" si="5"/>
        <v>9.4176720727848089</v>
      </c>
      <c r="W42" s="1">
        <v>17.664999999999999</v>
      </c>
      <c r="X42" s="1">
        <v>20.4238</v>
      </c>
      <c r="Y42" s="1">
        <v>21.325800000000001</v>
      </c>
      <c r="Z42" s="1">
        <v>27.831800000000001</v>
      </c>
      <c r="AA42" s="1">
        <v>42.77</v>
      </c>
      <c r="AB42" s="1">
        <v>33.384</v>
      </c>
      <c r="AC42" s="1"/>
      <c r="AD42" s="1">
        <f t="shared" si="6"/>
        <v>32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78</v>
      </c>
      <c r="B43" s="14" t="s">
        <v>34</v>
      </c>
      <c r="C43" s="14">
        <v>81.527000000000001</v>
      </c>
      <c r="D43" s="14">
        <v>1.37</v>
      </c>
      <c r="E43" s="14"/>
      <c r="F43" s="14"/>
      <c r="G43" s="15">
        <v>0</v>
      </c>
      <c r="H43" s="14">
        <v>45</v>
      </c>
      <c r="I43" s="14" t="s">
        <v>35</v>
      </c>
      <c r="J43" s="14">
        <v>38.9</v>
      </c>
      <c r="K43" s="14">
        <f t="shared" si="12"/>
        <v>-38.9</v>
      </c>
      <c r="L43" s="14"/>
      <c r="M43" s="14"/>
      <c r="N43" s="14">
        <v>0</v>
      </c>
      <c r="O43" s="14"/>
      <c r="P43" s="14"/>
      <c r="Q43" s="14">
        <f t="shared" si="3"/>
        <v>0</v>
      </c>
      <c r="R43" s="16"/>
      <c r="S43" s="16"/>
      <c r="T43" s="14"/>
      <c r="U43" s="14" t="e">
        <f t="shared" si="4"/>
        <v>#DIV/0!</v>
      </c>
      <c r="V43" s="14" t="e">
        <f t="shared" si="5"/>
        <v>#DIV/0!</v>
      </c>
      <c r="W43" s="14">
        <v>0.27400000000000002</v>
      </c>
      <c r="X43" s="14">
        <v>0</v>
      </c>
      <c r="Y43" s="14">
        <v>0</v>
      </c>
      <c r="Z43" s="14">
        <v>-0.25</v>
      </c>
      <c r="AA43" s="14">
        <v>-0.25</v>
      </c>
      <c r="AB43" s="14">
        <v>0</v>
      </c>
      <c r="AC43" s="14" t="s">
        <v>79</v>
      </c>
      <c r="AD43" s="14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34</v>
      </c>
      <c r="C44" s="1">
        <v>298.74799999999999</v>
      </c>
      <c r="D44" s="1">
        <v>104.51300000000001</v>
      </c>
      <c r="E44" s="1">
        <v>190.31399999999999</v>
      </c>
      <c r="F44" s="1">
        <v>177.751</v>
      </c>
      <c r="G44" s="6">
        <v>1</v>
      </c>
      <c r="H44" s="1">
        <v>30</v>
      </c>
      <c r="I44" s="1" t="s">
        <v>35</v>
      </c>
      <c r="J44" s="1">
        <v>175.7</v>
      </c>
      <c r="K44" s="1">
        <f t="shared" si="12"/>
        <v>14.614000000000004</v>
      </c>
      <c r="L44" s="1"/>
      <c r="M44" s="1"/>
      <c r="N44" s="1">
        <v>104.72750000000011</v>
      </c>
      <c r="O44" s="1"/>
      <c r="P44" s="1">
        <v>2.6894999999998959</v>
      </c>
      <c r="Q44" s="1">
        <f t="shared" si="3"/>
        <v>38.062799999999996</v>
      </c>
      <c r="R44" s="5">
        <f>11*Q44-P44-O44-N44-F44</f>
        <v>133.52279999999993</v>
      </c>
      <c r="S44" s="5"/>
      <c r="T44" s="1"/>
      <c r="U44" s="1">
        <f t="shared" si="4"/>
        <v>11</v>
      </c>
      <c r="V44" s="1">
        <f t="shared" si="5"/>
        <v>7.4920394716100773</v>
      </c>
      <c r="W44" s="1">
        <v>34.045200000000001</v>
      </c>
      <c r="X44" s="1">
        <v>42.356000000000002</v>
      </c>
      <c r="Y44" s="1">
        <v>40.790399999999998</v>
      </c>
      <c r="Z44" s="1">
        <v>52.8322</v>
      </c>
      <c r="AA44" s="1">
        <v>54.596600000000002</v>
      </c>
      <c r="AB44" s="1">
        <v>47.277799999999999</v>
      </c>
      <c r="AC44" s="1"/>
      <c r="AD44" s="1">
        <f t="shared" si="6"/>
        <v>134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34</v>
      </c>
      <c r="C45" s="1">
        <v>56.363</v>
      </c>
      <c r="D45" s="1">
        <v>25.312999999999999</v>
      </c>
      <c r="E45" s="1">
        <v>21.119</v>
      </c>
      <c r="F45" s="1">
        <v>49.271999999999998</v>
      </c>
      <c r="G45" s="6">
        <v>1</v>
      </c>
      <c r="H45" s="1">
        <v>45</v>
      </c>
      <c r="I45" s="1" t="s">
        <v>35</v>
      </c>
      <c r="J45" s="1">
        <v>20.7</v>
      </c>
      <c r="K45" s="1">
        <f t="shared" si="12"/>
        <v>0.41900000000000048</v>
      </c>
      <c r="L45" s="1"/>
      <c r="M45" s="1"/>
      <c r="N45" s="1">
        <v>28.649500000000021</v>
      </c>
      <c r="O45" s="1"/>
      <c r="P45" s="1">
        <v>20</v>
      </c>
      <c r="Q45" s="1">
        <f t="shared" si="3"/>
        <v>4.2237999999999998</v>
      </c>
      <c r="R45" s="5"/>
      <c r="S45" s="5"/>
      <c r="T45" s="1"/>
      <c r="U45" s="1">
        <f t="shared" si="4"/>
        <v>23.183270988209674</v>
      </c>
      <c r="V45" s="1">
        <f t="shared" si="5"/>
        <v>23.183270988209674</v>
      </c>
      <c r="W45" s="1">
        <v>4.2316000000000003</v>
      </c>
      <c r="X45" s="1">
        <v>8.2360000000000007</v>
      </c>
      <c r="Y45" s="1">
        <v>7.827</v>
      </c>
      <c r="Z45" s="1">
        <v>5.6936</v>
      </c>
      <c r="AA45" s="1">
        <v>3.7023999999999999</v>
      </c>
      <c r="AB45" s="1">
        <v>7.3397999999999994</v>
      </c>
      <c r="AC45" s="17" t="s">
        <v>44</v>
      </c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34</v>
      </c>
      <c r="C46" s="1">
        <v>99.370999999999995</v>
      </c>
      <c r="D46" s="1">
        <v>81.760000000000005</v>
      </c>
      <c r="E46" s="1">
        <v>122.29600000000001</v>
      </c>
      <c r="F46" s="1">
        <v>22.501999999999999</v>
      </c>
      <c r="G46" s="6">
        <v>1</v>
      </c>
      <c r="H46" s="1">
        <v>45</v>
      </c>
      <c r="I46" s="1" t="s">
        <v>35</v>
      </c>
      <c r="J46" s="1">
        <v>120.3</v>
      </c>
      <c r="K46" s="1">
        <f t="shared" si="12"/>
        <v>1.9960000000000093</v>
      </c>
      <c r="L46" s="1"/>
      <c r="M46" s="1"/>
      <c r="N46" s="1">
        <v>111.2007</v>
      </c>
      <c r="O46" s="1"/>
      <c r="P46" s="1">
        <v>97.636299999999977</v>
      </c>
      <c r="Q46" s="1">
        <f t="shared" si="3"/>
        <v>24.459200000000003</v>
      </c>
      <c r="R46" s="5">
        <f t="shared" ref="R46:R74" si="13">12*Q46-P46-O46-N46-F46</f>
        <v>62.171400000000034</v>
      </c>
      <c r="S46" s="5"/>
      <c r="T46" s="1"/>
      <c r="U46" s="1">
        <f t="shared" si="4"/>
        <v>11.999999999999998</v>
      </c>
      <c r="V46" s="1">
        <f t="shared" si="5"/>
        <v>9.4581588931772078</v>
      </c>
      <c r="W46" s="1">
        <v>24.373000000000001</v>
      </c>
      <c r="X46" s="1">
        <v>20.9878</v>
      </c>
      <c r="Y46" s="1">
        <v>16.855799999999999</v>
      </c>
      <c r="Z46" s="1">
        <v>10.960599999999999</v>
      </c>
      <c r="AA46" s="1">
        <v>8.3979999999999997</v>
      </c>
      <c r="AB46" s="1">
        <v>19.2286</v>
      </c>
      <c r="AC46" s="1"/>
      <c r="AD46" s="1">
        <f t="shared" si="6"/>
        <v>62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66.037000000000006</v>
      </c>
      <c r="D47" s="1">
        <v>141.83799999999999</v>
      </c>
      <c r="E47" s="1">
        <v>74.367999999999995</v>
      </c>
      <c r="F47" s="1">
        <v>94.685000000000002</v>
      </c>
      <c r="G47" s="6">
        <v>1</v>
      </c>
      <c r="H47" s="1">
        <v>45</v>
      </c>
      <c r="I47" s="1" t="s">
        <v>35</v>
      </c>
      <c r="J47" s="1">
        <v>81.5</v>
      </c>
      <c r="K47" s="1">
        <f t="shared" si="12"/>
        <v>-7.132000000000005</v>
      </c>
      <c r="L47" s="1"/>
      <c r="M47" s="1"/>
      <c r="N47" s="1">
        <v>104.54089999999999</v>
      </c>
      <c r="O47" s="1"/>
      <c r="P47" s="1">
        <v>0</v>
      </c>
      <c r="Q47" s="1">
        <f t="shared" si="3"/>
        <v>14.8736</v>
      </c>
      <c r="R47" s="5"/>
      <c r="S47" s="5"/>
      <c r="T47" s="1"/>
      <c r="U47" s="1">
        <f t="shared" si="4"/>
        <v>13.394598483218589</v>
      </c>
      <c r="V47" s="1">
        <f t="shared" si="5"/>
        <v>13.394598483218589</v>
      </c>
      <c r="W47" s="1">
        <v>17.3126</v>
      </c>
      <c r="X47" s="1">
        <v>22.465399999999999</v>
      </c>
      <c r="Y47" s="1">
        <v>19.415800000000001</v>
      </c>
      <c r="Z47" s="1">
        <v>19.674800000000001</v>
      </c>
      <c r="AA47" s="1">
        <v>15.246</v>
      </c>
      <c r="AB47" s="1">
        <v>19.640799999999999</v>
      </c>
      <c r="AC47" s="1"/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42</v>
      </c>
      <c r="C48" s="1">
        <v>2648</v>
      </c>
      <c r="D48" s="1">
        <v>750</v>
      </c>
      <c r="E48" s="1">
        <v>1475</v>
      </c>
      <c r="F48" s="1">
        <v>1681</v>
      </c>
      <c r="G48" s="6">
        <v>0.4</v>
      </c>
      <c r="H48" s="1">
        <v>45</v>
      </c>
      <c r="I48" s="1" t="s">
        <v>35</v>
      </c>
      <c r="J48" s="1">
        <v>1471</v>
      </c>
      <c r="K48" s="1">
        <f t="shared" si="12"/>
        <v>4</v>
      </c>
      <c r="L48" s="1"/>
      <c r="M48" s="1"/>
      <c r="N48" s="1">
        <v>0</v>
      </c>
      <c r="O48" s="1"/>
      <c r="P48" s="1">
        <v>867.60000000000036</v>
      </c>
      <c r="Q48" s="1">
        <f t="shared" si="3"/>
        <v>295</v>
      </c>
      <c r="R48" s="5">
        <f t="shared" si="13"/>
        <v>991.39999999999964</v>
      </c>
      <c r="S48" s="5"/>
      <c r="T48" s="1"/>
      <c r="U48" s="1">
        <f t="shared" si="4"/>
        <v>12</v>
      </c>
      <c r="V48" s="1">
        <f t="shared" si="5"/>
        <v>8.6393220338983063</v>
      </c>
      <c r="W48" s="1">
        <v>266.60000000000002</v>
      </c>
      <c r="X48" s="1">
        <v>261.2</v>
      </c>
      <c r="Y48" s="1">
        <v>323</v>
      </c>
      <c r="Z48" s="1">
        <v>377.2</v>
      </c>
      <c r="AA48" s="1">
        <v>406</v>
      </c>
      <c r="AB48" s="1">
        <v>382</v>
      </c>
      <c r="AC48" s="1" t="s">
        <v>85</v>
      </c>
      <c r="AD48" s="1">
        <f t="shared" si="6"/>
        <v>397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42</v>
      </c>
      <c r="C49" s="1">
        <v>281</v>
      </c>
      <c r="D49" s="1">
        <v>230</v>
      </c>
      <c r="E49" s="1">
        <v>293</v>
      </c>
      <c r="F49" s="1">
        <v>212</v>
      </c>
      <c r="G49" s="6">
        <v>0.45</v>
      </c>
      <c r="H49" s="1">
        <v>50</v>
      </c>
      <c r="I49" s="1" t="s">
        <v>35</v>
      </c>
      <c r="J49" s="1">
        <v>283</v>
      </c>
      <c r="K49" s="1">
        <f t="shared" si="12"/>
        <v>10</v>
      </c>
      <c r="L49" s="1"/>
      <c r="M49" s="1"/>
      <c r="N49" s="1">
        <v>80.60000000000008</v>
      </c>
      <c r="O49" s="1"/>
      <c r="P49" s="1">
        <v>108.8</v>
      </c>
      <c r="Q49" s="1">
        <f t="shared" si="3"/>
        <v>58.6</v>
      </c>
      <c r="R49" s="5">
        <f t="shared" si="13"/>
        <v>301.79999999999995</v>
      </c>
      <c r="S49" s="5"/>
      <c r="T49" s="1"/>
      <c r="U49" s="1">
        <f t="shared" si="4"/>
        <v>12</v>
      </c>
      <c r="V49" s="1">
        <f t="shared" si="5"/>
        <v>6.8498293515358375</v>
      </c>
      <c r="W49" s="1">
        <v>41.2</v>
      </c>
      <c r="X49" s="1">
        <v>47.6</v>
      </c>
      <c r="Y49" s="1">
        <v>47.2</v>
      </c>
      <c r="Z49" s="1">
        <v>42</v>
      </c>
      <c r="AA49" s="1">
        <v>42.2</v>
      </c>
      <c r="AB49" s="1">
        <v>39</v>
      </c>
      <c r="AC49" s="1"/>
      <c r="AD49" s="1">
        <f t="shared" si="6"/>
        <v>136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962.35699999999997</v>
      </c>
      <c r="D50" s="1">
        <v>1109.48</v>
      </c>
      <c r="E50" s="1">
        <v>696.98099999999999</v>
      </c>
      <c r="F50" s="1">
        <v>1235.104</v>
      </c>
      <c r="G50" s="6">
        <v>1</v>
      </c>
      <c r="H50" s="1">
        <v>45</v>
      </c>
      <c r="I50" s="1" t="s">
        <v>35</v>
      </c>
      <c r="J50" s="1">
        <v>645</v>
      </c>
      <c r="K50" s="1">
        <f t="shared" si="12"/>
        <v>51.980999999999995</v>
      </c>
      <c r="L50" s="1"/>
      <c r="M50" s="1"/>
      <c r="N50" s="1">
        <v>492.62709999999998</v>
      </c>
      <c r="O50" s="1"/>
      <c r="P50" s="1">
        <v>0</v>
      </c>
      <c r="Q50" s="1">
        <f t="shared" si="3"/>
        <v>139.39619999999999</v>
      </c>
      <c r="R50" s="5"/>
      <c r="S50" s="5"/>
      <c r="T50" s="1"/>
      <c r="U50" s="1">
        <f t="shared" si="4"/>
        <v>12.394391669213364</v>
      </c>
      <c r="V50" s="1">
        <f t="shared" si="5"/>
        <v>12.394391669213364</v>
      </c>
      <c r="W50" s="1">
        <v>146.99520000000001</v>
      </c>
      <c r="X50" s="1">
        <v>200.7328</v>
      </c>
      <c r="Y50" s="1">
        <v>195.18700000000001</v>
      </c>
      <c r="Z50" s="1">
        <v>198.02080000000001</v>
      </c>
      <c r="AA50" s="1">
        <v>204.6832</v>
      </c>
      <c r="AB50" s="1">
        <v>184.49100000000001</v>
      </c>
      <c r="AC50" s="1"/>
      <c r="AD50" s="1">
        <f t="shared" si="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42</v>
      </c>
      <c r="C51" s="1">
        <v>543</v>
      </c>
      <c r="D51" s="1">
        <v>900</v>
      </c>
      <c r="E51" s="1">
        <v>842</v>
      </c>
      <c r="F51" s="1">
        <v>445</v>
      </c>
      <c r="G51" s="6">
        <v>0.35</v>
      </c>
      <c r="H51" s="1">
        <v>40</v>
      </c>
      <c r="I51" s="1" t="s">
        <v>35</v>
      </c>
      <c r="J51" s="1">
        <v>841</v>
      </c>
      <c r="K51" s="1">
        <f t="shared" si="12"/>
        <v>1</v>
      </c>
      <c r="L51" s="1"/>
      <c r="M51" s="1"/>
      <c r="N51" s="1">
        <v>57.999999999999723</v>
      </c>
      <c r="O51" s="1"/>
      <c r="P51" s="1">
        <v>833.80000000000041</v>
      </c>
      <c r="Q51" s="1">
        <f t="shared" si="3"/>
        <v>168.4</v>
      </c>
      <c r="R51" s="5">
        <f t="shared" si="13"/>
        <v>684</v>
      </c>
      <c r="S51" s="5"/>
      <c r="T51" s="1"/>
      <c r="U51" s="1">
        <f t="shared" si="4"/>
        <v>12</v>
      </c>
      <c r="V51" s="1">
        <f t="shared" si="5"/>
        <v>7.9382422802850368</v>
      </c>
      <c r="W51" s="1">
        <v>145.80000000000001</v>
      </c>
      <c r="X51" s="1">
        <v>111.6</v>
      </c>
      <c r="Y51" s="1">
        <v>136.4</v>
      </c>
      <c r="Z51" s="1">
        <v>120.8</v>
      </c>
      <c r="AA51" s="1">
        <v>116.4</v>
      </c>
      <c r="AB51" s="1">
        <v>119.2</v>
      </c>
      <c r="AC51" s="1" t="s">
        <v>85</v>
      </c>
      <c r="AD51" s="1">
        <f t="shared" si="6"/>
        <v>239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328.09899999999999</v>
      </c>
      <c r="D52" s="1">
        <v>449.654</v>
      </c>
      <c r="E52" s="1">
        <v>239.52799999999999</v>
      </c>
      <c r="F52" s="1">
        <v>502.58100000000002</v>
      </c>
      <c r="G52" s="6">
        <v>1</v>
      </c>
      <c r="H52" s="1">
        <v>40</v>
      </c>
      <c r="I52" s="1" t="s">
        <v>35</v>
      </c>
      <c r="J52" s="1">
        <v>235.25</v>
      </c>
      <c r="K52" s="1">
        <f t="shared" si="12"/>
        <v>4.2779999999999916</v>
      </c>
      <c r="L52" s="1"/>
      <c r="M52" s="1"/>
      <c r="N52" s="1">
        <v>168.8801</v>
      </c>
      <c r="O52" s="1"/>
      <c r="P52" s="1">
        <v>0</v>
      </c>
      <c r="Q52" s="1">
        <f t="shared" si="3"/>
        <v>47.9056</v>
      </c>
      <c r="R52" s="5"/>
      <c r="S52" s="5"/>
      <c r="T52" s="1"/>
      <c r="U52" s="1">
        <f t="shared" si="4"/>
        <v>14.016338382151565</v>
      </c>
      <c r="V52" s="1">
        <f t="shared" si="5"/>
        <v>14.016338382151565</v>
      </c>
      <c r="W52" s="1">
        <v>43.587800000000001</v>
      </c>
      <c r="X52" s="1">
        <v>75.543599999999998</v>
      </c>
      <c r="Y52" s="1">
        <v>73.668199999999999</v>
      </c>
      <c r="Z52" s="1">
        <v>59.988599999999998</v>
      </c>
      <c r="AA52" s="1">
        <v>59.447200000000002</v>
      </c>
      <c r="AB52" s="1">
        <v>50.944200000000002</v>
      </c>
      <c r="AC52" s="1"/>
      <c r="AD52" s="1">
        <f t="shared" si="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42</v>
      </c>
      <c r="C53" s="1">
        <v>1606</v>
      </c>
      <c r="D53" s="1">
        <v>1074</v>
      </c>
      <c r="E53" s="1">
        <v>935</v>
      </c>
      <c r="F53" s="1">
        <v>1600</v>
      </c>
      <c r="G53" s="6">
        <v>0.4</v>
      </c>
      <c r="H53" s="1">
        <v>40</v>
      </c>
      <c r="I53" s="1" t="s">
        <v>35</v>
      </c>
      <c r="J53" s="1">
        <v>931</v>
      </c>
      <c r="K53" s="1">
        <f t="shared" si="12"/>
        <v>4</v>
      </c>
      <c r="L53" s="1"/>
      <c r="M53" s="1"/>
      <c r="N53" s="1">
        <v>0</v>
      </c>
      <c r="O53" s="1"/>
      <c r="P53" s="1">
        <v>0</v>
      </c>
      <c r="Q53" s="1">
        <f t="shared" si="3"/>
        <v>187</v>
      </c>
      <c r="R53" s="5">
        <f t="shared" si="13"/>
        <v>644</v>
      </c>
      <c r="S53" s="5"/>
      <c r="T53" s="1"/>
      <c r="U53" s="1">
        <f t="shared" si="4"/>
        <v>12</v>
      </c>
      <c r="V53" s="1">
        <f t="shared" si="5"/>
        <v>8.5561497326203213</v>
      </c>
      <c r="W53" s="1">
        <v>173.4</v>
      </c>
      <c r="X53" s="1">
        <v>148.6</v>
      </c>
      <c r="Y53" s="1">
        <v>254.6</v>
      </c>
      <c r="Z53" s="1">
        <v>274</v>
      </c>
      <c r="AA53" s="1">
        <v>274.60000000000002</v>
      </c>
      <c r="AB53" s="1">
        <v>232.8</v>
      </c>
      <c r="AC53" s="1" t="s">
        <v>91</v>
      </c>
      <c r="AD53" s="1">
        <f t="shared" si="6"/>
        <v>258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42</v>
      </c>
      <c r="C54" s="1">
        <v>1436</v>
      </c>
      <c r="D54" s="1">
        <v>330</v>
      </c>
      <c r="E54" s="1">
        <v>788</v>
      </c>
      <c r="F54" s="1">
        <v>870</v>
      </c>
      <c r="G54" s="6">
        <v>0.4</v>
      </c>
      <c r="H54" s="1">
        <v>45</v>
      </c>
      <c r="I54" s="1" t="s">
        <v>35</v>
      </c>
      <c r="J54" s="1">
        <v>783</v>
      </c>
      <c r="K54" s="1">
        <f t="shared" si="12"/>
        <v>5</v>
      </c>
      <c r="L54" s="1"/>
      <c r="M54" s="1"/>
      <c r="N54" s="1">
        <v>0</v>
      </c>
      <c r="O54" s="1"/>
      <c r="P54" s="1">
        <v>0</v>
      </c>
      <c r="Q54" s="1">
        <f t="shared" si="3"/>
        <v>157.6</v>
      </c>
      <c r="R54" s="5">
        <f t="shared" si="13"/>
        <v>1021.1999999999998</v>
      </c>
      <c r="S54" s="5"/>
      <c r="T54" s="1"/>
      <c r="U54" s="1">
        <f t="shared" si="4"/>
        <v>12</v>
      </c>
      <c r="V54" s="1">
        <f t="shared" si="5"/>
        <v>5.5203045685279193</v>
      </c>
      <c r="W54" s="1">
        <v>132.80000000000001</v>
      </c>
      <c r="X54" s="1">
        <v>119.2</v>
      </c>
      <c r="Y54" s="1">
        <v>165.6</v>
      </c>
      <c r="Z54" s="1">
        <v>191</v>
      </c>
      <c r="AA54" s="1">
        <v>219.4</v>
      </c>
      <c r="AB54" s="1">
        <v>194.6</v>
      </c>
      <c r="AC54" s="1" t="s">
        <v>93</v>
      </c>
      <c r="AD54" s="1">
        <f t="shared" si="6"/>
        <v>408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42</v>
      </c>
      <c r="C55" s="1">
        <v>1027</v>
      </c>
      <c r="D55" s="1">
        <v>402</v>
      </c>
      <c r="E55" s="1">
        <v>428</v>
      </c>
      <c r="F55" s="1">
        <v>923</v>
      </c>
      <c r="G55" s="6">
        <v>0.4</v>
      </c>
      <c r="H55" s="1">
        <v>40</v>
      </c>
      <c r="I55" s="1" t="s">
        <v>35</v>
      </c>
      <c r="J55" s="1">
        <v>430</v>
      </c>
      <c r="K55" s="1">
        <f t="shared" si="12"/>
        <v>-2</v>
      </c>
      <c r="L55" s="1"/>
      <c r="M55" s="1"/>
      <c r="N55" s="1">
        <v>232.8</v>
      </c>
      <c r="O55" s="1"/>
      <c r="P55" s="1">
        <v>0</v>
      </c>
      <c r="Q55" s="1">
        <f t="shared" si="3"/>
        <v>85.6</v>
      </c>
      <c r="R55" s="5"/>
      <c r="S55" s="5"/>
      <c r="T55" s="1"/>
      <c r="U55" s="1">
        <f t="shared" si="4"/>
        <v>13.502336448598131</v>
      </c>
      <c r="V55" s="1">
        <f t="shared" si="5"/>
        <v>13.502336448598131</v>
      </c>
      <c r="W55" s="1">
        <v>86.2</v>
      </c>
      <c r="X55" s="1">
        <v>131.19999999999999</v>
      </c>
      <c r="Y55" s="1">
        <v>135.19999999999999</v>
      </c>
      <c r="Z55" s="1">
        <v>168.6</v>
      </c>
      <c r="AA55" s="1">
        <v>167.6</v>
      </c>
      <c r="AB55" s="1">
        <v>129.6</v>
      </c>
      <c r="AC55" s="1"/>
      <c r="AD55" s="1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1007.478</v>
      </c>
      <c r="D56" s="1">
        <v>430.548</v>
      </c>
      <c r="E56" s="1">
        <v>551.14200000000005</v>
      </c>
      <c r="F56" s="1">
        <v>721.00199999999995</v>
      </c>
      <c r="G56" s="6">
        <v>1</v>
      </c>
      <c r="H56" s="1">
        <v>50</v>
      </c>
      <c r="I56" s="1" t="s">
        <v>35</v>
      </c>
      <c r="J56" s="1">
        <v>547.39</v>
      </c>
      <c r="K56" s="1">
        <f t="shared" si="12"/>
        <v>3.7520000000000664</v>
      </c>
      <c r="L56" s="1"/>
      <c r="M56" s="1"/>
      <c r="N56" s="1">
        <v>267.70570000000032</v>
      </c>
      <c r="O56" s="1"/>
      <c r="P56" s="1">
        <v>284.73709999999937</v>
      </c>
      <c r="Q56" s="1">
        <f t="shared" si="3"/>
        <v>110.22840000000001</v>
      </c>
      <c r="R56" s="5">
        <f t="shared" si="13"/>
        <v>49.29600000000039</v>
      </c>
      <c r="S56" s="5"/>
      <c r="T56" s="1"/>
      <c r="U56" s="1">
        <f t="shared" si="4"/>
        <v>12</v>
      </c>
      <c r="V56" s="1">
        <f t="shared" si="5"/>
        <v>11.552783130300355</v>
      </c>
      <c r="W56" s="1">
        <v>117.0864</v>
      </c>
      <c r="X56" s="1">
        <v>127.0626</v>
      </c>
      <c r="Y56" s="1">
        <v>135.21940000000001</v>
      </c>
      <c r="Z56" s="1">
        <v>155.05779999999999</v>
      </c>
      <c r="AA56" s="1">
        <v>157.1182</v>
      </c>
      <c r="AB56" s="1">
        <v>136.256</v>
      </c>
      <c r="AC56" s="1"/>
      <c r="AD56" s="1">
        <f t="shared" si="6"/>
        <v>49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742.09500000000003</v>
      </c>
      <c r="D57" s="1">
        <v>872.69500000000005</v>
      </c>
      <c r="E57" s="1">
        <v>778.90200000000004</v>
      </c>
      <c r="F57" s="1">
        <v>705.08299999999997</v>
      </c>
      <c r="G57" s="6">
        <v>1</v>
      </c>
      <c r="H57" s="1">
        <v>50</v>
      </c>
      <c r="I57" s="1" t="s">
        <v>35</v>
      </c>
      <c r="J57" s="1">
        <v>751.94</v>
      </c>
      <c r="K57" s="1">
        <f t="shared" si="12"/>
        <v>26.961999999999989</v>
      </c>
      <c r="L57" s="1"/>
      <c r="M57" s="1"/>
      <c r="N57" s="1">
        <v>248.78340000000031</v>
      </c>
      <c r="O57" s="1"/>
      <c r="P57" s="1">
        <v>605.0033999999996</v>
      </c>
      <c r="Q57" s="1">
        <f t="shared" si="3"/>
        <v>155.78040000000001</v>
      </c>
      <c r="R57" s="5">
        <f t="shared" si="13"/>
        <v>310.49500000000046</v>
      </c>
      <c r="S57" s="5"/>
      <c r="T57" s="1"/>
      <c r="U57" s="1">
        <f t="shared" si="4"/>
        <v>12</v>
      </c>
      <c r="V57" s="1">
        <f t="shared" si="5"/>
        <v>10.006841682265547</v>
      </c>
      <c r="W57" s="1">
        <v>145.21039999999999</v>
      </c>
      <c r="X57" s="1">
        <v>141.38640000000001</v>
      </c>
      <c r="Y57" s="1">
        <v>150.98480000000001</v>
      </c>
      <c r="Z57" s="1">
        <v>148.43279999999999</v>
      </c>
      <c r="AA57" s="1">
        <v>144.11279999999999</v>
      </c>
      <c r="AB57" s="1">
        <v>142.20439999999999</v>
      </c>
      <c r="AC57" s="1"/>
      <c r="AD57" s="1">
        <f t="shared" si="6"/>
        <v>310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34</v>
      </c>
      <c r="C58" s="1">
        <v>380.81900000000002</v>
      </c>
      <c r="D58" s="1">
        <v>759.81899999999996</v>
      </c>
      <c r="E58" s="1">
        <v>507.113</v>
      </c>
      <c r="F58" s="1">
        <v>529.11699999999996</v>
      </c>
      <c r="G58" s="6">
        <v>1</v>
      </c>
      <c r="H58" s="1">
        <v>55</v>
      </c>
      <c r="I58" s="1" t="s">
        <v>35</v>
      </c>
      <c r="J58" s="1">
        <v>489.84</v>
      </c>
      <c r="K58" s="1">
        <f t="shared" si="12"/>
        <v>17.273000000000025</v>
      </c>
      <c r="L58" s="1"/>
      <c r="M58" s="1"/>
      <c r="N58" s="1">
        <v>241.61239999999961</v>
      </c>
      <c r="O58" s="1"/>
      <c r="P58" s="1">
        <v>119.7846000000001</v>
      </c>
      <c r="Q58" s="1">
        <f t="shared" si="3"/>
        <v>101.4226</v>
      </c>
      <c r="R58" s="5">
        <f t="shared" si="13"/>
        <v>326.55720000000031</v>
      </c>
      <c r="S58" s="5"/>
      <c r="T58" s="1"/>
      <c r="U58" s="1">
        <f t="shared" si="4"/>
        <v>11.999999999999998</v>
      </c>
      <c r="V58" s="1">
        <f t="shared" si="5"/>
        <v>8.7802324136829437</v>
      </c>
      <c r="W58" s="1">
        <v>88.35499999999999</v>
      </c>
      <c r="X58" s="1">
        <v>104.105</v>
      </c>
      <c r="Y58" s="1">
        <v>106.6932</v>
      </c>
      <c r="Z58" s="1">
        <v>102.005</v>
      </c>
      <c r="AA58" s="1">
        <v>90.592799999999997</v>
      </c>
      <c r="AB58" s="1">
        <v>78.181799999999996</v>
      </c>
      <c r="AC58" s="1"/>
      <c r="AD58" s="1">
        <f t="shared" si="6"/>
        <v>327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34</v>
      </c>
      <c r="C59" s="1">
        <v>-5.0000000000000001E-3</v>
      </c>
      <c r="D59" s="1">
        <v>153.96100000000001</v>
      </c>
      <c r="E59" s="1">
        <v>37.040999999999997</v>
      </c>
      <c r="F59" s="1">
        <v>116.91500000000001</v>
      </c>
      <c r="G59" s="6">
        <v>1</v>
      </c>
      <c r="H59" s="1">
        <v>40</v>
      </c>
      <c r="I59" s="1" t="s">
        <v>35</v>
      </c>
      <c r="J59" s="1">
        <v>36.5</v>
      </c>
      <c r="K59" s="1">
        <f t="shared" si="12"/>
        <v>0.54099999999999682</v>
      </c>
      <c r="L59" s="1"/>
      <c r="M59" s="1"/>
      <c r="N59" s="1">
        <v>92.604199999999992</v>
      </c>
      <c r="O59" s="1"/>
      <c r="P59" s="1">
        <v>0</v>
      </c>
      <c r="Q59" s="1">
        <f t="shared" si="3"/>
        <v>7.408199999999999</v>
      </c>
      <c r="R59" s="5"/>
      <c r="S59" s="5"/>
      <c r="T59" s="1"/>
      <c r="U59" s="1">
        <f t="shared" si="4"/>
        <v>28.282065818957378</v>
      </c>
      <c r="V59" s="1">
        <f t="shared" si="5"/>
        <v>28.282065818957378</v>
      </c>
      <c r="W59" s="1">
        <v>2.2742</v>
      </c>
      <c r="X59" s="1">
        <v>20.2166</v>
      </c>
      <c r="Y59" s="1">
        <v>20.2166</v>
      </c>
      <c r="Z59" s="1">
        <v>0</v>
      </c>
      <c r="AA59" s="1">
        <v>0</v>
      </c>
      <c r="AB59" s="1">
        <v>0</v>
      </c>
      <c r="AC59" s="1"/>
      <c r="AD59" s="1">
        <f t="shared" si="6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34</v>
      </c>
      <c r="C60" s="1">
        <v>4.3</v>
      </c>
      <c r="D60" s="1">
        <v>153.958</v>
      </c>
      <c r="E60" s="1">
        <v>42.999000000000002</v>
      </c>
      <c r="F60" s="1">
        <v>113.816</v>
      </c>
      <c r="G60" s="6">
        <v>1</v>
      </c>
      <c r="H60" s="1">
        <v>40</v>
      </c>
      <c r="I60" s="1" t="s">
        <v>35</v>
      </c>
      <c r="J60" s="1">
        <v>43.656999999999996</v>
      </c>
      <c r="K60" s="1">
        <f t="shared" si="12"/>
        <v>-0.65799999999999415</v>
      </c>
      <c r="L60" s="1"/>
      <c r="M60" s="1"/>
      <c r="N60" s="1">
        <v>87.810200000000037</v>
      </c>
      <c r="O60" s="1"/>
      <c r="P60" s="1">
        <v>0</v>
      </c>
      <c r="Q60" s="1">
        <f t="shared" si="3"/>
        <v>8.5998000000000001</v>
      </c>
      <c r="R60" s="5"/>
      <c r="S60" s="5"/>
      <c r="T60" s="1"/>
      <c r="U60" s="1">
        <f t="shared" si="4"/>
        <v>23.445452219819071</v>
      </c>
      <c r="V60" s="1">
        <f t="shared" si="5"/>
        <v>23.445452219819071</v>
      </c>
      <c r="W60" s="1">
        <v>3.8932000000000002</v>
      </c>
      <c r="X60" s="1">
        <v>20.055599999999998</v>
      </c>
      <c r="Y60" s="1">
        <v>19.766999999999999</v>
      </c>
      <c r="Z60" s="1">
        <v>0</v>
      </c>
      <c r="AA60" s="1">
        <v>0</v>
      </c>
      <c r="AB60" s="1">
        <v>0</v>
      </c>
      <c r="AC60" s="1"/>
      <c r="AD60" s="1">
        <f t="shared" si="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/>
      <c r="D61" s="1">
        <v>56.607999999999997</v>
      </c>
      <c r="E61" s="1">
        <v>18.818000000000001</v>
      </c>
      <c r="F61" s="1">
        <v>23.152000000000001</v>
      </c>
      <c r="G61" s="6">
        <v>1</v>
      </c>
      <c r="H61" s="1">
        <v>40</v>
      </c>
      <c r="I61" s="1" t="s">
        <v>35</v>
      </c>
      <c r="J61" s="1">
        <v>17.899999999999999</v>
      </c>
      <c r="K61" s="1">
        <f t="shared" si="12"/>
        <v>0.91800000000000281</v>
      </c>
      <c r="L61" s="1"/>
      <c r="M61" s="1"/>
      <c r="N61" s="1">
        <v>0</v>
      </c>
      <c r="O61" s="1"/>
      <c r="P61" s="1">
        <v>0</v>
      </c>
      <c r="Q61" s="1">
        <f t="shared" si="3"/>
        <v>3.7636000000000003</v>
      </c>
      <c r="R61" s="5">
        <f t="shared" si="13"/>
        <v>22.011200000000002</v>
      </c>
      <c r="S61" s="5"/>
      <c r="T61" s="1"/>
      <c r="U61" s="1">
        <f t="shared" si="4"/>
        <v>12</v>
      </c>
      <c r="V61" s="1">
        <f t="shared" si="5"/>
        <v>6.1515570198745877</v>
      </c>
      <c r="W61" s="1">
        <v>3.2488000000000001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>
        <f t="shared" si="6"/>
        <v>22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42</v>
      </c>
      <c r="C62" s="1">
        <v>2267</v>
      </c>
      <c r="D62" s="1">
        <v>456</v>
      </c>
      <c r="E62" s="1">
        <v>1658</v>
      </c>
      <c r="F62" s="1">
        <v>844</v>
      </c>
      <c r="G62" s="6">
        <v>0.4</v>
      </c>
      <c r="H62" s="1">
        <v>45</v>
      </c>
      <c r="I62" s="1" t="s">
        <v>35</v>
      </c>
      <c r="J62" s="1">
        <v>1651</v>
      </c>
      <c r="K62" s="1">
        <f t="shared" si="12"/>
        <v>7</v>
      </c>
      <c r="L62" s="1"/>
      <c r="M62" s="1"/>
      <c r="N62" s="1">
        <v>0</v>
      </c>
      <c r="O62" s="1"/>
      <c r="P62" s="1">
        <v>2080.1999999999998</v>
      </c>
      <c r="Q62" s="1">
        <f t="shared" si="3"/>
        <v>331.6</v>
      </c>
      <c r="R62" s="5">
        <f t="shared" si="13"/>
        <v>1055.0000000000005</v>
      </c>
      <c r="S62" s="5"/>
      <c r="T62" s="1"/>
      <c r="U62" s="1">
        <f t="shared" si="4"/>
        <v>12</v>
      </c>
      <c r="V62" s="1">
        <f t="shared" si="5"/>
        <v>8.8184559710494561</v>
      </c>
      <c r="W62" s="1">
        <v>300.2</v>
      </c>
      <c r="X62" s="1">
        <v>249.2</v>
      </c>
      <c r="Y62" s="1">
        <v>377.8</v>
      </c>
      <c r="Z62" s="1">
        <v>404.4</v>
      </c>
      <c r="AA62" s="1">
        <v>397.2</v>
      </c>
      <c r="AB62" s="1">
        <v>370</v>
      </c>
      <c r="AC62" s="1" t="s">
        <v>85</v>
      </c>
      <c r="AD62" s="1">
        <f t="shared" si="6"/>
        <v>422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34</v>
      </c>
      <c r="C63" s="1">
        <v>363.07400000000001</v>
      </c>
      <c r="D63" s="1">
        <v>122.16</v>
      </c>
      <c r="E63" s="1">
        <v>206.61500000000001</v>
      </c>
      <c r="F63" s="1">
        <v>215.68100000000001</v>
      </c>
      <c r="G63" s="6">
        <v>1</v>
      </c>
      <c r="H63" s="1">
        <v>40</v>
      </c>
      <c r="I63" s="1" t="s">
        <v>35</v>
      </c>
      <c r="J63" s="1">
        <v>202.7</v>
      </c>
      <c r="K63" s="1">
        <f t="shared" si="12"/>
        <v>3.9150000000000205</v>
      </c>
      <c r="L63" s="1"/>
      <c r="M63" s="1"/>
      <c r="N63" s="1">
        <v>148.57490000000001</v>
      </c>
      <c r="O63" s="1"/>
      <c r="P63" s="1">
        <v>151.91909999999999</v>
      </c>
      <c r="Q63" s="1">
        <f t="shared" si="3"/>
        <v>41.323</v>
      </c>
      <c r="R63" s="5"/>
      <c r="S63" s="5"/>
      <c r="T63" s="1"/>
      <c r="U63" s="1">
        <f t="shared" si="4"/>
        <v>12.491227645621082</v>
      </c>
      <c r="V63" s="1">
        <f t="shared" si="5"/>
        <v>12.491227645621082</v>
      </c>
      <c r="W63" s="1">
        <v>49.107999999999997</v>
      </c>
      <c r="X63" s="1">
        <v>46.788600000000002</v>
      </c>
      <c r="Y63" s="1">
        <v>45.444600000000001</v>
      </c>
      <c r="Z63" s="1">
        <v>51.991999999999997</v>
      </c>
      <c r="AA63" s="1">
        <v>55.398200000000003</v>
      </c>
      <c r="AB63" s="1">
        <v>42.656799999999997</v>
      </c>
      <c r="AC63" s="1"/>
      <c r="AD63" s="1">
        <f t="shared" si="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42</v>
      </c>
      <c r="C64" s="1">
        <v>947</v>
      </c>
      <c r="D64" s="1">
        <v>1740</v>
      </c>
      <c r="E64" s="1">
        <v>1132</v>
      </c>
      <c r="F64" s="1">
        <v>1338</v>
      </c>
      <c r="G64" s="6">
        <v>0.35</v>
      </c>
      <c r="H64" s="1">
        <v>40</v>
      </c>
      <c r="I64" s="1" t="s">
        <v>35</v>
      </c>
      <c r="J64" s="1">
        <v>1141</v>
      </c>
      <c r="K64" s="1">
        <f t="shared" si="12"/>
        <v>-9</v>
      </c>
      <c r="L64" s="1"/>
      <c r="M64" s="1"/>
      <c r="N64" s="1">
        <v>0</v>
      </c>
      <c r="O64" s="1"/>
      <c r="P64" s="1">
        <v>523.59999999999991</v>
      </c>
      <c r="Q64" s="1">
        <f t="shared" si="3"/>
        <v>226.4</v>
      </c>
      <c r="R64" s="5">
        <f t="shared" si="13"/>
        <v>855.20000000000027</v>
      </c>
      <c r="S64" s="5"/>
      <c r="T64" s="1"/>
      <c r="U64" s="1">
        <f t="shared" si="4"/>
        <v>12</v>
      </c>
      <c r="V64" s="1">
        <f t="shared" si="5"/>
        <v>8.2226148409893991</v>
      </c>
      <c r="W64" s="1">
        <v>200.6</v>
      </c>
      <c r="X64" s="1">
        <v>159.4</v>
      </c>
      <c r="Y64" s="1">
        <v>255</v>
      </c>
      <c r="Z64" s="1">
        <v>225.4</v>
      </c>
      <c r="AA64" s="1">
        <v>211.2</v>
      </c>
      <c r="AB64" s="1">
        <v>207.2</v>
      </c>
      <c r="AC64" s="1"/>
      <c r="AD64" s="1">
        <f t="shared" si="6"/>
        <v>299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42</v>
      </c>
      <c r="C65" s="1">
        <v>382</v>
      </c>
      <c r="D65" s="1">
        <v>360</v>
      </c>
      <c r="E65" s="1">
        <v>646</v>
      </c>
      <c r="F65" s="1">
        <v>19</v>
      </c>
      <c r="G65" s="6">
        <v>0.4</v>
      </c>
      <c r="H65" s="1">
        <v>50</v>
      </c>
      <c r="I65" s="1" t="s">
        <v>35</v>
      </c>
      <c r="J65" s="1">
        <v>672</v>
      </c>
      <c r="K65" s="1">
        <f t="shared" si="12"/>
        <v>-26</v>
      </c>
      <c r="L65" s="1"/>
      <c r="M65" s="1"/>
      <c r="N65" s="1">
        <v>0</v>
      </c>
      <c r="O65" s="1"/>
      <c r="P65" s="1">
        <v>726.80000000000018</v>
      </c>
      <c r="Q65" s="1">
        <f t="shared" si="3"/>
        <v>129.19999999999999</v>
      </c>
      <c r="R65" s="5">
        <f t="shared" si="13"/>
        <v>804.59999999999968</v>
      </c>
      <c r="S65" s="5"/>
      <c r="T65" s="1"/>
      <c r="U65" s="1">
        <f t="shared" si="4"/>
        <v>12</v>
      </c>
      <c r="V65" s="1">
        <f t="shared" si="5"/>
        <v>5.7724458204334388</v>
      </c>
      <c r="W65" s="1">
        <v>86.4</v>
      </c>
      <c r="X65" s="1">
        <v>42.8</v>
      </c>
      <c r="Y65" s="1">
        <v>64.400000000000006</v>
      </c>
      <c r="Z65" s="1">
        <v>69.56</v>
      </c>
      <c r="AA65" s="1">
        <v>63.36</v>
      </c>
      <c r="AB65" s="1">
        <v>46.2</v>
      </c>
      <c r="AC65" s="1"/>
      <c r="AD65" s="1">
        <f t="shared" si="6"/>
        <v>322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42</v>
      </c>
      <c r="C66" s="1">
        <v>380</v>
      </c>
      <c r="D66" s="1">
        <v>300</v>
      </c>
      <c r="E66" s="1">
        <v>530</v>
      </c>
      <c r="F66" s="1">
        <v>114</v>
      </c>
      <c r="G66" s="6">
        <v>0.45</v>
      </c>
      <c r="H66" s="1">
        <v>45</v>
      </c>
      <c r="I66" s="1" t="s">
        <v>35</v>
      </c>
      <c r="J66" s="1">
        <v>530</v>
      </c>
      <c r="K66" s="1">
        <f t="shared" si="12"/>
        <v>0</v>
      </c>
      <c r="L66" s="1"/>
      <c r="M66" s="1"/>
      <c r="N66" s="1">
        <v>24.599999999999909</v>
      </c>
      <c r="O66" s="1"/>
      <c r="P66" s="1">
        <v>530.60000000000014</v>
      </c>
      <c r="Q66" s="1">
        <f t="shared" si="3"/>
        <v>106</v>
      </c>
      <c r="R66" s="5">
        <f t="shared" si="13"/>
        <v>602.79999999999995</v>
      </c>
      <c r="S66" s="5"/>
      <c r="T66" s="1"/>
      <c r="U66" s="1">
        <f t="shared" si="4"/>
        <v>12</v>
      </c>
      <c r="V66" s="1">
        <f t="shared" si="5"/>
        <v>6.3132075471698119</v>
      </c>
      <c r="W66" s="1">
        <v>77.2</v>
      </c>
      <c r="X66" s="1">
        <v>55.4</v>
      </c>
      <c r="Y66" s="1">
        <v>64.400000000000006</v>
      </c>
      <c r="Z66" s="1">
        <v>66.400000000000006</v>
      </c>
      <c r="AA66" s="1">
        <v>66.8</v>
      </c>
      <c r="AB66" s="1">
        <v>67.400000000000006</v>
      </c>
      <c r="AC66" s="1"/>
      <c r="AD66" s="1">
        <f t="shared" si="6"/>
        <v>271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42</v>
      </c>
      <c r="C67" s="1">
        <v>467</v>
      </c>
      <c r="D67" s="1">
        <v>78</v>
      </c>
      <c r="E67" s="1">
        <v>128</v>
      </c>
      <c r="F67" s="1">
        <v>391</v>
      </c>
      <c r="G67" s="6">
        <v>0.4</v>
      </c>
      <c r="H67" s="1">
        <v>40</v>
      </c>
      <c r="I67" s="1" t="s">
        <v>35</v>
      </c>
      <c r="J67" s="1">
        <v>139</v>
      </c>
      <c r="K67" s="1">
        <f t="shared" si="12"/>
        <v>-11</v>
      </c>
      <c r="L67" s="1"/>
      <c r="M67" s="1"/>
      <c r="N67" s="1">
        <v>0</v>
      </c>
      <c r="O67" s="1"/>
      <c r="P67" s="1">
        <v>0</v>
      </c>
      <c r="Q67" s="1">
        <f t="shared" si="3"/>
        <v>25.6</v>
      </c>
      <c r="R67" s="5"/>
      <c r="S67" s="5"/>
      <c r="T67" s="1"/>
      <c r="U67" s="1">
        <f t="shared" si="4"/>
        <v>15.2734375</v>
      </c>
      <c r="V67" s="1">
        <f t="shared" si="5"/>
        <v>15.2734375</v>
      </c>
      <c r="W67" s="1">
        <v>24.6</v>
      </c>
      <c r="X67" s="1">
        <v>42.8</v>
      </c>
      <c r="Y67" s="1">
        <v>41.8</v>
      </c>
      <c r="Z67" s="1">
        <v>41.8</v>
      </c>
      <c r="AA67" s="1">
        <v>42.2</v>
      </c>
      <c r="AB67" s="1">
        <v>39.4</v>
      </c>
      <c r="AC67" s="17" t="s">
        <v>44</v>
      </c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34</v>
      </c>
      <c r="C68" s="1">
        <v>527.90599999999995</v>
      </c>
      <c r="D68" s="1">
        <v>324.76400000000001</v>
      </c>
      <c r="E68" s="1">
        <v>281.74200000000002</v>
      </c>
      <c r="F68" s="1">
        <v>424.63299999999998</v>
      </c>
      <c r="G68" s="6">
        <v>1</v>
      </c>
      <c r="H68" s="1">
        <v>40</v>
      </c>
      <c r="I68" s="1" t="s">
        <v>35</v>
      </c>
      <c r="J68" s="1">
        <v>277.25</v>
      </c>
      <c r="K68" s="1">
        <f t="shared" si="12"/>
        <v>4.4920000000000186</v>
      </c>
      <c r="L68" s="1"/>
      <c r="M68" s="1"/>
      <c r="N68" s="1">
        <v>44.524999999999856</v>
      </c>
      <c r="O68" s="1"/>
      <c r="P68" s="1">
        <v>222.73780000000019</v>
      </c>
      <c r="Q68" s="1">
        <f t="shared" si="3"/>
        <v>56.348400000000005</v>
      </c>
      <c r="R68" s="5"/>
      <c r="S68" s="5"/>
      <c r="T68" s="1"/>
      <c r="U68" s="1">
        <f t="shared" si="4"/>
        <v>12.278889906368237</v>
      </c>
      <c r="V68" s="1">
        <f t="shared" si="5"/>
        <v>12.278889906368237</v>
      </c>
      <c r="W68" s="1">
        <v>69.995800000000003</v>
      </c>
      <c r="X68" s="1">
        <v>62.325599999999987</v>
      </c>
      <c r="Y68" s="1">
        <v>51.133600000000001</v>
      </c>
      <c r="Z68" s="1">
        <v>84.390799999999999</v>
      </c>
      <c r="AA68" s="1">
        <v>74.472799999999992</v>
      </c>
      <c r="AB68" s="1">
        <v>47.175400000000003</v>
      </c>
      <c r="AC68" s="1"/>
      <c r="AD68" s="1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226.95599999999999</v>
      </c>
      <c r="D69" s="1">
        <v>196.48400000000001</v>
      </c>
      <c r="E69" s="1">
        <v>221.14</v>
      </c>
      <c r="F69" s="1">
        <v>170.208</v>
      </c>
      <c r="G69" s="6">
        <v>1</v>
      </c>
      <c r="H69" s="1">
        <v>30</v>
      </c>
      <c r="I69" s="1" t="s">
        <v>35</v>
      </c>
      <c r="J69" s="1">
        <v>206.5</v>
      </c>
      <c r="K69" s="1">
        <f t="shared" ref="K69:K99" si="14">E69-J69</f>
        <v>14.639999999999986</v>
      </c>
      <c r="L69" s="1"/>
      <c r="M69" s="1"/>
      <c r="N69" s="1">
        <v>0</v>
      </c>
      <c r="O69" s="1"/>
      <c r="P69" s="1">
        <v>246.91300000000001</v>
      </c>
      <c r="Q69" s="1">
        <f t="shared" si="3"/>
        <v>44.227999999999994</v>
      </c>
      <c r="R69" s="5">
        <f>11*Q69-P69-O69-N69-F69</f>
        <v>69.386999999999915</v>
      </c>
      <c r="S69" s="5"/>
      <c r="T69" s="1"/>
      <c r="U69" s="1">
        <f t="shared" si="4"/>
        <v>11</v>
      </c>
      <c r="V69" s="1">
        <f t="shared" si="5"/>
        <v>9.4311522112688806</v>
      </c>
      <c r="W69" s="1">
        <v>44.690199999999997</v>
      </c>
      <c r="X69" s="1">
        <v>34.298400000000001</v>
      </c>
      <c r="Y69" s="1">
        <v>39.4726</v>
      </c>
      <c r="Z69" s="1">
        <v>42.788600000000002</v>
      </c>
      <c r="AA69" s="1">
        <v>47.510199999999998</v>
      </c>
      <c r="AB69" s="1">
        <v>49.142000000000003</v>
      </c>
      <c r="AC69" s="1" t="s">
        <v>85</v>
      </c>
      <c r="AD69" s="1">
        <f t="shared" si="6"/>
        <v>69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42</v>
      </c>
      <c r="C70" s="1">
        <v>641</v>
      </c>
      <c r="D70" s="1">
        <v>220</v>
      </c>
      <c r="E70" s="1">
        <v>753</v>
      </c>
      <c r="F70" s="1">
        <v>33</v>
      </c>
      <c r="G70" s="6">
        <v>0.45</v>
      </c>
      <c r="H70" s="1">
        <v>50</v>
      </c>
      <c r="I70" s="1" t="s">
        <v>35</v>
      </c>
      <c r="J70" s="1">
        <v>775</v>
      </c>
      <c r="K70" s="1">
        <f t="shared" si="14"/>
        <v>-22</v>
      </c>
      <c r="L70" s="1"/>
      <c r="M70" s="1"/>
      <c r="N70" s="1">
        <v>0</v>
      </c>
      <c r="O70" s="1"/>
      <c r="P70" s="1">
        <v>788</v>
      </c>
      <c r="Q70" s="1">
        <f t="shared" ref="Q70:Q104" si="15">E70/5</f>
        <v>150.6</v>
      </c>
      <c r="R70" s="5">
        <f t="shared" si="13"/>
        <v>986.19999999999982</v>
      </c>
      <c r="S70" s="5"/>
      <c r="T70" s="1"/>
      <c r="U70" s="1">
        <f t="shared" ref="U70:U104" si="16">(F70+N70+O70+P70+R70)/Q70</f>
        <v>12</v>
      </c>
      <c r="V70" s="1">
        <f t="shared" ref="V70:V104" si="17">(F70+N70+O70+P70)/Q70</f>
        <v>5.4515272244355915</v>
      </c>
      <c r="W70" s="1">
        <v>97</v>
      </c>
      <c r="X70" s="1">
        <v>49.4</v>
      </c>
      <c r="Y70" s="1">
        <v>79</v>
      </c>
      <c r="Z70" s="1">
        <v>83.8</v>
      </c>
      <c r="AA70" s="1">
        <v>96.8</v>
      </c>
      <c r="AB70" s="1">
        <v>91.8</v>
      </c>
      <c r="AC70" s="1" t="s">
        <v>110</v>
      </c>
      <c r="AD70" s="1">
        <f t="shared" ref="AD70:AD104" si="18">ROUND(R70*G70,0)</f>
        <v>444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34</v>
      </c>
      <c r="C71" s="1">
        <v>968.09900000000005</v>
      </c>
      <c r="D71" s="1">
        <v>1135.848</v>
      </c>
      <c r="E71" s="1">
        <v>838.74199999999996</v>
      </c>
      <c r="F71" s="1">
        <v>1111.1099999999999</v>
      </c>
      <c r="G71" s="6">
        <v>1</v>
      </c>
      <c r="H71" s="1">
        <v>50</v>
      </c>
      <c r="I71" s="1" t="s">
        <v>35</v>
      </c>
      <c r="J71" s="1">
        <v>780.94</v>
      </c>
      <c r="K71" s="1">
        <f t="shared" si="14"/>
        <v>57.801999999999907</v>
      </c>
      <c r="L71" s="1"/>
      <c r="M71" s="1"/>
      <c r="N71" s="1">
        <v>335.58469999999988</v>
      </c>
      <c r="O71" s="1"/>
      <c r="P71" s="1">
        <v>226.4829000000004</v>
      </c>
      <c r="Q71" s="1">
        <f t="shared" si="15"/>
        <v>167.7484</v>
      </c>
      <c r="R71" s="5">
        <f t="shared" si="13"/>
        <v>339.80319999999983</v>
      </c>
      <c r="S71" s="5"/>
      <c r="T71" s="1"/>
      <c r="U71" s="1">
        <f t="shared" si="16"/>
        <v>12</v>
      </c>
      <c r="V71" s="1">
        <f t="shared" si="17"/>
        <v>9.9743282201201335</v>
      </c>
      <c r="W71" s="1">
        <v>156.74379999999999</v>
      </c>
      <c r="X71" s="1">
        <v>186.69</v>
      </c>
      <c r="Y71" s="1">
        <v>196.4906</v>
      </c>
      <c r="Z71" s="1">
        <v>185.71940000000001</v>
      </c>
      <c r="AA71" s="1">
        <v>183.57</v>
      </c>
      <c r="AB71" s="1">
        <v>158.76159999999999</v>
      </c>
      <c r="AC71" s="1"/>
      <c r="AD71" s="1">
        <f t="shared" si="18"/>
        <v>340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141.98099999999999</v>
      </c>
      <c r="D72" s="1">
        <v>64.888999999999996</v>
      </c>
      <c r="E72" s="1">
        <v>145.702</v>
      </c>
      <c r="F72" s="1">
        <v>18.93</v>
      </c>
      <c r="G72" s="6">
        <v>1</v>
      </c>
      <c r="H72" s="1">
        <v>50</v>
      </c>
      <c r="I72" s="1" t="s">
        <v>35</v>
      </c>
      <c r="J72" s="1">
        <v>136.15</v>
      </c>
      <c r="K72" s="1">
        <f t="shared" si="14"/>
        <v>9.5519999999999925</v>
      </c>
      <c r="L72" s="1"/>
      <c r="M72" s="1"/>
      <c r="N72" s="1">
        <v>77.744099999999989</v>
      </c>
      <c r="O72" s="1"/>
      <c r="P72" s="1">
        <v>149.93629999999999</v>
      </c>
      <c r="Q72" s="1">
        <f t="shared" si="15"/>
        <v>29.1404</v>
      </c>
      <c r="R72" s="5">
        <f t="shared" si="13"/>
        <v>103.07440000000003</v>
      </c>
      <c r="S72" s="5"/>
      <c r="T72" s="1"/>
      <c r="U72" s="1">
        <f t="shared" si="16"/>
        <v>12</v>
      </c>
      <c r="V72" s="1">
        <f t="shared" si="17"/>
        <v>8.4628351017830905</v>
      </c>
      <c r="W72" s="1">
        <v>24.601199999999999</v>
      </c>
      <c r="X72" s="1">
        <v>20.530999999999999</v>
      </c>
      <c r="Y72" s="1">
        <v>18.015799999999999</v>
      </c>
      <c r="Z72" s="1">
        <v>15.738</v>
      </c>
      <c r="AA72" s="1">
        <v>16.057600000000001</v>
      </c>
      <c r="AB72" s="1">
        <v>23.767800000000001</v>
      </c>
      <c r="AC72" s="1"/>
      <c r="AD72" s="1">
        <f t="shared" si="18"/>
        <v>103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42</v>
      </c>
      <c r="C73" s="1">
        <v>1541</v>
      </c>
      <c r="D73" s="1">
        <v>438</v>
      </c>
      <c r="E73" s="1">
        <v>750</v>
      </c>
      <c r="F73" s="1">
        <v>1108</v>
      </c>
      <c r="G73" s="6">
        <v>0.4</v>
      </c>
      <c r="H73" s="1">
        <v>40</v>
      </c>
      <c r="I73" s="1" t="s">
        <v>35</v>
      </c>
      <c r="J73" s="1">
        <v>763</v>
      </c>
      <c r="K73" s="1">
        <f t="shared" si="14"/>
        <v>-13</v>
      </c>
      <c r="L73" s="1"/>
      <c r="M73" s="1"/>
      <c r="N73" s="1">
        <v>407.79999999999927</v>
      </c>
      <c r="O73" s="1"/>
      <c r="P73" s="1">
        <v>138.00000000000091</v>
      </c>
      <c r="Q73" s="1">
        <f t="shared" si="15"/>
        <v>150</v>
      </c>
      <c r="R73" s="5">
        <f t="shared" si="13"/>
        <v>146.19999999999982</v>
      </c>
      <c r="S73" s="5"/>
      <c r="T73" s="1"/>
      <c r="U73" s="1">
        <f t="shared" si="16"/>
        <v>12</v>
      </c>
      <c r="V73" s="1">
        <f t="shared" si="17"/>
        <v>11.025333333333334</v>
      </c>
      <c r="W73" s="1">
        <v>157.80000000000001</v>
      </c>
      <c r="X73" s="1">
        <v>188.6</v>
      </c>
      <c r="Y73" s="1">
        <v>187.2</v>
      </c>
      <c r="Z73" s="1">
        <v>232.8</v>
      </c>
      <c r="AA73" s="1">
        <v>235.2</v>
      </c>
      <c r="AB73" s="1">
        <v>201.6</v>
      </c>
      <c r="AC73" s="1"/>
      <c r="AD73" s="1">
        <f t="shared" si="18"/>
        <v>58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42</v>
      </c>
      <c r="C74" s="1">
        <v>1294</v>
      </c>
      <c r="D74" s="1">
        <v>552</v>
      </c>
      <c r="E74" s="1">
        <v>653</v>
      </c>
      <c r="F74" s="1">
        <v>1100</v>
      </c>
      <c r="G74" s="6">
        <v>0.4</v>
      </c>
      <c r="H74" s="1">
        <v>40</v>
      </c>
      <c r="I74" s="1" t="s">
        <v>35</v>
      </c>
      <c r="J74" s="1">
        <v>660</v>
      </c>
      <c r="K74" s="1">
        <f t="shared" si="14"/>
        <v>-7</v>
      </c>
      <c r="L74" s="1"/>
      <c r="M74" s="1"/>
      <c r="N74" s="1">
        <v>344.30000000000018</v>
      </c>
      <c r="O74" s="1"/>
      <c r="P74" s="1">
        <v>0</v>
      </c>
      <c r="Q74" s="1">
        <f t="shared" si="15"/>
        <v>130.6</v>
      </c>
      <c r="R74" s="5">
        <f t="shared" si="13"/>
        <v>122.89999999999964</v>
      </c>
      <c r="S74" s="5"/>
      <c r="T74" s="1"/>
      <c r="U74" s="1">
        <f t="shared" si="16"/>
        <v>12</v>
      </c>
      <c r="V74" s="1">
        <f t="shared" si="17"/>
        <v>11.058958652373661</v>
      </c>
      <c r="W74" s="1">
        <v>135.19999999999999</v>
      </c>
      <c r="X74" s="1">
        <v>174.4</v>
      </c>
      <c r="Y74" s="1">
        <v>175</v>
      </c>
      <c r="Z74" s="1">
        <v>212.4</v>
      </c>
      <c r="AA74" s="1">
        <v>212.8</v>
      </c>
      <c r="AB74" s="1">
        <v>171.8</v>
      </c>
      <c r="AC74" s="1"/>
      <c r="AD74" s="1">
        <f t="shared" si="18"/>
        <v>49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115</v>
      </c>
      <c r="B75" s="10" t="s">
        <v>42</v>
      </c>
      <c r="C75" s="10">
        <v>11</v>
      </c>
      <c r="D75" s="10"/>
      <c r="E75" s="10">
        <v>2</v>
      </c>
      <c r="F75" s="10">
        <v>9</v>
      </c>
      <c r="G75" s="11">
        <v>0</v>
      </c>
      <c r="H75" s="10">
        <v>50</v>
      </c>
      <c r="I75" s="10" t="s">
        <v>43</v>
      </c>
      <c r="J75" s="10">
        <v>2</v>
      </c>
      <c r="K75" s="10">
        <f t="shared" si="14"/>
        <v>0</v>
      </c>
      <c r="L75" s="10"/>
      <c r="M75" s="10"/>
      <c r="N75" s="10">
        <v>0</v>
      </c>
      <c r="O75" s="10"/>
      <c r="P75" s="10"/>
      <c r="Q75" s="10">
        <f t="shared" si="15"/>
        <v>0.4</v>
      </c>
      <c r="R75" s="12"/>
      <c r="S75" s="12"/>
      <c r="T75" s="10"/>
      <c r="U75" s="10">
        <f t="shared" si="16"/>
        <v>22.5</v>
      </c>
      <c r="V75" s="10">
        <f t="shared" si="17"/>
        <v>22.5</v>
      </c>
      <c r="W75" s="10">
        <v>0</v>
      </c>
      <c r="X75" s="10">
        <v>0.2</v>
      </c>
      <c r="Y75" s="10">
        <v>0.2</v>
      </c>
      <c r="Z75" s="10">
        <v>0.4</v>
      </c>
      <c r="AA75" s="10">
        <v>0.6</v>
      </c>
      <c r="AB75" s="10">
        <v>0.4</v>
      </c>
      <c r="AC75" s="10" t="s">
        <v>49</v>
      </c>
      <c r="AD75" s="10">
        <f t="shared" si="1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116</v>
      </c>
      <c r="B76" s="10" t="s">
        <v>42</v>
      </c>
      <c r="C76" s="10">
        <v>433</v>
      </c>
      <c r="D76" s="20">
        <v>306</v>
      </c>
      <c r="E76" s="18">
        <v>263</v>
      </c>
      <c r="F76" s="18">
        <v>450</v>
      </c>
      <c r="G76" s="11">
        <v>0</v>
      </c>
      <c r="H76" s="10">
        <v>40</v>
      </c>
      <c r="I76" s="10" t="s">
        <v>43</v>
      </c>
      <c r="J76" s="10">
        <v>268</v>
      </c>
      <c r="K76" s="10">
        <f t="shared" si="14"/>
        <v>-5</v>
      </c>
      <c r="L76" s="10"/>
      <c r="M76" s="10"/>
      <c r="N76" s="10"/>
      <c r="O76" s="10"/>
      <c r="P76" s="10"/>
      <c r="Q76" s="10">
        <f t="shared" si="15"/>
        <v>52.6</v>
      </c>
      <c r="R76" s="12"/>
      <c r="S76" s="12"/>
      <c r="T76" s="10"/>
      <c r="U76" s="10">
        <f t="shared" si="16"/>
        <v>8.5551330798479093</v>
      </c>
      <c r="V76" s="10">
        <f t="shared" si="17"/>
        <v>8.5551330798479093</v>
      </c>
      <c r="W76" s="10">
        <v>40.200000000000003</v>
      </c>
      <c r="X76" s="10">
        <v>21.6</v>
      </c>
      <c r="Y76" s="10">
        <v>57.6</v>
      </c>
      <c r="Z76" s="10">
        <v>65.8</v>
      </c>
      <c r="AA76" s="10">
        <v>66.2</v>
      </c>
      <c r="AB76" s="10">
        <v>63.8</v>
      </c>
      <c r="AC76" s="21" t="s">
        <v>117</v>
      </c>
      <c r="AD76" s="10">
        <f t="shared" si="1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3" t="s">
        <v>118</v>
      </c>
      <c r="B77" s="1" t="s">
        <v>42</v>
      </c>
      <c r="C77" s="1"/>
      <c r="D77" s="1"/>
      <c r="E77" s="18">
        <f>E76</f>
        <v>263</v>
      </c>
      <c r="F77" s="18">
        <f>F76</f>
        <v>450</v>
      </c>
      <c r="G77" s="6">
        <v>0.4</v>
      </c>
      <c r="H77" s="1">
        <v>40</v>
      </c>
      <c r="I77" s="1" t="s">
        <v>35</v>
      </c>
      <c r="J77" s="1"/>
      <c r="K77" s="1">
        <f t="shared" si="14"/>
        <v>263</v>
      </c>
      <c r="L77" s="1"/>
      <c r="M77" s="1"/>
      <c r="N77" s="1">
        <v>0</v>
      </c>
      <c r="O77" s="1"/>
      <c r="P77" s="1">
        <v>0</v>
      </c>
      <c r="Q77" s="1">
        <f t="shared" si="15"/>
        <v>52.6</v>
      </c>
      <c r="R77" s="5">
        <f t="shared" ref="R77:R86" si="19">12*Q77-P77-O77-N77-F77</f>
        <v>181.20000000000005</v>
      </c>
      <c r="S77" s="5"/>
      <c r="T77" s="1"/>
      <c r="U77" s="1">
        <f t="shared" si="16"/>
        <v>12</v>
      </c>
      <c r="V77" s="1">
        <f t="shared" si="17"/>
        <v>8.5551330798479093</v>
      </c>
      <c r="W77" s="1">
        <v>40.200000000000003</v>
      </c>
      <c r="X77" s="1">
        <v>21.6</v>
      </c>
      <c r="Y77" s="1">
        <v>57.6</v>
      </c>
      <c r="Z77" s="1">
        <v>65.8</v>
      </c>
      <c r="AA77" s="1">
        <v>66.2</v>
      </c>
      <c r="AB77" s="1">
        <v>63.8</v>
      </c>
      <c r="AC77" s="1" t="s">
        <v>119</v>
      </c>
      <c r="AD77" s="1">
        <f t="shared" si="18"/>
        <v>72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34</v>
      </c>
      <c r="C78" s="1">
        <v>624.005</v>
      </c>
      <c r="D78" s="1">
        <v>1016.36</v>
      </c>
      <c r="E78" s="1">
        <v>560.35799999999995</v>
      </c>
      <c r="F78" s="1">
        <v>936.55700000000002</v>
      </c>
      <c r="G78" s="6">
        <v>1</v>
      </c>
      <c r="H78" s="1">
        <v>40</v>
      </c>
      <c r="I78" s="1" t="s">
        <v>35</v>
      </c>
      <c r="J78" s="1">
        <v>542.20000000000005</v>
      </c>
      <c r="K78" s="1">
        <f t="shared" si="14"/>
        <v>18.157999999999902</v>
      </c>
      <c r="L78" s="1"/>
      <c r="M78" s="1"/>
      <c r="N78" s="1">
        <v>538.37849999999958</v>
      </c>
      <c r="O78" s="1"/>
      <c r="P78" s="1">
        <v>0</v>
      </c>
      <c r="Q78" s="1">
        <f t="shared" si="15"/>
        <v>112.07159999999999</v>
      </c>
      <c r="R78" s="5"/>
      <c r="S78" s="5"/>
      <c r="T78" s="1"/>
      <c r="U78" s="1">
        <f t="shared" si="16"/>
        <v>13.160653546482783</v>
      </c>
      <c r="V78" s="1">
        <f t="shared" si="17"/>
        <v>13.160653546482783</v>
      </c>
      <c r="W78" s="1">
        <v>119.4242</v>
      </c>
      <c r="X78" s="1">
        <v>168.10679999999999</v>
      </c>
      <c r="Y78" s="1">
        <v>154.26419999999999</v>
      </c>
      <c r="Z78" s="1">
        <v>117.9812</v>
      </c>
      <c r="AA78" s="1">
        <v>131.41460000000001</v>
      </c>
      <c r="AB78" s="1">
        <v>101.0796</v>
      </c>
      <c r="AC78" s="1"/>
      <c r="AD78" s="1">
        <f t="shared" si="1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34</v>
      </c>
      <c r="C79" s="1">
        <v>474.94600000000003</v>
      </c>
      <c r="D79" s="1">
        <v>611.755</v>
      </c>
      <c r="E79" s="1">
        <v>425.255</v>
      </c>
      <c r="F79" s="1">
        <v>537.77499999999998</v>
      </c>
      <c r="G79" s="6">
        <v>1</v>
      </c>
      <c r="H79" s="1">
        <v>40</v>
      </c>
      <c r="I79" s="1" t="s">
        <v>35</v>
      </c>
      <c r="J79" s="1">
        <v>406.9</v>
      </c>
      <c r="K79" s="1">
        <f t="shared" si="14"/>
        <v>18.355000000000018</v>
      </c>
      <c r="L79" s="1"/>
      <c r="M79" s="1"/>
      <c r="N79" s="1">
        <v>312.7958000000001</v>
      </c>
      <c r="O79" s="1"/>
      <c r="P79" s="1">
        <v>13.63659999999982</v>
      </c>
      <c r="Q79" s="1">
        <f t="shared" si="15"/>
        <v>85.051000000000002</v>
      </c>
      <c r="R79" s="5">
        <f t="shared" si="19"/>
        <v>156.40460000000019</v>
      </c>
      <c r="S79" s="5"/>
      <c r="T79" s="1"/>
      <c r="U79" s="1">
        <f t="shared" si="16"/>
        <v>12</v>
      </c>
      <c r="V79" s="1">
        <f t="shared" si="17"/>
        <v>10.161049252801259</v>
      </c>
      <c r="W79" s="1">
        <v>88.270399999999995</v>
      </c>
      <c r="X79" s="1">
        <v>105.407</v>
      </c>
      <c r="Y79" s="1">
        <v>102.3764</v>
      </c>
      <c r="Z79" s="1">
        <v>93.688000000000002</v>
      </c>
      <c r="AA79" s="1">
        <v>93.914200000000008</v>
      </c>
      <c r="AB79" s="1">
        <v>69.314800000000005</v>
      </c>
      <c r="AC79" s="1"/>
      <c r="AD79" s="1">
        <f t="shared" si="18"/>
        <v>156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42</v>
      </c>
      <c r="C80" s="1">
        <v>410</v>
      </c>
      <c r="D80" s="1">
        <v>420</v>
      </c>
      <c r="E80" s="1">
        <v>439</v>
      </c>
      <c r="F80" s="1">
        <v>351</v>
      </c>
      <c r="G80" s="6">
        <v>0.37</v>
      </c>
      <c r="H80" s="1">
        <v>50</v>
      </c>
      <c r="I80" s="1" t="s">
        <v>35</v>
      </c>
      <c r="J80" s="1">
        <v>436</v>
      </c>
      <c r="K80" s="1">
        <f t="shared" si="14"/>
        <v>3</v>
      </c>
      <c r="L80" s="1"/>
      <c r="M80" s="1"/>
      <c r="N80" s="1">
        <v>0</v>
      </c>
      <c r="O80" s="1"/>
      <c r="P80" s="1">
        <v>237.59999999999991</v>
      </c>
      <c r="Q80" s="1">
        <f t="shared" si="15"/>
        <v>87.8</v>
      </c>
      <c r="R80" s="5">
        <f t="shared" si="19"/>
        <v>465</v>
      </c>
      <c r="S80" s="5"/>
      <c r="T80" s="1"/>
      <c r="U80" s="1">
        <f t="shared" si="16"/>
        <v>12</v>
      </c>
      <c r="V80" s="1">
        <f t="shared" si="17"/>
        <v>6.7038724373576297</v>
      </c>
      <c r="W80" s="1">
        <v>62.8</v>
      </c>
      <c r="X80" s="1">
        <v>48.4</v>
      </c>
      <c r="Y80" s="1">
        <v>78</v>
      </c>
      <c r="Z80" s="1">
        <v>82.4</v>
      </c>
      <c r="AA80" s="1">
        <v>76.2</v>
      </c>
      <c r="AB80" s="1">
        <v>63.4</v>
      </c>
      <c r="AC80" s="1"/>
      <c r="AD80" s="1">
        <f t="shared" si="18"/>
        <v>172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42</v>
      </c>
      <c r="C81" s="1">
        <v>542</v>
      </c>
      <c r="D81" s="1"/>
      <c r="E81" s="1">
        <v>204</v>
      </c>
      <c r="F81" s="1">
        <v>308</v>
      </c>
      <c r="G81" s="6">
        <v>0.6</v>
      </c>
      <c r="H81" s="1">
        <v>55</v>
      </c>
      <c r="I81" s="1" t="s">
        <v>35</v>
      </c>
      <c r="J81" s="1">
        <v>215</v>
      </c>
      <c r="K81" s="1">
        <f t="shared" si="14"/>
        <v>-11</v>
      </c>
      <c r="L81" s="1"/>
      <c r="M81" s="1"/>
      <c r="N81" s="1">
        <v>0</v>
      </c>
      <c r="O81" s="1"/>
      <c r="P81" s="1">
        <v>0</v>
      </c>
      <c r="Q81" s="1">
        <f t="shared" si="15"/>
        <v>40.799999999999997</v>
      </c>
      <c r="R81" s="5">
        <f t="shared" si="19"/>
        <v>181.59999999999997</v>
      </c>
      <c r="S81" s="5"/>
      <c r="T81" s="1"/>
      <c r="U81" s="1">
        <f t="shared" si="16"/>
        <v>12</v>
      </c>
      <c r="V81" s="1">
        <f t="shared" si="17"/>
        <v>7.549019607843138</v>
      </c>
      <c r="W81" s="1">
        <v>27.6</v>
      </c>
      <c r="X81" s="1">
        <v>3.6</v>
      </c>
      <c r="Y81" s="1">
        <v>10.4</v>
      </c>
      <c r="Z81" s="1">
        <v>13</v>
      </c>
      <c r="AA81" s="1">
        <v>55.4</v>
      </c>
      <c r="AB81" s="1">
        <v>55.8</v>
      </c>
      <c r="AC81" s="1"/>
      <c r="AD81" s="1">
        <f t="shared" si="18"/>
        <v>109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42</v>
      </c>
      <c r="C82" s="1">
        <v>261</v>
      </c>
      <c r="D82" s="1">
        <v>174</v>
      </c>
      <c r="E82" s="1">
        <v>184</v>
      </c>
      <c r="F82" s="1">
        <v>219</v>
      </c>
      <c r="G82" s="6">
        <v>0.4</v>
      </c>
      <c r="H82" s="1">
        <v>50</v>
      </c>
      <c r="I82" s="1" t="s">
        <v>35</v>
      </c>
      <c r="J82" s="1">
        <v>184</v>
      </c>
      <c r="K82" s="1">
        <f t="shared" si="14"/>
        <v>0</v>
      </c>
      <c r="L82" s="1"/>
      <c r="M82" s="1"/>
      <c r="N82" s="1">
        <v>0</v>
      </c>
      <c r="O82" s="1"/>
      <c r="P82" s="1">
        <v>13.799999999999949</v>
      </c>
      <c r="Q82" s="1">
        <f t="shared" si="15"/>
        <v>36.799999999999997</v>
      </c>
      <c r="R82" s="5">
        <f t="shared" si="19"/>
        <v>208.8</v>
      </c>
      <c r="S82" s="5"/>
      <c r="T82" s="1"/>
      <c r="U82" s="1">
        <f t="shared" si="16"/>
        <v>12</v>
      </c>
      <c r="V82" s="1">
        <f t="shared" si="17"/>
        <v>6.3260869565217384</v>
      </c>
      <c r="W82" s="1">
        <v>26.4</v>
      </c>
      <c r="X82" s="1">
        <v>17.8</v>
      </c>
      <c r="Y82" s="1">
        <v>32.200000000000003</v>
      </c>
      <c r="Z82" s="1">
        <v>34.200000000000003</v>
      </c>
      <c r="AA82" s="1">
        <v>32.6</v>
      </c>
      <c r="AB82" s="1">
        <v>32.6</v>
      </c>
      <c r="AC82" s="1"/>
      <c r="AD82" s="1">
        <f t="shared" si="18"/>
        <v>84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42</v>
      </c>
      <c r="C83" s="1">
        <v>387</v>
      </c>
      <c r="D83" s="1">
        <v>48</v>
      </c>
      <c r="E83" s="1">
        <v>351</v>
      </c>
      <c r="F83" s="1">
        <v>6</v>
      </c>
      <c r="G83" s="6">
        <v>0.35</v>
      </c>
      <c r="H83" s="1">
        <v>50</v>
      </c>
      <c r="I83" s="1" t="s">
        <v>35</v>
      </c>
      <c r="J83" s="1">
        <v>469</v>
      </c>
      <c r="K83" s="1">
        <f t="shared" si="14"/>
        <v>-118</v>
      </c>
      <c r="L83" s="1"/>
      <c r="M83" s="1"/>
      <c r="N83" s="1">
        <v>0</v>
      </c>
      <c r="O83" s="1"/>
      <c r="P83" s="1">
        <v>513.59999999999991</v>
      </c>
      <c r="Q83" s="1">
        <f t="shared" si="15"/>
        <v>70.2</v>
      </c>
      <c r="R83" s="5">
        <f t="shared" si="19"/>
        <v>322.80000000000018</v>
      </c>
      <c r="S83" s="5"/>
      <c r="T83" s="1"/>
      <c r="U83" s="1">
        <f t="shared" si="16"/>
        <v>12</v>
      </c>
      <c r="V83" s="1">
        <f t="shared" si="17"/>
        <v>7.4017094017094003</v>
      </c>
      <c r="W83" s="1">
        <v>55.8</v>
      </c>
      <c r="X83" s="1">
        <v>27.4</v>
      </c>
      <c r="Y83" s="1">
        <v>39.4</v>
      </c>
      <c r="Z83" s="1">
        <v>36.4</v>
      </c>
      <c r="AA83" s="1">
        <v>45</v>
      </c>
      <c r="AB83" s="1">
        <v>47.8</v>
      </c>
      <c r="AC83" s="1"/>
      <c r="AD83" s="1">
        <f t="shared" si="18"/>
        <v>113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42</v>
      </c>
      <c r="C84" s="1">
        <v>607</v>
      </c>
      <c r="D84" s="1">
        <v>114</v>
      </c>
      <c r="E84" s="1">
        <v>391</v>
      </c>
      <c r="F84" s="1">
        <v>305</v>
      </c>
      <c r="G84" s="6">
        <v>0.6</v>
      </c>
      <c r="H84" s="1">
        <v>55</v>
      </c>
      <c r="I84" s="1" t="s">
        <v>35</v>
      </c>
      <c r="J84" s="1">
        <v>398</v>
      </c>
      <c r="K84" s="1">
        <f t="shared" si="14"/>
        <v>-7</v>
      </c>
      <c r="L84" s="1"/>
      <c r="M84" s="1"/>
      <c r="N84" s="1">
        <v>0</v>
      </c>
      <c r="O84" s="1"/>
      <c r="P84" s="1">
        <v>319.40000000000009</v>
      </c>
      <c r="Q84" s="1">
        <f t="shared" si="15"/>
        <v>78.2</v>
      </c>
      <c r="R84" s="5">
        <f t="shared" si="19"/>
        <v>314</v>
      </c>
      <c r="S84" s="5"/>
      <c r="T84" s="1"/>
      <c r="U84" s="1">
        <f t="shared" si="16"/>
        <v>12</v>
      </c>
      <c r="V84" s="1">
        <f t="shared" si="17"/>
        <v>7.9846547314578018</v>
      </c>
      <c r="W84" s="1">
        <v>61.2</v>
      </c>
      <c r="X84" s="1">
        <v>18.2</v>
      </c>
      <c r="Y84" s="1">
        <v>68.400000000000006</v>
      </c>
      <c r="Z84" s="1">
        <v>65</v>
      </c>
      <c r="AA84" s="1">
        <v>79.400000000000006</v>
      </c>
      <c r="AB84" s="1">
        <v>85.2</v>
      </c>
      <c r="AC84" s="1" t="s">
        <v>85</v>
      </c>
      <c r="AD84" s="1">
        <f t="shared" si="18"/>
        <v>188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42</v>
      </c>
      <c r="C85" s="1">
        <v>69</v>
      </c>
      <c r="D85" s="1"/>
      <c r="E85" s="1">
        <v>50</v>
      </c>
      <c r="F85" s="1">
        <v>6</v>
      </c>
      <c r="G85" s="6">
        <v>0.4</v>
      </c>
      <c r="H85" s="1">
        <v>30</v>
      </c>
      <c r="I85" s="1" t="s">
        <v>35</v>
      </c>
      <c r="J85" s="1">
        <v>81</v>
      </c>
      <c r="K85" s="1">
        <f t="shared" si="14"/>
        <v>-31</v>
      </c>
      <c r="L85" s="1"/>
      <c r="M85" s="1"/>
      <c r="N85" s="1">
        <v>0</v>
      </c>
      <c r="O85" s="1"/>
      <c r="P85" s="1">
        <v>65.399999999999991</v>
      </c>
      <c r="Q85" s="1">
        <f t="shared" si="15"/>
        <v>10</v>
      </c>
      <c r="R85" s="5">
        <f>11*Q85-P85-O85-N85-F85</f>
        <v>38.600000000000009</v>
      </c>
      <c r="S85" s="5"/>
      <c r="T85" s="1"/>
      <c r="U85" s="1">
        <f t="shared" si="16"/>
        <v>11</v>
      </c>
      <c r="V85" s="1">
        <f t="shared" si="17"/>
        <v>7.1399999999999988</v>
      </c>
      <c r="W85" s="1">
        <v>11.2</v>
      </c>
      <c r="X85" s="1">
        <v>3.6</v>
      </c>
      <c r="Y85" s="1">
        <v>1.2</v>
      </c>
      <c r="Z85" s="1">
        <v>0.2</v>
      </c>
      <c r="AA85" s="1">
        <v>7.2</v>
      </c>
      <c r="AB85" s="1">
        <v>8.8000000000000007</v>
      </c>
      <c r="AC85" s="1"/>
      <c r="AD85" s="1">
        <f t="shared" si="18"/>
        <v>15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42</v>
      </c>
      <c r="C86" s="1">
        <v>168</v>
      </c>
      <c r="D86" s="1"/>
      <c r="E86" s="1">
        <v>146</v>
      </c>
      <c r="F86" s="1">
        <v>4</v>
      </c>
      <c r="G86" s="6">
        <v>0.45</v>
      </c>
      <c r="H86" s="1">
        <v>40</v>
      </c>
      <c r="I86" s="1" t="s">
        <v>35</v>
      </c>
      <c r="J86" s="1">
        <v>145</v>
      </c>
      <c r="K86" s="1">
        <f t="shared" si="14"/>
        <v>1</v>
      </c>
      <c r="L86" s="1"/>
      <c r="M86" s="1"/>
      <c r="N86" s="1">
        <v>0</v>
      </c>
      <c r="O86" s="1"/>
      <c r="P86" s="1">
        <v>107.2</v>
      </c>
      <c r="Q86" s="1">
        <f t="shared" si="15"/>
        <v>29.2</v>
      </c>
      <c r="R86" s="5">
        <f t="shared" si="19"/>
        <v>239.2</v>
      </c>
      <c r="S86" s="5"/>
      <c r="T86" s="1"/>
      <c r="U86" s="1">
        <f t="shared" si="16"/>
        <v>12</v>
      </c>
      <c r="V86" s="1">
        <f t="shared" si="17"/>
        <v>3.8082191780821919</v>
      </c>
      <c r="W86" s="1">
        <v>17.2</v>
      </c>
      <c r="X86" s="1">
        <v>3.6</v>
      </c>
      <c r="Y86" s="1">
        <v>0</v>
      </c>
      <c r="Z86" s="1">
        <v>0</v>
      </c>
      <c r="AA86" s="1">
        <v>16.8</v>
      </c>
      <c r="AB86" s="1">
        <v>19.2</v>
      </c>
      <c r="AC86" s="1"/>
      <c r="AD86" s="1">
        <f t="shared" si="18"/>
        <v>108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34</v>
      </c>
      <c r="C87" s="1">
        <v>88.319000000000003</v>
      </c>
      <c r="D87" s="1"/>
      <c r="E87" s="1">
        <v>13.673999999999999</v>
      </c>
      <c r="F87" s="1">
        <v>74.644999999999996</v>
      </c>
      <c r="G87" s="6">
        <v>1</v>
      </c>
      <c r="H87" s="1">
        <v>45</v>
      </c>
      <c r="I87" s="1" t="s">
        <v>35</v>
      </c>
      <c r="J87" s="1">
        <v>46</v>
      </c>
      <c r="K87" s="1">
        <f t="shared" si="14"/>
        <v>-32.326000000000001</v>
      </c>
      <c r="L87" s="1"/>
      <c r="M87" s="1"/>
      <c r="N87" s="1">
        <v>0</v>
      </c>
      <c r="O87" s="1"/>
      <c r="P87" s="1">
        <v>0</v>
      </c>
      <c r="Q87" s="1">
        <f t="shared" si="15"/>
        <v>2.7347999999999999</v>
      </c>
      <c r="R87" s="5"/>
      <c r="S87" s="5"/>
      <c r="T87" s="1"/>
      <c r="U87" s="1">
        <f t="shared" si="16"/>
        <v>27.294500511920432</v>
      </c>
      <c r="V87" s="1">
        <f t="shared" si="17"/>
        <v>27.294500511920432</v>
      </c>
      <c r="W87" s="1">
        <v>1.9177999999999999</v>
      </c>
      <c r="X87" s="1">
        <v>9.9715999999999987</v>
      </c>
      <c r="Y87" s="1">
        <v>20.381799999999998</v>
      </c>
      <c r="Z87" s="1">
        <v>9.0716000000000001</v>
      </c>
      <c r="AA87" s="1">
        <v>9.1147999999999989</v>
      </c>
      <c r="AB87" s="1">
        <v>17.7852</v>
      </c>
      <c r="AC87" s="22" t="s">
        <v>44</v>
      </c>
      <c r="AD87" s="1">
        <f t="shared" si="1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34</v>
      </c>
      <c r="C88" s="1">
        <v>505.625</v>
      </c>
      <c r="D88" s="1">
        <v>121.312</v>
      </c>
      <c r="E88" s="1">
        <v>378.01400000000001</v>
      </c>
      <c r="F88" s="1">
        <v>55.959000000000003</v>
      </c>
      <c r="G88" s="6">
        <v>1</v>
      </c>
      <c r="H88" s="1">
        <v>40</v>
      </c>
      <c r="I88" s="1" t="s">
        <v>35</v>
      </c>
      <c r="J88" s="1">
        <v>363</v>
      </c>
      <c r="K88" s="1">
        <f t="shared" si="14"/>
        <v>15.01400000000001</v>
      </c>
      <c r="L88" s="1"/>
      <c r="M88" s="1"/>
      <c r="N88" s="1">
        <v>514.81140000000005</v>
      </c>
      <c r="O88" s="1"/>
      <c r="P88" s="1">
        <v>356.57159999999999</v>
      </c>
      <c r="Q88" s="1">
        <f t="shared" si="15"/>
        <v>75.602800000000002</v>
      </c>
      <c r="R88" s="5"/>
      <c r="S88" s="5"/>
      <c r="T88" s="1"/>
      <c r="U88" s="1">
        <f t="shared" si="16"/>
        <v>12.265974276085014</v>
      </c>
      <c r="V88" s="1">
        <f t="shared" si="17"/>
        <v>12.265974276085014</v>
      </c>
      <c r="W88" s="1">
        <v>93.64500000000001</v>
      </c>
      <c r="X88" s="1">
        <v>78.817999999999998</v>
      </c>
      <c r="Y88" s="1">
        <v>55.838199999999993</v>
      </c>
      <c r="Z88" s="1">
        <v>68.018000000000001</v>
      </c>
      <c r="AA88" s="1">
        <v>73.974800000000002</v>
      </c>
      <c r="AB88" s="1">
        <v>61.009599999999999</v>
      </c>
      <c r="AC88" s="1"/>
      <c r="AD88" s="1">
        <f t="shared" si="1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131</v>
      </c>
      <c r="B89" s="10" t="s">
        <v>42</v>
      </c>
      <c r="C89" s="10"/>
      <c r="D89" s="20">
        <v>86</v>
      </c>
      <c r="E89" s="18">
        <v>86</v>
      </c>
      <c r="F89" s="10"/>
      <c r="G89" s="11">
        <v>0</v>
      </c>
      <c r="H89" s="10" t="e">
        <v>#N/A</v>
      </c>
      <c r="I89" s="10" t="s">
        <v>43</v>
      </c>
      <c r="J89" s="10">
        <v>86</v>
      </c>
      <c r="K89" s="10">
        <f t="shared" si="14"/>
        <v>0</v>
      </c>
      <c r="L89" s="10"/>
      <c r="M89" s="10"/>
      <c r="N89" s="10"/>
      <c r="O89" s="10"/>
      <c r="P89" s="10"/>
      <c r="Q89" s="10">
        <f t="shared" si="15"/>
        <v>17.2</v>
      </c>
      <c r="R89" s="12"/>
      <c r="S89" s="12"/>
      <c r="T89" s="10"/>
      <c r="U89" s="10">
        <f t="shared" si="16"/>
        <v>0</v>
      </c>
      <c r="V89" s="10">
        <f t="shared" si="17"/>
        <v>0</v>
      </c>
      <c r="W89" s="10">
        <v>0.4</v>
      </c>
      <c r="X89" s="10">
        <v>0.4</v>
      </c>
      <c r="Y89" s="10">
        <v>0.4</v>
      </c>
      <c r="Z89" s="10">
        <v>0.4</v>
      </c>
      <c r="AA89" s="10">
        <v>0.4</v>
      </c>
      <c r="AB89" s="10">
        <v>0.4</v>
      </c>
      <c r="AC89" s="21" t="s">
        <v>152</v>
      </c>
      <c r="AD89" s="10">
        <f t="shared" si="1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132</v>
      </c>
      <c r="B90" s="10" t="s">
        <v>34</v>
      </c>
      <c r="C90" s="10"/>
      <c r="D90" s="20">
        <v>42.53</v>
      </c>
      <c r="E90" s="18">
        <v>42.53</v>
      </c>
      <c r="F90" s="10"/>
      <c r="G90" s="11">
        <v>0</v>
      </c>
      <c r="H90" s="10" t="e">
        <v>#N/A</v>
      </c>
      <c r="I90" s="10" t="s">
        <v>43</v>
      </c>
      <c r="J90" s="10">
        <v>31.5</v>
      </c>
      <c r="K90" s="10">
        <f t="shared" si="14"/>
        <v>11.030000000000001</v>
      </c>
      <c r="L90" s="10"/>
      <c r="M90" s="10"/>
      <c r="N90" s="10"/>
      <c r="O90" s="10"/>
      <c r="P90" s="10"/>
      <c r="Q90" s="10">
        <f t="shared" si="15"/>
        <v>8.5060000000000002</v>
      </c>
      <c r="R90" s="12"/>
      <c r="S90" s="12"/>
      <c r="T90" s="10"/>
      <c r="U90" s="10">
        <f t="shared" si="16"/>
        <v>0</v>
      </c>
      <c r="V90" s="10">
        <f t="shared" si="17"/>
        <v>0</v>
      </c>
      <c r="W90" s="10">
        <v>0.4</v>
      </c>
      <c r="X90" s="10">
        <v>0.4</v>
      </c>
      <c r="Y90" s="10">
        <v>0.4</v>
      </c>
      <c r="Z90" s="10">
        <v>0.4</v>
      </c>
      <c r="AA90" s="10">
        <v>0.4</v>
      </c>
      <c r="AB90" s="10">
        <v>0.4</v>
      </c>
      <c r="AC90" s="21" t="s">
        <v>153</v>
      </c>
      <c r="AD90" s="10">
        <f t="shared" si="1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133</v>
      </c>
      <c r="B91" s="10" t="s">
        <v>42</v>
      </c>
      <c r="C91" s="10"/>
      <c r="D91" s="10">
        <v>18</v>
      </c>
      <c r="E91" s="10">
        <v>2</v>
      </c>
      <c r="F91" s="10">
        <v>16</v>
      </c>
      <c r="G91" s="11">
        <v>0</v>
      </c>
      <c r="H91" s="10" t="e">
        <v>#N/A</v>
      </c>
      <c r="I91" s="10" t="s">
        <v>43</v>
      </c>
      <c r="J91" s="10">
        <v>8</v>
      </c>
      <c r="K91" s="10">
        <f t="shared" si="14"/>
        <v>-6</v>
      </c>
      <c r="L91" s="10"/>
      <c r="M91" s="10"/>
      <c r="N91" s="10">
        <v>22.400000000000009</v>
      </c>
      <c r="O91" s="10"/>
      <c r="P91" s="10"/>
      <c r="Q91" s="10">
        <f t="shared" si="15"/>
        <v>0.4</v>
      </c>
      <c r="R91" s="12"/>
      <c r="S91" s="12"/>
      <c r="T91" s="10"/>
      <c r="U91" s="10">
        <f t="shared" si="16"/>
        <v>96.000000000000014</v>
      </c>
      <c r="V91" s="10">
        <f t="shared" si="17"/>
        <v>96.000000000000014</v>
      </c>
      <c r="W91" s="10">
        <v>0.4</v>
      </c>
      <c r="X91" s="10">
        <v>3.2</v>
      </c>
      <c r="Y91" s="10">
        <v>3.2</v>
      </c>
      <c r="Z91" s="10">
        <v>0</v>
      </c>
      <c r="AA91" s="10">
        <v>0</v>
      </c>
      <c r="AB91" s="10">
        <v>0</v>
      </c>
      <c r="AC91" s="10" t="s">
        <v>49</v>
      </c>
      <c r="AD91" s="10">
        <f t="shared" si="1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42</v>
      </c>
      <c r="C92" s="1">
        <v>24</v>
      </c>
      <c r="D92" s="1"/>
      <c r="E92" s="1">
        <v>8</v>
      </c>
      <c r="F92" s="1"/>
      <c r="G92" s="6">
        <v>0.11</v>
      </c>
      <c r="H92" s="1">
        <v>150</v>
      </c>
      <c r="I92" s="1" t="s">
        <v>37</v>
      </c>
      <c r="J92" s="1">
        <v>13</v>
      </c>
      <c r="K92" s="1">
        <f t="shared" si="14"/>
        <v>-5</v>
      </c>
      <c r="L92" s="1"/>
      <c r="M92" s="1"/>
      <c r="N92" s="1">
        <v>0</v>
      </c>
      <c r="O92" s="1"/>
      <c r="P92" s="1">
        <v>100</v>
      </c>
      <c r="Q92" s="1">
        <f t="shared" si="15"/>
        <v>1.6</v>
      </c>
      <c r="R92" s="5"/>
      <c r="S92" s="5"/>
      <c r="T92" s="1"/>
      <c r="U92" s="1">
        <f t="shared" si="16"/>
        <v>62.5</v>
      </c>
      <c r="V92" s="1">
        <f t="shared" si="17"/>
        <v>62.5</v>
      </c>
      <c r="W92" s="1">
        <v>4.8</v>
      </c>
      <c r="X92" s="1">
        <v>8</v>
      </c>
      <c r="Y92" s="1">
        <v>5.6</v>
      </c>
      <c r="Z92" s="1">
        <v>6</v>
      </c>
      <c r="AA92" s="1">
        <v>8.4</v>
      </c>
      <c r="AB92" s="1">
        <v>6.6</v>
      </c>
      <c r="AC92" s="1"/>
      <c r="AD92" s="1">
        <f t="shared" si="1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135</v>
      </c>
      <c r="B93" s="10" t="s">
        <v>42</v>
      </c>
      <c r="C93" s="10">
        <v>23</v>
      </c>
      <c r="D93" s="10">
        <v>24</v>
      </c>
      <c r="E93" s="10">
        <v>12</v>
      </c>
      <c r="F93" s="10">
        <v>29</v>
      </c>
      <c r="G93" s="11">
        <v>0</v>
      </c>
      <c r="H93" s="10" t="e">
        <v>#N/A</v>
      </c>
      <c r="I93" s="10" t="s">
        <v>43</v>
      </c>
      <c r="J93" s="10">
        <v>16</v>
      </c>
      <c r="K93" s="10">
        <f t="shared" si="14"/>
        <v>-4</v>
      </c>
      <c r="L93" s="10"/>
      <c r="M93" s="10"/>
      <c r="N93" s="10"/>
      <c r="O93" s="10"/>
      <c r="P93" s="10"/>
      <c r="Q93" s="10">
        <f t="shared" si="15"/>
        <v>2.4</v>
      </c>
      <c r="R93" s="12"/>
      <c r="S93" s="12"/>
      <c r="T93" s="10"/>
      <c r="U93" s="10">
        <f t="shared" si="16"/>
        <v>12.083333333333334</v>
      </c>
      <c r="V93" s="10">
        <f t="shared" si="17"/>
        <v>12.083333333333334</v>
      </c>
      <c r="W93" s="10">
        <v>3</v>
      </c>
      <c r="X93" s="10">
        <v>3.6</v>
      </c>
      <c r="Y93" s="10">
        <v>3.6</v>
      </c>
      <c r="Z93" s="10">
        <v>3.2</v>
      </c>
      <c r="AA93" s="10">
        <v>3.2</v>
      </c>
      <c r="AB93" s="10">
        <v>1.8</v>
      </c>
      <c r="AC93" s="13" t="s">
        <v>49</v>
      </c>
      <c r="AD93" s="10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136</v>
      </c>
      <c r="B94" s="1" t="s">
        <v>34</v>
      </c>
      <c r="C94" s="1">
        <v>408.93700000000001</v>
      </c>
      <c r="D94" s="1">
        <v>212.23599999999999</v>
      </c>
      <c r="E94" s="1">
        <v>226.602</v>
      </c>
      <c r="F94" s="1">
        <v>339.77699999999999</v>
      </c>
      <c r="G94" s="6">
        <v>1</v>
      </c>
      <c r="H94" s="1">
        <v>50</v>
      </c>
      <c r="I94" s="1" t="s">
        <v>35</v>
      </c>
      <c r="J94" s="1">
        <v>209.95</v>
      </c>
      <c r="K94" s="1">
        <f t="shared" si="14"/>
        <v>16.652000000000015</v>
      </c>
      <c r="L94" s="1"/>
      <c r="M94" s="1"/>
      <c r="N94" s="1">
        <v>92.529099999999858</v>
      </c>
      <c r="O94" s="1"/>
      <c r="P94" s="1">
        <v>56.173500000000161</v>
      </c>
      <c r="Q94" s="1">
        <f t="shared" si="15"/>
        <v>45.320399999999999</v>
      </c>
      <c r="R94" s="5">
        <f t="shared" ref="R94:R96" si="20">12*Q94-P94-O94-N94-F94</f>
        <v>55.365199999999959</v>
      </c>
      <c r="S94" s="5"/>
      <c r="T94" s="1"/>
      <c r="U94" s="1">
        <f t="shared" si="16"/>
        <v>12</v>
      </c>
      <c r="V94" s="1">
        <f t="shared" si="17"/>
        <v>10.778360296908236</v>
      </c>
      <c r="W94" s="1">
        <v>45.286799999999999</v>
      </c>
      <c r="X94" s="1">
        <v>53.726399999999998</v>
      </c>
      <c r="Y94" s="1">
        <v>56.024199999999993</v>
      </c>
      <c r="Z94" s="1">
        <v>66.759600000000006</v>
      </c>
      <c r="AA94" s="1">
        <v>63.863</v>
      </c>
      <c r="AB94" s="1">
        <v>48.276400000000002</v>
      </c>
      <c r="AC94" s="1"/>
      <c r="AD94" s="1">
        <f t="shared" si="18"/>
        <v>55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34</v>
      </c>
      <c r="C95" s="1">
        <v>153.22800000000001</v>
      </c>
      <c r="D95" s="1">
        <v>69.53</v>
      </c>
      <c r="E95" s="1">
        <v>160.34100000000001</v>
      </c>
      <c r="F95" s="1">
        <v>40.776000000000003</v>
      </c>
      <c r="G95" s="6">
        <v>1</v>
      </c>
      <c r="H95" s="1">
        <v>55</v>
      </c>
      <c r="I95" s="1" t="s">
        <v>35</v>
      </c>
      <c r="J95" s="1">
        <v>149.1</v>
      </c>
      <c r="K95" s="1">
        <f t="shared" si="14"/>
        <v>11.241000000000014</v>
      </c>
      <c r="L95" s="1"/>
      <c r="M95" s="1"/>
      <c r="N95" s="1">
        <v>0</v>
      </c>
      <c r="O95" s="1"/>
      <c r="P95" s="1">
        <v>50</v>
      </c>
      <c r="Q95" s="1">
        <f t="shared" si="15"/>
        <v>32.068200000000004</v>
      </c>
      <c r="R95" s="5">
        <f>11*Q95-P95-O95-N95-F95</f>
        <v>261.97420000000005</v>
      </c>
      <c r="S95" s="5"/>
      <c r="T95" s="1"/>
      <c r="U95" s="1">
        <f t="shared" si="16"/>
        <v>11</v>
      </c>
      <c r="V95" s="1">
        <f t="shared" si="17"/>
        <v>2.8307170343206041</v>
      </c>
      <c r="W95" s="1">
        <v>27.1068</v>
      </c>
      <c r="X95" s="1">
        <v>15.611000000000001</v>
      </c>
      <c r="Y95" s="1">
        <v>19.346399999999999</v>
      </c>
      <c r="Z95" s="1">
        <v>37.567999999999998</v>
      </c>
      <c r="AA95" s="1">
        <v>37.034799999999997</v>
      </c>
      <c r="AB95" s="1">
        <v>45.693800000000003</v>
      </c>
      <c r="AC95" s="1"/>
      <c r="AD95" s="1">
        <f t="shared" si="18"/>
        <v>262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34</v>
      </c>
      <c r="C96" s="1">
        <v>177.94499999999999</v>
      </c>
      <c r="D96" s="1">
        <v>229.53</v>
      </c>
      <c r="E96" s="1">
        <v>195.28899999999999</v>
      </c>
      <c r="F96" s="1">
        <v>166.102</v>
      </c>
      <c r="G96" s="6">
        <v>1</v>
      </c>
      <c r="H96" s="1">
        <v>55</v>
      </c>
      <c r="I96" s="1" t="s">
        <v>35</v>
      </c>
      <c r="J96" s="1">
        <v>168.4</v>
      </c>
      <c r="K96" s="1">
        <f t="shared" si="14"/>
        <v>26.888999999999982</v>
      </c>
      <c r="L96" s="1"/>
      <c r="M96" s="1"/>
      <c r="N96" s="1">
        <v>100</v>
      </c>
      <c r="O96" s="1"/>
      <c r="P96" s="1">
        <v>0</v>
      </c>
      <c r="Q96" s="1">
        <f t="shared" si="15"/>
        <v>39.0578</v>
      </c>
      <c r="R96" s="5">
        <f t="shared" si="20"/>
        <v>202.5916</v>
      </c>
      <c r="S96" s="5"/>
      <c r="T96" s="1"/>
      <c r="U96" s="1">
        <f t="shared" si="16"/>
        <v>11.999999999999998</v>
      </c>
      <c r="V96" s="1">
        <f t="shared" si="17"/>
        <v>6.8130309438831675</v>
      </c>
      <c r="W96" s="1">
        <v>28.353000000000002</v>
      </c>
      <c r="X96" s="1">
        <v>49.817799999999998</v>
      </c>
      <c r="Y96" s="1">
        <v>47.637999999999998</v>
      </c>
      <c r="Z96" s="1">
        <v>43.101199999999999</v>
      </c>
      <c r="AA96" s="1">
        <v>47.638399999999997</v>
      </c>
      <c r="AB96" s="1">
        <v>48.154600000000002</v>
      </c>
      <c r="AC96" s="1" t="s">
        <v>139</v>
      </c>
      <c r="AD96" s="1">
        <f t="shared" si="18"/>
        <v>203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42</v>
      </c>
      <c r="C97" s="1">
        <v>14</v>
      </c>
      <c r="D97" s="1">
        <v>51</v>
      </c>
      <c r="E97" s="1">
        <v>13</v>
      </c>
      <c r="F97" s="1">
        <v>40</v>
      </c>
      <c r="G97" s="6">
        <v>0.4</v>
      </c>
      <c r="H97" s="1">
        <v>55</v>
      </c>
      <c r="I97" s="1" t="s">
        <v>35</v>
      </c>
      <c r="J97" s="1">
        <v>15</v>
      </c>
      <c r="K97" s="1">
        <f t="shared" si="14"/>
        <v>-2</v>
      </c>
      <c r="L97" s="1"/>
      <c r="M97" s="1"/>
      <c r="N97" s="1">
        <v>0</v>
      </c>
      <c r="O97" s="1"/>
      <c r="P97" s="1">
        <v>0</v>
      </c>
      <c r="Q97" s="1">
        <f t="shared" si="15"/>
        <v>2.6</v>
      </c>
      <c r="R97" s="5"/>
      <c r="S97" s="5"/>
      <c r="T97" s="1"/>
      <c r="U97" s="1">
        <f t="shared" si="16"/>
        <v>15.384615384615383</v>
      </c>
      <c r="V97" s="1">
        <f t="shared" si="17"/>
        <v>15.384615384615383</v>
      </c>
      <c r="W97" s="1">
        <v>2</v>
      </c>
      <c r="X97" s="1">
        <v>5</v>
      </c>
      <c r="Y97" s="1">
        <v>5.6</v>
      </c>
      <c r="Z97" s="1">
        <v>7.2</v>
      </c>
      <c r="AA97" s="1">
        <v>6.6</v>
      </c>
      <c r="AB97" s="1">
        <v>1.2</v>
      </c>
      <c r="AC97" s="9"/>
      <c r="AD97" s="1">
        <f t="shared" si="1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141</v>
      </c>
      <c r="B98" s="10" t="s">
        <v>34</v>
      </c>
      <c r="C98" s="10">
        <v>1.4379999999999999</v>
      </c>
      <c r="D98" s="10"/>
      <c r="E98" s="10"/>
      <c r="F98" s="10">
        <v>1.4379999999999999</v>
      </c>
      <c r="G98" s="11">
        <v>0</v>
      </c>
      <c r="H98" s="10" t="e">
        <v>#N/A</v>
      </c>
      <c r="I98" s="10" t="s">
        <v>43</v>
      </c>
      <c r="J98" s="10">
        <v>32.5</v>
      </c>
      <c r="K98" s="10">
        <f t="shared" si="14"/>
        <v>-32.5</v>
      </c>
      <c r="L98" s="10"/>
      <c r="M98" s="10"/>
      <c r="N98" s="10"/>
      <c r="O98" s="10"/>
      <c r="P98" s="10"/>
      <c r="Q98" s="10">
        <f t="shared" si="15"/>
        <v>0</v>
      </c>
      <c r="R98" s="12"/>
      <c r="S98" s="12"/>
      <c r="T98" s="10"/>
      <c r="U98" s="10" t="e">
        <f t="shared" si="16"/>
        <v>#DIV/0!</v>
      </c>
      <c r="V98" s="10" t="e">
        <f t="shared" si="17"/>
        <v>#DIV/0!</v>
      </c>
      <c r="W98" s="10">
        <v>0</v>
      </c>
      <c r="X98" s="10">
        <v>-0.1588</v>
      </c>
      <c r="Y98" s="10">
        <v>-0.1588</v>
      </c>
      <c r="Z98" s="10">
        <v>0</v>
      </c>
      <c r="AA98" s="10">
        <v>0</v>
      </c>
      <c r="AB98" s="10">
        <v>0</v>
      </c>
      <c r="AC98" s="10" t="s">
        <v>142</v>
      </c>
      <c r="AD98" s="10">
        <f t="shared" si="1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42</v>
      </c>
      <c r="C99" s="1">
        <v>4</v>
      </c>
      <c r="D99" s="1">
        <v>90</v>
      </c>
      <c r="E99" s="1">
        <v>11</v>
      </c>
      <c r="F99" s="1">
        <v>83</v>
      </c>
      <c r="G99" s="6">
        <v>0.4</v>
      </c>
      <c r="H99" s="1">
        <v>55</v>
      </c>
      <c r="I99" s="1" t="s">
        <v>35</v>
      </c>
      <c r="J99" s="1">
        <v>11</v>
      </c>
      <c r="K99" s="1">
        <f t="shared" si="14"/>
        <v>0</v>
      </c>
      <c r="L99" s="1"/>
      <c r="M99" s="1"/>
      <c r="N99" s="1">
        <v>0</v>
      </c>
      <c r="O99" s="1"/>
      <c r="P99" s="1">
        <v>0</v>
      </c>
      <c r="Q99" s="1">
        <f t="shared" si="15"/>
        <v>2.2000000000000002</v>
      </c>
      <c r="R99" s="5"/>
      <c r="S99" s="5"/>
      <c r="T99" s="1"/>
      <c r="U99" s="1">
        <f t="shared" si="16"/>
        <v>37.727272727272727</v>
      </c>
      <c r="V99" s="1">
        <f t="shared" si="17"/>
        <v>37.727272727272727</v>
      </c>
      <c r="W99" s="1">
        <v>1.6</v>
      </c>
      <c r="X99" s="1">
        <v>3</v>
      </c>
      <c r="Y99" s="1">
        <v>8.1999999999999993</v>
      </c>
      <c r="Z99" s="1">
        <v>7.8</v>
      </c>
      <c r="AA99" s="1">
        <v>2.8</v>
      </c>
      <c r="AB99" s="1">
        <v>1.6</v>
      </c>
      <c r="AC99" s="1"/>
      <c r="AD99" s="1">
        <f t="shared" si="1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3" t="s">
        <v>144</v>
      </c>
      <c r="B100" s="1" t="s">
        <v>42</v>
      </c>
      <c r="C100" s="1"/>
      <c r="D100" s="1"/>
      <c r="E100" s="1"/>
      <c r="F100" s="1"/>
      <c r="G100" s="6">
        <v>0.15</v>
      </c>
      <c r="H100" s="1">
        <v>60</v>
      </c>
      <c r="I100" s="1" t="s">
        <v>35</v>
      </c>
      <c r="J100" s="1"/>
      <c r="K100" s="1">
        <f t="shared" ref="K100:K104" si="21">E100-J100</f>
        <v>0</v>
      </c>
      <c r="L100" s="1"/>
      <c r="M100" s="1"/>
      <c r="N100" s="1"/>
      <c r="O100" s="1"/>
      <c r="P100" s="1">
        <v>90</v>
      </c>
      <c r="Q100" s="1">
        <f t="shared" si="15"/>
        <v>0</v>
      </c>
      <c r="R100" s="5"/>
      <c r="S100" s="5"/>
      <c r="T100" s="1"/>
      <c r="U100" s="1" t="e">
        <f t="shared" si="16"/>
        <v>#DIV/0!</v>
      </c>
      <c r="V100" s="1" t="e">
        <f t="shared" si="17"/>
        <v>#DIV/0!</v>
      </c>
      <c r="W100" s="1"/>
      <c r="X100" s="1"/>
      <c r="Y100" s="1"/>
      <c r="Z100" s="1"/>
      <c r="AA100" s="1"/>
      <c r="AB100" s="1"/>
      <c r="AC100" s="1" t="s">
        <v>145</v>
      </c>
      <c r="AD100" s="1">
        <f t="shared" si="1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3" t="s">
        <v>146</v>
      </c>
      <c r="B101" s="1" t="s">
        <v>42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21"/>
        <v>0</v>
      </c>
      <c r="L101" s="1"/>
      <c r="M101" s="1"/>
      <c r="N101" s="1"/>
      <c r="O101" s="1"/>
      <c r="P101" s="1">
        <v>60</v>
      </c>
      <c r="Q101" s="1">
        <f t="shared" si="15"/>
        <v>0</v>
      </c>
      <c r="R101" s="5"/>
      <c r="S101" s="5"/>
      <c r="T101" s="1"/>
      <c r="U101" s="1" t="e">
        <f t="shared" si="16"/>
        <v>#DIV/0!</v>
      </c>
      <c r="V101" s="1" t="e">
        <f t="shared" si="17"/>
        <v>#DIV/0!</v>
      </c>
      <c r="W101" s="1"/>
      <c r="X101" s="1"/>
      <c r="Y101" s="1"/>
      <c r="Z101" s="1"/>
      <c r="AA101" s="1"/>
      <c r="AB101" s="1"/>
      <c r="AC101" s="1" t="s">
        <v>145</v>
      </c>
      <c r="AD101" s="1">
        <f t="shared" si="1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3" t="s">
        <v>147</v>
      </c>
      <c r="B102" s="1" t="s">
        <v>42</v>
      </c>
      <c r="C102" s="1"/>
      <c r="D102" s="1"/>
      <c r="E102" s="1"/>
      <c r="F102" s="1"/>
      <c r="G102" s="6">
        <v>0.06</v>
      </c>
      <c r="H102" s="1">
        <v>60</v>
      </c>
      <c r="I102" s="1" t="s">
        <v>35</v>
      </c>
      <c r="J102" s="1"/>
      <c r="K102" s="1">
        <f t="shared" si="21"/>
        <v>0</v>
      </c>
      <c r="L102" s="1"/>
      <c r="M102" s="1"/>
      <c r="N102" s="1"/>
      <c r="O102" s="1"/>
      <c r="P102" s="1">
        <v>60</v>
      </c>
      <c r="Q102" s="1">
        <f t="shared" si="15"/>
        <v>0</v>
      </c>
      <c r="R102" s="5"/>
      <c r="S102" s="5"/>
      <c r="T102" s="1"/>
      <c r="U102" s="1" t="e">
        <f t="shared" si="16"/>
        <v>#DIV/0!</v>
      </c>
      <c r="V102" s="1" t="e">
        <f t="shared" si="17"/>
        <v>#DIV/0!</v>
      </c>
      <c r="W102" s="1"/>
      <c r="X102" s="1"/>
      <c r="Y102" s="1"/>
      <c r="Z102" s="1"/>
      <c r="AA102" s="1"/>
      <c r="AB102" s="1"/>
      <c r="AC102" s="1" t="s">
        <v>145</v>
      </c>
      <c r="AD102" s="1">
        <f t="shared" si="18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3" t="s">
        <v>148</v>
      </c>
      <c r="B103" s="1" t="s">
        <v>42</v>
      </c>
      <c r="C103" s="1"/>
      <c r="D103" s="1"/>
      <c r="E103" s="1"/>
      <c r="F103" s="1"/>
      <c r="G103" s="6">
        <v>0.3</v>
      </c>
      <c r="H103" s="1">
        <v>30</v>
      </c>
      <c r="I103" s="1" t="s">
        <v>35</v>
      </c>
      <c r="J103" s="1"/>
      <c r="K103" s="1">
        <f t="shared" si="21"/>
        <v>0</v>
      </c>
      <c r="L103" s="1"/>
      <c r="M103" s="1"/>
      <c r="N103" s="1">
        <v>30</v>
      </c>
      <c r="O103" s="1"/>
      <c r="P103" s="1">
        <v>50</v>
      </c>
      <c r="Q103" s="1">
        <f t="shared" si="15"/>
        <v>0</v>
      </c>
      <c r="R103" s="5"/>
      <c r="S103" s="5"/>
      <c r="T103" s="1"/>
      <c r="U103" s="1" t="e">
        <f t="shared" si="16"/>
        <v>#DIV/0!</v>
      </c>
      <c r="V103" s="1" t="e">
        <f t="shared" si="17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 t="s">
        <v>145</v>
      </c>
      <c r="AD103" s="1">
        <f t="shared" si="18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3" t="s">
        <v>149</v>
      </c>
      <c r="B104" s="1" t="s">
        <v>42</v>
      </c>
      <c r="C104" s="1"/>
      <c r="D104" s="1"/>
      <c r="E104" s="1"/>
      <c r="F104" s="1"/>
      <c r="G104" s="6">
        <v>0.3</v>
      </c>
      <c r="H104" s="1">
        <v>30</v>
      </c>
      <c r="I104" s="1" t="s">
        <v>35</v>
      </c>
      <c r="J104" s="1"/>
      <c r="K104" s="1">
        <f t="shared" si="21"/>
        <v>0</v>
      </c>
      <c r="L104" s="1"/>
      <c r="M104" s="1"/>
      <c r="N104" s="1">
        <v>30</v>
      </c>
      <c r="O104" s="1"/>
      <c r="P104" s="1">
        <v>50</v>
      </c>
      <c r="Q104" s="1">
        <f t="shared" si="15"/>
        <v>0</v>
      </c>
      <c r="R104" s="5"/>
      <c r="S104" s="5"/>
      <c r="T104" s="1"/>
      <c r="U104" s="1" t="e">
        <f t="shared" si="16"/>
        <v>#DIV/0!</v>
      </c>
      <c r="V104" s="1" t="e">
        <f t="shared" si="17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145</v>
      </c>
      <c r="AD104" s="1">
        <f t="shared" si="18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104" xr:uid="{3E758B75-37FB-4D68-8CC8-C641D5951E6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2024-05-09T11:58:32Z</dcterms:created>
  <dcterms:modified xsi:type="dcterms:W3CDTF">2024-05-09T12:19:41Z</dcterms:modified>
</cp:coreProperties>
</file>