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"/>
    </mc:Choice>
  </mc:AlternateContent>
  <xr:revisionPtr revIDLastSave="0" documentId="13_ncr:1_{D31BC63D-2050-49A0-9625-B3FFC011A7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AC95" i="1" s="1"/>
  <c r="Q94" i="1"/>
  <c r="Q93" i="1"/>
  <c r="AC93" i="1" s="1"/>
  <c r="Q92" i="1"/>
  <c r="Q89" i="1"/>
  <c r="AC89" i="1" s="1"/>
  <c r="Q88" i="1"/>
  <c r="Q87" i="1"/>
  <c r="AC87" i="1" s="1"/>
  <c r="Q86" i="1"/>
  <c r="Q85" i="1"/>
  <c r="AC85" i="1" s="1"/>
  <c r="Q75" i="1"/>
  <c r="Q69" i="1"/>
  <c r="AC69" i="1" s="1"/>
  <c r="Q67" i="1"/>
  <c r="AC67" i="1" s="1"/>
  <c r="Q64" i="1"/>
  <c r="AC64" i="1" s="1"/>
  <c r="Q62" i="1"/>
  <c r="AC62" i="1" s="1"/>
  <c r="Q55" i="1"/>
  <c r="AC55" i="1" s="1"/>
  <c r="Q54" i="1"/>
  <c r="AC54" i="1" s="1"/>
  <c r="Q49" i="1"/>
  <c r="AC49" i="1" s="1"/>
  <c r="Q48" i="1"/>
  <c r="AC48" i="1" s="1"/>
  <c r="Q43" i="1"/>
  <c r="AC43" i="1" s="1"/>
  <c r="Q39" i="1"/>
  <c r="Q31" i="1"/>
  <c r="AC31" i="1" s="1"/>
  <c r="Q20" i="1"/>
  <c r="Q14" i="1"/>
  <c r="AC14" i="1" s="1"/>
  <c r="Q10" i="1"/>
  <c r="AC10" i="1" s="1"/>
  <c r="Q8" i="1"/>
  <c r="AC8" i="1" s="1"/>
  <c r="Q6" i="1"/>
  <c r="AC6" i="1" s="1"/>
  <c r="AC20" i="1" l="1"/>
  <c r="AC39" i="1"/>
  <c r="AC75" i="1"/>
  <c r="AC86" i="1"/>
  <c r="AC88" i="1"/>
  <c r="AC92" i="1"/>
  <c r="AC94" i="1"/>
  <c r="F89" i="1"/>
  <c r="E89" i="1"/>
  <c r="O89" i="1" s="1"/>
  <c r="F67" i="1"/>
  <c r="E67" i="1"/>
  <c r="O67" i="1" s="1"/>
  <c r="AC15" i="1"/>
  <c r="AC17" i="1"/>
  <c r="AC18" i="1"/>
  <c r="AC22" i="1"/>
  <c r="AC24" i="1"/>
  <c r="AC32" i="1"/>
  <c r="AC33" i="1"/>
  <c r="AC35" i="1"/>
  <c r="AC36" i="1"/>
  <c r="AC38" i="1"/>
  <c r="AC40" i="1"/>
  <c r="AC41" i="1"/>
  <c r="AC42" i="1"/>
  <c r="AC46" i="1"/>
  <c r="AC56" i="1"/>
  <c r="AC57" i="1"/>
  <c r="AC58" i="1"/>
  <c r="AC60" i="1"/>
  <c r="AC63" i="1"/>
  <c r="AC68" i="1"/>
  <c r="AC76" i="1"/>
  <c r="AC77" i="1"/>
  <c r="AC78" i="1"/>
  <c r="AC79" i="1"/>
  <c r="AC80" i="1"/>
  <c r="AC81" i="1"/>
  <c r="AC82" i="1"/>
  <c r="AC83" i="1"/>
  <c r="AC84" i="1"/>
  <c r="O7" i="1"/>
  <c r="P7" i="1" s="1"/>
  <c r="O8" i="1"/>
  <c r="T8" i="1" s="1"/>
  <c r="O9" i="1"/>
  <c r="O10" i="1"/>
  <c r="T10" i="1" s="1"/>
  <c r="O11" i="1"/>
  <c r="O12" i="1"/>
  <c r="O13" i="1"/>
  <c r="O14" i="1"/>
  <c r="T14" i="1" s="1"/>
  <c r="O15" i="1"/>
  <c r="T15" i="1" s="1"/>
  <c r="O16" i="1"/>
  <c r="P16" i="1" s="1"/>
  <c r="O17" i="1"/>
  <c r="T17" i="1" s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P26" i="1" s="1"/>
  <c r="O27" i="1"/>
  <c r="O28" i="1"/>
  <c r="P28" i="1" s="1"/>
  <c r="O29" i="1"/>
  <c r="O30" i="1"/>
  <c r="P30" i="1" s="1"/>
  <c r="O31" i="1"/>
  <c r="T31" i="1" s="1"/>
  <c r="O32" i="1"/>
  <c r="T32" i="1" s="1"/>
  <c r="O33" i="1"/>
  <c r="T33" i="1" s="1"/>
  <c r="O34" i="1"/>
  <c r="P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P44" i="1" s="1"/>
  <c r="Q44" i="1" s="1"/>
  <c r="O45" i="1"/>
  <c r="O46" i="1"/>
  <c r="T46" i="1" s="1"/>
  <c r="O47" i="1"/>
  <c r="O48" i="1"/>
  <c r="T48" i="1" s="1"/>
  <c r="O49" i="1"/>
  <c r="T49" i="1" s="1"/>
  <c r="O50" i="1"/>
  <c r="O51" i="1"/>
  <c r="O52" i="1"/>
  <c r="O53" i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O62" i="1"/>
  <c r="T62" i="1" s="1"/>
  <c r="O63" i="1"/>
  <c r="T63" i="1" s="1"/>
  <c r="O64" i="1"/>
  <c r="T64" i="1" s="1"/>
  <c r="O65" i="1"/>
  <c r="O66" i="1"/>
  <c r="O68" i="1"/>
  <c r="T68" i="1" s="1"/>
  <c r="O69" i="1"/>
  <c r="T69" i="1" s="1"/>
  <c r="O70" i="1"/>
  <c r="P70" i="1" s="1"/>
  <c r="Q70" i="1" s="1"/>
  <c r="O71" i="1"/>
  <c r="P71" i="1" s="1"/>
  <c r="O72" i="1"/>
  <c r="O73" i="1"/>
  <c r="P73" i="1" s="1"/>
  <c r="O74" i="1"/>
  <c r="O75" i="1"/>
  <c r="T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O86" i="1"/>
  <c r="T86" i="1" s="1"/>
  <c r="O87" i="1"/>
  <c r="O88" i="1"/>
  <c r="T88" i="1" s="1"/>
  <c r="O90" i="1"/>
  <c r="O91" i="1"/>
  <c r="U91" i="1" s="1"/>
  <c r="O92" i="1"/>
  <c r="T92" i="1" s="1"/>
  <c r="O93" i="1"/>
  <c r="O94" i="1"/>
  <c r="T94" i="1" s="1"/>
  <c r="O95" i="1"/>
  <c r="O6" i="1"/>
  <c r="T6" i="1" s="1"/>
  <c r="K95" i="1"/>
  <c r="K94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T89" i="1" l="1"/>
  <c r="U87" i="1"/>
  <c r="T87" i="1"/>
  <c r="U85" i="1"/>
  <c r="T85" i="1"/>
  <c r="T44" i="1"/>
  <c r="AC44" i="1"/>
  <c r="T34" i="1"/>
  <c r="AC34" i="1"/>
  <c r="F5" i="1"/>
  <c r="T67" i="1"/>
  <c r="U95" i="1"/>
  <c r="T95" i="1"/>
  <c r="U93" i="1"/>
  <c r="T93" i="1"/>
  <c r="AC70" i="1"/>
  <c r="T70" i="1"/>
  <c r="AC37" i="1"/>
  <c r="T37" i="1"/>
  <c r="T7" i="1"/>
  <c r="AC7" i="1"/>
  <c r="P66" i="1"/>
  <c r="E5" i="1"/>
  <c r="K89" i="1"/>
  <c r="U94" i="1"/>
  <c r="U92" i="1"/>
  <c r="U90" i="1"/>
  <c r="P90" i="1"/>
  <c r="U88" i="1"/>
  <c r="U86" i="1"/>
  <c r="P74" i="1"/>
  <c r="P72" i="1"/>
  <c r="P65" i="1"/>
  <c r="P61" i="1"/>
  <c r="P59" i="1"/>
  <c r="P53" i="1"/>
  <c r="P51" i="1"/>
  <c r="P47" i="1"/>
  <c r="P45" i="1"/>
  <c r="P29" i="1"/>
  <c r="P27" i="1"/>
  <c r="P25" i="1"/>
  <c r="P23" i="1"/>
  <c r="P21" i="1"/>
  <c r="P19" i="1"/>
  <c r="P13" i="1"/>
  <c r="P11" i="1"/>
  <c r="P9" i="1"/>
  <c r="P12" i="1"/>
  <c r="P50" i="1"/>
  <c r="P52" i="1"/>
  <c r="P91" i="1"/>
  <c r="U89" i="1"/>
  <c r="K67" i="1"/>
  <c r="U6" i="1"/>
  <c r="T83" i="1"/>
  <c r="T79" i="1"/>
  <c r="T84" i="1"/>
  <c r="T81" i="1"/>
  <c r="T77" i="1"/>
  <c r="T82" i="1"/>
  <c r="T80" i="1"/>
  <c r="T78" i="1"/>
  <c r="T76" i="1"/>
  <c r="U74" i="1"/>
  <c r="U72" i="1"/>
  <c r="U70" i="1"/>
  <c r="U68" i="1"/>
  <c r="U66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5" i="1"/>
  <c r="U13" i="1"/>
  <c r="U11" i="1"/>
  <c r="U10" i="1"/>
  <c r="U8" i="1"/>
  <c r="U75" i="1"/>
  <c r="U73" i="1"/>
  <c r="U71" i="1"/>
  <c r="U69" i="1"/>
  <c r="U67" i="1"/>
  <c r="U65" i="1"/>
  <c r="U64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6" i="1"/>
  <c r="U14" i="1"/>
  <c r="U12" i="1"/>
  <c r="U9" i="1"/>
  <c r="U7" i="1"/>
  <c r="O5" i="1"/>
  <c r="T16" i="1" l="1"/>
  <c r="AC16" i="1"/>
  <c r="T28" i="1"/>
  <c r="AC28" i="1"/>
  <c r="T71" i="1"/>
  <c r="AC71" i="1"/>
  <c r="T26" i="1"/>
  <c r="AC26" i="1"/>
  <c r="T30" i="1"/>
  <c r="AC30" i="1"/>
  <c r="T73" i="1"/>
  <c r="AC73" i="1"/>
  <c r="Q66" i="1"/>
  <c r="K5" i="1"/>
  <c r="P5" i="1"/>
  <c r="T61" i="1" l="1"/>
  <c r="AC61" i="1"/>
  <c r="T47" i="1"/>
  <c r="AC47" i="1"/>
  <c r="AC25" i="1"/>
  <c r="T25" i="1"/>
  <c r="T13" i="1"/>
  <c r="AC13" i="1"/>
  <c r="AC50" i="1"/>
  <c r="T50" i="1"/>
  <c r="T66" i="1"/>
  <c r="AC66" i="1"/>
  <c r="AC72" i="1"/>
  <c r="T72" i="1"/>
  <c r="AC59" i="1"/>
  <c r="T59" i="1"/>
  <c r="AC45" i="1"/>
  <c r="T45" i="1"/>
  <c r="T23" i="1"/>
  <c r="AC23" i="1"/>
  <c r="T11" i="1"/>
  <c r="AC11" i="1"/>
  <c r="AC52" i="1"/>
  <c r="T52" i="1"/>
  <c r="AC74" i="1"/>
  <c r="T74" i="1"/>
  <c r="T51" i="1"/>
  <c r="AC51" i="1"/>
  <c r="AC29" i="1"/>
  <c r="T29" i="1"/>
  <c r="AC21" i="1"/>
  <c r="T21" i="1"/>
  <c r="T9" i="1"/>
  <c r="AC9" i="1"/>
  <c r="AC91" i="1"/>
  <c r="T91" i="1"/>
  <c r="T90" i="1"/>
  <c r="AC90" i="1"/>
  <c r="AC65" i="1"/>
  <c r="T65" i="1"/>
  <c r="T53" i="1"/>
  <c r="AC53" i="1"/>
  <c r="AC27" i="1"/>
  <c r="T27" i="1"/>
  <c r="AC19" i="1"/>
  <c r="T19" i="1"/>
  <c r="AC12" i="1"/>
  <c r="T12" i="1"/>
  <c r="Q5" i="1"/>
  <c r="AC5" i="1" l="1"/>
</calcChain>
</file>

<file path=xl/sharedStrings.xml><?xml version="1.0" encoding="utf-8"?>
<sst xmlns="http://schemas.openxmlformats.org/spreadsheetml/2006/main" count="390" uniqueCount="144">
  <si>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</si>
  <si>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</si>
  <si>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</si>
  <si>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</si>
  <si>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</si>
  <si>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</si>
  <si>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</si>
  <si>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</si>
  <si>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</si>
  <si>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</si>
  <si>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</si>
  <si>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</si>
  <si>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</si>
  <si>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</si>
  <si>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</si>
  <si>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</si>
  <si>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</si>
  <si>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</si>
  <si>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</si>
  <si>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</si>
  <si>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</si>
  <si>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</si>
  <si>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</si>
  <si>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</si>
  <si>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</si>
  <si>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</si>
  <si>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</si>
  <si>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</si>
  <si>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</si>
  <si>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</si>
  <si>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</si>
  <si>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</si>
  <si>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</si>
  <si>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</si>
  <si>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</si>
  <si>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</si>
  <si>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</si>
  <si>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</si>
  <si>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</si>
  <si>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</si>
  <si>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</si>
  <si>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</si>
  <si>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</si>
  <si>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</si>
  <si>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</si>
  <si>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</si>
  <si>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</si>
  <si>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</si>
  <si>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</si>
  <si>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</si>
  <si>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</si>
  <si>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</si>
  <si>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</si>
  <si>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</si>
  <si>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</si>
  <si>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</si>
  <si>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</si>
  <si>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</si>
  <si>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</si>
  <si>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</si>
  <si>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</si>
  <si>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необходимо увеличить продажи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</si>
  <si>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</si>
  <si>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</si>
  <si>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</si>
  <si>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</si>
  <si>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</si>
  <si>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</si>
  <si>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</si>
  <si>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</si>
  <si>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</si>
  <si>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</si>
  <si>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</si>
  <si>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</si>
  <si>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</si>
  <si>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</si>
  <si>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</si>
  <si>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</si>
  <si>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</si>
  <si>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</si>
  <si>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</si>
  <si>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</si>
  <si>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</si>
  <si>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</si>
  <si>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</si>
  <si>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</si>
  <si>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</si>
  <si>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</si>
  <si>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</si>
  <si>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</si>
  <si>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</si>
  <si>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</si>
  <si>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</si>
  <si>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</si>
  <si>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</si>
  <si>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</si>
  <si>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</si>
  <si>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</si>
  <si>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</si>
  <si>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</si>
  <si>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</si>
  <si>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</si>
  <si>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</si>
  <si>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</si>
  <si>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</si>
  <si>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</si>
  <si>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</si>
  <si>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</si>
  <si>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</si>
  <si>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</si>
  <si>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</si>
  <si>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</si>
  <si>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</si>
  <si>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</si>
  <si>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</si>
  <si>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</si>
  <si>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</si>
  <si>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</si>
  <si>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</si>
  <si>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</si>
  <si>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</si>
  <si>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</si>
  <si>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</si>
  <si>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</si>
  <si>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</si>
  <si>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</si>
  <si>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</si>
  <si>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</si>
  <si>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</si>
  <si>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</si>
  <si>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</si>
  <si>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</si>
  <si>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</si>
  <si>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</si>
  <si>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</si>
  <si>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</si>
  <si>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с/к колбасы «Ветчина Балыкбургская с мраморным балыком» ф/в 0,1 нарезка ТМ «Баварушка»</t>
  </si>
  <si>
    <t>нет</t>
  </si>
  <si>
    <t>новинка / завод не отгрузил</t>
  </si>
  <si>
    <t>необходимо увеличить продажи / то же что и 480 (задвоенное СКЮ)</t>
  </si>
  <si>
    <t>заказ</t>
  </si>
  <si>
    <t>18,05,</t>
  </si>
  <si>
    <t>16,05,24 филиал обнулил</t>
  </si>
  <si>
    <t>то же что и 013 / 16,05,24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</si>
</sst>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1" sqref="AB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9" customWidth="1"/>
    <col min="8" max="8" width="5.140625" customWidth="1"/>
    <col min="9" max="9" width="13" customWidth="1"/>
    <col min="10" max="11" width="6.7109375" customWidth="1"/>
    <col min="12" max="14" width="0.85546875" customWidth="1"/>
    <col min="15" max="18" width="6.7109375" customWidth="1"/>
    <col min="19" max="19" width="21.140625" customWidth="1"/>
    <col min="20" max="21" width="4.42578125" customWidth="1"/>
    <col min="22" max="27" width="6.140625" customWidth="1"/>
    <col min="28" max="28" width="46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137</v>
      </c>
      <c r="O4" s="1" t="s">
        <v>23</v>
      </c>
      <c r="P4" s="1"/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SUM(E6:E477)</f>
        <v>39180.81</v>
      </c>
      <c r="F5" s="4">
        <f>SUM(F6:F477)</f>
        <v>58071.598000000005</v>
      </c>
      <c r="G5" s="7"/>
      <c r="H5" s="1"/>
      <c r="I5" s="1"/>
      <c r="J5" s="4">
        <f t="shared" ref="J5:R5" si="0">SUM(J6:J477)</f>
        <v>38221.161</v>
      </c>
      <c r="K5" s="4">
        <f t="shared" si="0"/>
        <v>959.64899999999909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7836.1619999999984</v>
      </c>
      <c r="P5" s="4">
        <f t="shared" si="0"/>
        <v>21841.321399999997</v>
      </c>
      <c r="Q5" s="4">
        <f t="shared" si="0"/>
        <v>14764.5568</v>
      </c>
      <c r="R5" s="4">
        <f t="shared" si="0"/>
        <v>12371</v>
      </c>
      <c r="S5" s="1"/>
      <c r="T5" s="1"/>
      <c r="U5" s="1"/>
      <c r="V5" s="4">
        <f t="shared" ref="V5:AA5" si="1">SUM(V6:V477)</f>
        <v>7260.6079999999984</v>
      </c>
      <c r="W5" s="4">
        <f t="shared" si="1"/>
        <v>7762.75</v>
      </c>
      <c r="X5" s="4">
        <f t="shared" si="1"/>
        <v>8814.5187999999998</v>
      </c>
      <c r="Y5" s="4">
        <f t="shared" si="1"/>
        <v>9943.2033999999985</v>
      </c>
      <c r="Z5" s="4">
        <f t="shared" si="1"/>
        <v>9282.1281999999974</v>
      </c>
      <c r="AA5" s="4">
        <f t="shared" si="1"/>
        <v>7520.0730000000021</v>
      </c>
      <c r="AB5" s="1"/>
      <c r="AC5" s="4">
        <f>SUM(AC6:AC477)</f>
        <v>12215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198.114</v>
      </c>
      <c r="D6" s="1">
        <v>571.62199999999996</v>
      </c>
      <c r="E6" s="1">
        <v>209.99600000000001</v>
      </c>
      <c r="F6" s="1">
        <v>527.25199999999995</v>
      </c>
      <c r="G6" s="7">
        <v>1</v>
      </c>
      <c r="H6" s="1">
        <v>50</v>
      </c>
      <c r="I6" s="1" t="s">
        <v>32</v>
      </c>
      <c r="J6" s="1">
        <v>206.15199999999999</v>
      </c>
      <c r="K6" s="1">
        <f t="shared" ref="K6:K29" si="2">E6-J6</f>
        <v>3.8440000000000225</v>
      </c>
      <c r="L6" s="1"/>
      <c r="M6" s="1"/>
      <c r="N6" s="1"/>
      <c r="O6" s="1">
        <f>E6/5</f>
        <v>41.999200000000002</v>
      </c>
      <c r="P6" s="5"/>
      <c r="Q6" s="5">
        <f>P6</f>
        <v>0</v>
      </c>
      <c r="R6" s="5"/>
      <c r="S6" s="1"/>
      <c r="T6" s="1">
        <f>(F6+Q6)/O6</f>
        <v>12.553858168727022</v>
      </c>
      <c r="U6" s="1">
        <f>F6/O6</f>
        <v>12.553858168727022</v>
      </c>
      <c r="V6" s="1">
        <v>47.632599999999996</v>
      </c>
      <c r="W6" s="1">
        <v>52.5732</v>
      </c>
      <c r="X6" s="1">
        <v>42.816800000000001</v>
      </c>
      <c r="Y6" s="1">
        <v>42.540599999999998</v>
      </c>
      <c r="Z6" s="1">
        <v>45.7072</v>
      </c>
      <c r="AA6" s="1">
        <v>42.568800000000003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259.108</v>
      </c>
      <c r="D7" s="1">
        <v>51.552999999999997</v>
      </c>
      <c r="E7" s="1">
        <v>134.13200000000001</v>
      </c>
      <c r="F7" s="1">
        <v>119.79300000000001</v>
      </c>
      <c r="G7" s="7">
        <v>1</v>
      </c>
      <c r="H7" s="1">
        <v>30</v>
      </c>
      <c r="I7" s="1" t="s">
        <v>34</v>
      </c>
      <c r="J7" s="1">
        <v>143.30000000000001</v>
      </c>
      <c r="K7" s="1">
        <f t="shared" si="2"/>
        <v>-9.1680000000000064</v>
      </c>
      <c r="L7" s="1"/>
      <c r="M7" s="1"/>
      <c r="N7" s="1"/>
      <c r="O7" s="1">
        <f t="shared" ref="O7:O62" si="3">E7/5</f>
        <v>26.8264</v>
      </c>
      <c r="P7" s="5">
        <f>9*O7-F7</f>
        <v>121.6446</v>
      </c>
      <c r="Q7" s="5">
        <v>0</v>
      </c>
      <c r="R7" s="5">
        <v>0</v>
      </c>
      <c r="S7" s="1" t="s">
        <v>47</v>
      </c>
      <c r="T7" s="1">
        <f t="shared" ref="T7:T14" si="4">(F7+Q7)/O7</f>
        <v>4.4654892195747475</v>
      </c>
      <c r="U7" s="1">
        <f t="shared" ref="U7:U62" si="5">F7/O7</f>
        <v>4.4654892195747475</v>
      </c>
      <c r="V7" s="1">
        <v>18.631399999999999</v>
      </c>
      <c r="W7" s="1">
        <v>18.550999999999998</v>
      </c>
      <c r="X7" s="1">
        <v>30.482399999999998</v>
      </c>
      <c r="Y7" s="1">
        <v>33.933999999999997</v>
      </c>
      <c r="Z7" s="1">
        <v>31.924600000000002</v>
      </c>
      <c r="AA7" s="1">
        <v>30.59</v>
      </c>
      <c r="AB7" s="1" t="s">
        <v>143</v>
      </c>
      <c r="AC7" s="1">
        <f t="shared" ref="AC7:AC14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332.07299999999998</v>
      </c>
      <c r="D8" s="1">
        <v>511.39600000000002</v>
      </c>
      <c r="E8" s="1">
        <v>180.16300000000001</v>
      </c>
      <c r="F8" s="1">
        <v>458.63</v>
      </c>
      <c r="G8" s="7">
        <v>1</v>
      </c>
      <c r="H8" s="1">
        <v>45</v>
      </c>
      <c r="I8" s="1" t="s">
        <v>32</v>
      </c>
      <c r="J8" s="1">
        <v>182.85</v>
      </c>
      <c r="K8" s="1">
        <f t="shared" si="2"/>
        <v>-2.6869999999999834</v>
      </c>
      <c r="L8" s="1"/>
      <c r="M8" s="1"/>
      <c r="N8" s="1"/>
      <c r="O8" s="1">
        <f t="shared" si="3"/>
        <v>36.032600000000002</v>
      </c>
      <c r="P8" s="5"/>
      <c r="Q8" s="5">
        <f t="shared" ref="Q8:Q14" si="7">P8</f>
        <v>0</v>
      </c>
      <c r="R8" s="5"/>
      <c r="S8" s="1"/>
      <c r="T8" s="1">
        <f t="shared" si="4"/>
        <v>12.728196133501328</v>
      </c>
      <c r="U8" s="1">
        <f t="shared" si="5"/>
        <v>12.728196133501328</v>
      </c>
      <c r="V8" s="1">
        <v>68.532200000000003</v>
      </c>
      <c r="W8" s="1">
        <v>67.270200000000003</v>
      </c>
      <c r="X8" s="1">
        <v>37.0608</v>
      </c>
      <c r="Y8" s="1">
        <v>41.3078</v>
      </c>
      <c r="Z8" s="1">
        <v>40.380399999999987</v>
      </c>
      <c r="AA8" s="1">
        <v>41.7682</v>
      </c>
      <c r="AB8" s="1" t="s">
        <v>36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628.41200000000003</v>
      </c>
      <c r="D9" s="1">
        <v>427.75099999999998</v>
      </c>
      <c r="E9" s="1">
        <v>538.84199999999998</v>
      </c>
      <c r="F9" s="1">
        <v>422.84500000000003</v>
      </c>
      <c r="G9" s="7">
        <v>1</v>
      </c>
      <c r="H9" s="1">
        <v>45</v>
      </c>
      <c r="I9" s="1" t="s">
        <v>32</v>
      </c>
      <c r="J9" s="1">
        <v>525</v>
      </c>
      <c r="K9" s="1">
        <f t="shared" si="2"/>
        <v>13.841999999999985</v>
      </c>
      <c r="L9" s="1"/>
      <c r="M9" s="1"/>
      <c r="N9" s="1"/>
      <c r="O9" s="1">
        <f t="shared" si="3"/>
        <v>107.7684</v>
      </c>
      <c r="P9" s="5">
        <f t="shared" ref="P9:P13" si="8">10*O9-F9</f>
        <v>654.83899999999994</v>
      </c>
      <c r="Q9" s="5">
        <v>500</v>
      </c>
      <c r="R9" s="5">
        <v>400</v>
      </c>
      <c r="S9" s="1"/>
      <c r="T9" s="1">
        <f t="shared" si="4"/>
        <v>8.5632244702528766</v>
      </c>
      <c r="U9" s="1">
        <f t="shared" si="5"/>
        <v>3.9236455213216495</v>
      </c>
      <c r="V9" s="1">
        <v>98.433599999999998</v>
      </c>
      <c r="W9" s="1">
        <v>90.364800000000002</v>
      </c>
      <c r="X9" s="1">
        <v>99.151600000000002</v>
      </c>
      <c r="Y9" s="1">
        <v>113.0382</v>
      </c>
      <c r="Z9" s="1">
        <v>98.468800000000002</v>
      </c>
      <c r="AA9" s="1">
        <v>89.023800000000008</v>
      </c>
      <c r="AB9" s="1"/>
      <c r="AC9" s="1">
        <f t="shared" si="6"/>
        <v>500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96.710999999999999</v>
      </c>
      <c r="D10" s="1">
        <v>0.127</v>
      </c>
      <c r="E10" s="1">
        <v>30.276</v>
      </c>
      <c r="F10" s="1">
        <v>58.643999999999998</v>
      </c>
      <c r="G10" s="7">
        <v>1</v>
      </c>
      <c r="H10" s="1">
        <v>40</v>
      </c>
      <c r="I10" s="1" t="s">
        <v>32</v>
      </c>
      <c r="J10" s="1">
        <v>33.799999999999997</v>
      </c>
      <c r="K10" s="1">
        <f t="shared" si="2"/>
        <v>-3.5239999999999974</v>
      </c>
      <c r="L10" s="1"/>
      <c r="M10" s="1"/>
      <c r="N10" s="1"/>
      <c r="O10" s="1">
        <f t="shared" si="3"/>
        <v>6.0552000000000001</v>
      </c>
      <c r="P10" s="5"/>
      <c r="Q10" s="5">
        <f t="shared" si="7"/>
        <v>0</v>
      </c>
      <c r="R10" s="5"/>
      <c r="S10" s="1"/>
      <c r="T10" s="1">
        <f t="shared" si="4"/>
        <v>9.6848989298454224</v>
      </c>
      <c r="U10" s="1">
        <f t="shared" si="5"/>
        <v>9.6848989298454224</v>
      </c>
      <c r="V10" s="1">
        <v>7.3805999999999994</v>
      </c>
      <c r="W10" s="1">
        <v>7.1617999999999986</v>
      </c>
      <c r="X10" s="1">
        <v>4.4513999999999996</v>
      </c>
      <c r="Y10" s="1">
        <v>6.0619999999999994</v>
      </c>
      <c r="Z10" s="1">
        <v>9.658199999999999</v>
      </c>
      <c r="AA10" s="1">
        <v>8.4458000000000002</v>
      </c>
      <c r="AB10" s="1" t="s">
        <v>36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520</v>
      </c>
      <c r="D11" s="1">
        <v>600</v>
      </c>
      <c r="E11" s="1">
        <v>494</v>
      </c>
      <c r="F11" s="1">
        <v>457</v>
      </c>
      <c r="G11" s="7">
        <v>0.45</v>
      </c>
      <c r="H11" s="1">
        <v>45</v>
      </c>
      <c r="I11" s="1" t="s">
        <v>32</v>
      </c>
      <c r="J11" s="1">
        <v>550</v>
      </c>
      <c r="K11" s="1">
        <f t="shared" si="2"/>
        <v>-56</v>
      </c>
      <c r="L11" s="1"/>
      <c r="M11" s="1"/>
      <c r="N11" s="1"/>
      <c r="O11" s="1">
        <f t="shared" si="3"/>
        <v>98.8</v>
      </c>
      <c r="P11" s="5">
        <f t="shared" si="8"/>
        <v>531</v>
      </c>
      <c r="Q11" s="5">
        <v>450</v>
      </c>
      <c r="R11" s="5">
        <v>350</v>
      </c>
      <c r="S11" s="1"/>
      <c r="T11" s="1">
        <f t="shared" si="4"/>
        <v>9.1801619433198383</v>
      </c>
      <c r="U11" s="1">
        <f t="shared" si="5"/>
        <v>4.6255060728744937</v>
      </c>
      <c r="V11" s="1">
        <v>93.8</v>
      </c>
      <c r="W11" s="1">
        <v>108.8</v>
      </c>
      <c r="X11" s="1">
        <v>79.599999999999994</v>
      </c>
      <c r="Y11" s="1">
        <v>78.8</v>
      </c>
      <c r="Z11" s="1">
        <v>95.8</v>
      </c>
      <c r="AA11" s="1">
        <v>89.8</v>
      </c>
      <c r="AB11" s="1" t="s">
        <v>42</v>
      </c>
      <c r="AC11" s="1">
        <f t="shared" si="6"/>
        <v>203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39</v>
      </c>
      <c r="C12" s="1">
        <v>995</v>
      </c>
      <c r="D12" s="1">
        <v>756</v>
      </c>
      <c r="E12" s="1">
        <v>806.899</v>
      </c>
      <c r="F12" s="1">
        <v>750.101</v>
      </c>
      <c r="G12" s="7">
        <v>0.45</v>
      </c>
      <c r="H12" s="1">
        <v>45</v>
      </c>
      <c r="I12" s="1" t="s">
        <v>32</v>
      </c>
      <c r="J12" s="1">
        <v>809</v>
      </c>
      <c r="K12" s="1">
        <f t="shared" si="2"/>
        <v>-2.1009999999999991</v>
      </c>
      <c r="L12" s="1"/>
      <c r="M12" s="1"/>
      <c r="N12" s="1"/>
      <c r="O12" s="1">
        <f t="shared" si="3"/>
        <v>161.37979999999999</v>
      </c>
      <c r="P12" s="5">
        <f t="shared" si="8"/>
        <v>863.69699999999978</v>
      </c>
      <c r="Q12" s="5">
        <v>700</v>
      </c>
      <c r="R12" s="5">
        <v>450</v>
      </c>
      <c r="S12" s="1"/>
      <c r="T12" s="1">
        <f t="shared" si="4"/>
        <v>8.9856413256182019</v>
      </c>
      <c r="U12" s="1">
        <f t="shared" si="5"/>
        <v>4.6480476490861928</v>
      </c>
      <c r="V12" s="1">
        <v>129.6</v>
      </c>
      <c r="W12" s="1">
        <v>150.6</v>
      </c>
      <c r="X12" s="1">
        <v>141.1516</v>
      </c>
      <c r="Y12" s="1">
        <v>147.95160000000001</v>
      </c>
      <c r="Z12" s="1">
        <v>157.19999999999999</v>
      </c>
      <c r="AA12" s="1">
        <v>142.6</v>
      </c>
      <c r="AB12" s="1" t="s">
        <v>36</v>
      </c>
      <c r="AC12" s="1">
        <f t="shared" si="6"/>
        <v>315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39</v>
      </c>
      <c r="C13" s="1">
        <v>75</v>
      </c>
      <c r="D13" s="1">
        <v>61</v>
      </c>
      <c r="E13" s="1">
        <v>70</v>
      </c>
      <c r="F13" s="1">
        <v>66</v>
      </c>
      <c r="G13" s="7">
        <v>0.17</v>
      </c>
      <c r="H13" s="1">
        <v>180</v>
      </c>
      <c r="I13" s="1" t="s">
        <v>32</v>
      </c>
      <c r="J13" s="1">
        <v>77</v>
      </c>
      <c r="K13" s="1">
        <f t="shared" si="2"/>
        <v>-7</v>
      </c>
      <c r="L13" s="1"/>
      <c r="M13" s="1"/>
      <c r="N13" s="1"/>
      <c r="O13" s="1">
        <f t="shared" si="3"/>
        <v>14</v>
      </c>
      <c r="P13" s="5">
        <f t="shared" si="8"/>
        <v>74</v>
      </c>
      <c r="Q13" s="5">
        <v>60</v>
      </c>
      <c r="R13" s="5">
        <v>45</v>
      </c>
      <c r="S13" s="1"/>
      <c r="T13" s="1">
        <f t="shared" si="4"/>
        <v>9</v>
      </c>
      <c r="U13" s="1">
        <f t="shared" si="5"/>
        <v>4.7142857142857144</v>
      </c>
      <c r="V13" s="1">
        <v>3.6</v>
      </c>
      <c r="W13" s="1">
        <v>6.4</v>
      </c>
      <c r="X13" s="1">
        <v>13.8</v>
      </c>
      <c r="Y13" s="1">
        <v>11.6</v>
      </c>
      <c r="Z13" s="1">
        <v>6.2</v>
      </c>
      <c r="AA13" s="1">
        <v>3.6</v>
      </c>
      <c r="AB13" s="1"/>
      <c r="AC13" s="1">
        <f t="shared" si="6"/>
        <v>10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39</v>
      </c>
      <c r="D14" s="1">
        <v>151</v>
      </c>
      <c r="E14" s="1">
        <v>21</v>
      </c>
      <c r="F14" s="1">
        <v>145</v>
      </c>
      <c r="G14" s="7">
        <v>0.3</v>
      </c>
      <c r="H14" s="1">
        <v>40</v>
      </c>
      <c r="I14" s="1" t="s">
        <v>32</v>
      </c>
      <c r="J14" s="1">
        <v>33</v>
      </c>
      <c r="K14" s="1">
        <f t="shared" si="2"/>
        <v>-12</v>
      </c>
      <c r="L14" s="1"/>
      <c r="M14" s="1"/>
      <c r="N14" s="1"/>
      <c r="O14" s="1">
        <f t="shared" si="3"/>
        <v>4.2</v>
      </c>
      <c r="P14" s="5"/>
      <c r="Q14" s="5">
        <f t="shared" si="7"/>
        <v>0</v>
      </c>
      <c r="R14" s="5"/>
      <c r="S14" s="1"/>
      <c r="T14" s="1">
        <f t="shared" si="4"/>
        <v>34.523809523809526</v>
      </c>
      <c r="U14" s="1">
        <f t="shared" si="5"/>
        <v>34.523809523809526</v>
      </c>
      <c r="V14" s="1">
        <v>15.6</v>
      </c>
      <c r="W14" s="1">
        <v>12.8</v>
      </c>
      <c r="X14" s="1">
        <v>6</v>
      </c>
      <c r="Y14" s="1">
        <v>8.4</v>
      </c>
      <c r="Z14" s="1">
        <v>9.4</v>
      </c>
      <c r="AA14" s="1">
        <v>6.4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46</v>
      </c>
      <c r="B15" s="17" t="s">
        <v>39</v>
      </c>
      <c r="C15" s="17"/>
      <c r="D15" s="17"/>
      <c r="E15" s="17"/>
      <c r="F15" s="17"/>
      <c r="G15" s="18">
        <v>0</v>
      </c>
      <c r="H15" s="17" t="e">
        <v>#N/A</v>
      </c>
      <c r="I15" s="17" t="s">
        <v>32</v>
      </c>
      <c r="J15" s="17"/>
      <c r="K15" s="17">
        <f t="shared" si="2"/>
        <v>0</v>
      </c>
      <c r="L15" s="17"/>
      <c r="M15" s="17"/>
      <c r="N15" s="17"/>
      <c r="O15" s="17">
        <f t="shared" si="3"/>
        <v>0</v>
      </c>
      <c r="P15" s="19"/>
      <c r="Q15" s="19"/>
      <c r="R15" s="19"/>
      <c r="S15" s="17"/>
      <c r="T15" s="17" t="e">
        <f t="shared" ref="T15:T60" si="9">(F15+P15)/O15</f>
        <v>#DIV/0!</v>
      </c>
      <c r="U15" s="17" t="e">
        <f t="shared" si="5"/>
        <v>#DIV/0!</v>
      </c>
      <c r="V15" s="17">
        <v>0</v>
      </c>
      <c r="W15" s="17">
        <v>0</v>
      </c>
      <c r="X15" s="17">
        <v>0</v>
      </c>
      <c r="Y15" s="17">
        <v>0</v>
      </c>
      <c r="Z15" s="17">
        <v>43.2</v>
      </c>
      <c r="AA15" s="17">
        <v>0</v>
      </c>
      <c r="AB15" s="17" t="s">
        <v>47</v>
      </c>
      <c r="AC15" s="17">
        <f t="shared" ref="AC15:AC36" si="10">ROUND(P15*G15,0)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39</v>
      </c>
      <c r="C16" s="1">
        <v>174</v>
      </c>
      <c r="D16" s="1">
        <v>240</v>
      </c>
      <c r="E16" s="1">
        <v>168</v>
      </c>
      <c r="F16" s="1">
        <v>226</v>
      </c>
      <c r="G16" s="7">
        <v>0.17</v>
      </c>
      <c r="H16" s="1">
        <v>180</v>
      </c>
      <c r="I16" s="1" t="s">
        <v>32</v>
      </c>
      <c r="J16" s="1">
        <v>182</v>
      </c>
      <c r="K16" s="1">
        <f t="shared" si="2"/>
        <v>-14</v>
      </c>
      <c r="L16" s="1"/>
      <c r="M16" s="1"/>
      <c r="N16" s="1"/>
      <c r="O16" s="1">
        <f t="shared" si="3"/>
        <v>33.6</v>
      </c>
      <c r="P16" s="5">
        <f>10*O16-F16</f>
        <v>110</v>
      </c>
      <c r="Q16" s="5">
        <v>0</v>
      </c>
      <c r="R16" s="5">
        <v>0</v>
      </c>
      <c r="S16" s="1" t="s">
        <v>47</v>
      </c>
      <c r="T16" s="1">
        <f>(F16+Q16)/O16</f>
        <v>6.7261904761904763</v>
      </c>
      <c r="U16" s="1">
        <f t="shared" si="5"/>
        <v>6.7261904761904763</v>
      </c>
      <c r="V16" s="1">
        <v>26.6</v>
      </c>
      <c r="W16" s="1">
        <v>31.2</v>
      </c>
      <c r="X16" s="1">
        <v>33.799999999999997</v>
      </c>
      <c r="Y16" s="1">
        <v>29.2</v>
      </c>
      <c r="Z16" s="1">
        <v>25.8</v>
      </c>
      <c r="AA16" s="1">
        <v>23</v>
      </c>
      <c r="AB16" s="1" t="s">
        <v>142</v>
      </c>
      <c r="AC16" s="1">
        <f>ROUND(Q16*G16,0)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49</v>
      </c>
      <c r="B17" s="17" t="s">
        <v>39</v>
      </c>
      <c r="C17" s="17"/>
      <c r="D17" s="17"/>
      <c r="E17" s="17"/>
      <c r="F17" s="17"/>
      <c r="G17" s="18">
        <v>0</v>
      </c>
      <c r="H17" s="17" t="e">
        <v>#N/A</v>
      </c>
      <c r="I17" s="17" t="s">
        <v>32</v>
      </c>
      <c r="J17" s="17"/>
      <c r="K17" s="17">
        <f t="shared" si="2"/>
        <v>0</v>
      </c>
      <c r="L17" s="17"/>
      <c r="M17" s="17"/>
      <c r="N17" s="17"/>
      <c r="O17" s="17">
        <f t="shared" si="3"/>
        <v>0</v>
      </c>
      <c r="P17" s="19"/>
      <c r="Q17" s="19"/>
      <c r="R17" s="19"/>
      <c r="S17" s="17"/>
      <c r="T17" s="17" t="e">
        <f t="shared" si="9"/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 t="s">
        <v>47</v>
      </c>
      <c r="AC17" s="17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50</v>
      </c>
      <c r="B18" s="17" t="s">
        <v>39</v>
      </c>
      <c r="C18" s="17"/>
      <c r="D18" s="17"/>
      <c r="E18" s="17"/>
      <c r="F18" s="17"/>
      <c r="G18" s="18">
        <v>0</v>
      </c>
      <c r="H18" s="17" t="e">
        <v>#N/A</v>
      </c>
      <c r="I18" s="17" t="s">
        <v>32</v>
      </c>
      <c r="J18" s="17"/>
      <c r="K18" s="17">
        <f t="shared" si="2"/>
        <v>0</v>
      </c>
      <c r="L18" s="17"/>
      <c r="M18" s="17"/>
      <c r="N18" s="17"/>
      <c r="O18" s="17">
        <f t="shared" si="3"/>
        <v>0</v>
      </c>
      <c r="P18" s="19"/>
      <c r="Q18" s="19"/>
      <c r="R18" s="19"/>
      <c r="S18" s="17"/>
      <c r="T18" s="17" t="e">
        <f t="shared" si="9"/>
        <v>#DIV/0!</v>
      </c>
      <c r="U18" s="17" t="e">
        <f t="shared" si="5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40.799999999999997</v>
      </c>
      <c r="AA18" s="17">
        <v>0</v>
      </c>
      <c r="AB18" s="17" t="s">
        <v>47</v>
      </c>
      <c r="AC18" s="17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2842.288</v>
      </c>
      <c r="D19" s="1">
        <v>2737.6709999999998</v>
      </c>
      <c r="E19" s="1">
        <v>2050.712</v>
      </c>
      <c r="F19" s="1">
        <v>3118.8029999999999</v>
      </c>
      <c r="G19" s="7">
        <v>1</v>
      </c>
      <c r="H19" s="1">
        <v>55</v>
      </c>
      <c r="I19" s="1" t="s">
        <v>32</v>
      </c>
      <c r="J19" s="1">
        <v>1921.7360000000001</v>
      </c>
      <c r="K19" s="1">
        <f t="shared" si="2"/>
        <v>128.97599999999989</v>
      </c>
      <c r="L19" s="1"/>
      <c r="M19" s="1"/>
      <c r="N19" s="1"/>
      <c r="O19" s="1">
        <f t="shared" si="3"/>
        <v>410.14240000000001</v>
      </c>
      <c r="P19" s="5">
        <f t="shared" ref="P19:P21" si="11">10*O19-F19</f>
        <v>982.62100000000009</v>
      </c>
      <c r="Q19" s="5">
        <v>0</v>
      </c>
      <c r="R19" s="5">
        <v>0</v>
      </c>
      <c r="S19" s="1" t="s">
        <v>47</v>
      </c>
      <c r="T19" s="1">
        <f t="shared" ref="T19:T21" si="12">(F19+Q19)/O19</f>
        <v>7.6041955184345724</v>
      </c>
      <c r="U19" s="1">
        <f t="shared" si="5"/>
        <v>7.6041955184345724</v>
      </c>
      <c r="V19" s="1">
        <v>370.8768</v>
      </c>
      <c r="W19" s="1">
        <v>406.3646</v>
      </c>
      <c r="X19" s="1">
        <v>487.22460000000001</v>
      </c>
      <c r="Y19" s="1">
        <v>522.93759999999997</v>
      </c>
      <c r="Z19" s="1">
        <v>453.19439999999997</v>
      </c>
      <c r="AA19" s="1">
        <v>416.05579999999998</v>
      </c>
      <c r="AB19" s="1" t="s">
        <v>142</v>
      </c>
      <c r="AC19" s="1">
        <f t="shared" ref="AC19:AC21" si="13">ROUND(Q19*G19,0)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6410.1369999999997</v>
      </c>
      <c r="D20" s="1">
        <v>3500.2089999999998</v>
      </c>
      <c r="E20" s="1">
        <v>2449.8029999999999</v>
      </c>
      <c r="F20" s="1">
        <v>6179.0519999999997</v>
      </c>
      <c r="G20" s="7">
        <v>1</v>
      </c>
      <c r="H20" s="1">
        <v>50</v>
      </c>
      <c r="I20" s="1" t="s">
        <v>32</v>
      </c>
      <c r="J20" s="1">
        <v>2461.9699999999998</v>
      </c>
      <c r="K20" s="1">
        <f t="shared" si="2"/>
        <v>-12.166999999999916</v>
      </c>
      <c r="L20" s="1"/>
      <c r="M20" s="1"/>
      <c r="N20" s="1"/>
      <c r="O20" s="1">
        <f t="shared" si="3"/>
        <v>489.9606</v>
      </c>
      <c r="P20" s="5"/>
      <c r="Q20" s="5">
        <f t="shared" ref="Q20" si="14">P20</f>
        <v>0</v>
      </c>
      <c r="R20" s="5"/>
      <c r="S20" s="1"/>
      <c r="T20" s="1">
        <f t="shared" si="12"/>
        <v>12.61132425750152</v>
      </c>
      <c r="U20" s="1">
        <f t="shared" si="5"/>
        <v>12.61132425750152</v>
      </c>
      <c r="V20" s="1">
        <v>661.952</v>
      </c>
      <c r="W20" s="1">
        <v>759.34339999999997</v>
      </c>
      <c r="X20" s="1">
        <v>775.43180000000007</v>
      </c>
      <c r="Y20" s="1">
        <v>924.6114</v>
      </c>
      <c r="Z20" s="1">
        <v>948.54320000000007</v>
      </c>
      <c r="AA20" s="1">
        <v>717.48379999999997</v>
      </c>
      <c r="AB20" s="1"/>
      <c r="AC20" s="1">
        <f t="shared" si="1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3550.2759999999998</v>
      </c>
      <c r="D21" s="1">
        <v>5806.549</v>
      </c>
      <c r="E21" s="1">
        <v>3236.7959999999998</v>
      </c>
      <c r="F21" s="1">
        <v>5312.97</v>
      </c>
      <c r="G21" s="7">
        <v>1</v>
      </c>
      <c r="H21" s="1">
        <v>55</v>
      </c>
      <c r="I21" s="1" t="s">
        <v>32</v>
      </c>
      <c r="J21" s="1">
        <v>3013.1840000000002</v>
      </c>
      <c r="K21" s="1">
        <f t="shared" si="2"/>
        <v>223.61199999999963</v>
      </c>
      <c r="L21" s="1"/>
      <c r="M21" s="1"/>
      <c r="N21" s="1"/>
      <c r="O21" s="1">
        <f t="shared" si="3"/>
        <v>647.35919999999999</v>
      </c>
      <c r="P21" s="5">
        <f t="shared" si="11"/>
        <v>1160.6219999999994</v>
      </c>
      <c r="Q21" s="5">
        <v>0</v>
      </c>
      <c r="R21" s="5">
        <v>0</v>
      </c>
      <c r="S21" s="1" t="s">
        <v>47</v>
      </c>
      <c r="T21" s="1">
        <f t="shared" si="12"/>
        <v>8.2071437310229012</v>
      </c>
      <c r="U21" s="1">
        <f t="shared" si="5"/>
        <v>8.2071437310229012</v>
      </c>
      <c r="V21" s="1">
        <v>626.04899999999998</v>
      </c>
      <c r="W21" s="1">
        <v>644.83240000000001</v>
      </c>
      <c r="X21" s="1">
        <v>682.755</v>
      </c>
      <c r="Y21" s="1">
        <v>746.84939999999995</v>
      </c>
      <c r="Z21" s="1">
        <v>610.32960000000003</v>
      </c>
      <c r="AA21" s="1">
        <v>560.26580000000001</v>
      </c>
      <c r="AB21" s="1" t="s">
        <v>142</v>
      </c>
      <c r="AC21" s="1">
        <f t="shared" si="1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54</v>
      </c>
      <c r="B22" s="17" t="s">
        <v>31</v>
      </c>
      <c r="C22" s="17"/>
      <c r="D22" s="17"/>
      <c r="E22" s="17"/>
      <c r="F22" s="17"/>
      <c r="G22" s="18">
        <v>0</v>
      </c>
      <c r="H22" s="17">
        <v>60</v>
      </c>
      <c r="I22" s="17" t="s">
        <v>32</v>
      </c>
      <c r="J22" s="17">
        <v>2.5</v>
      </c>
      <c r="K22" s="17">
        <f t="shared" si="2"/>
        <v>-2.5</v>
      </c>
      <c r="L22" s="17"/>
      <c r="M22" s="17"/>
      <c r="N22" s="17"/>
      <c r="O22" s="17">
        <f t="shared" si="3"/>
        <v>0</v>
      </c>
      <c r="P22" s="19"/>
      <c r="Q22" s="19"/>
      <c r="R22" s="19"/>
      <c r="S22" s="17"/>
      <c r="T22" s="17" t="e">
        <f t="shared" si="9"/>
        <v>#DIV/0!</v>
      </c>
      <c r="U22" s="17" t="e">
        <f t="shared" si="5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 t="s">
        <v>55</v>
      </c>
      <c r="AC22" s="17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9100.41</v>
      </c>
      <c r="D23" s="1">
        <v>6314.7650000000003</v>
      </c>
      <c r="E23" s="1">
        <v>4710.0450000000001</v>
      </c>
      <c r="F23" s="1">
        <v>9149.9140000000007</v>
      </c>
      <c r="G23" s="7">
        <v>1</v>
      </c>
      <c r="H23" s="1">
        <v>60</v>
      </c>
      <c r="I23" s="1" t="s">
        <v>32</v>
      </c>
      <c r="J23" s="1">
        <v>4656.915</v>
      </c>
      <c r="K23" s="1">
        <f t="shared" si="2"/>
        <v>53.130000000000109</v>
      </c>
      <c r="L23" s="1"/>
      <c r="M23" s="1"/>
      <c r="N23" s="1"/>
      <c r="O23" s="1">
        <f t="shared" si="3"/>
        <v>942.00900000000001</v>
      </c>
      <c r="P23" s="5">
        <f>10*O23-F23</f>
        <v>270.17599999999948</v>
      </c>
      <c r="Q23" s="5">
        <v>0</v>
      </c>
      <c r="R23" s="5">
        <v>0</v>
      </c>
      <c r="S23" s="1" t="s">
        <v>47</v>
      </c>
      <c r="T23" s="1">
        <f>(F23+Q23)/O23</f>
        <v>9.7131916998669876</v>
      </c>
      <c r="U23" s="1">
        <f t="shared" si="5"/>
        <v>9.7131916998669876</v>
      </c>
      <c r="V23" s="1">
        <v>862.56219999999996</v>
      </c>
      <c r="W23" s="1">
        <v>1074.952</v>
      </c>
      <c r="X23" s="1">
        <v>1325.856</v>
      </c>
      <c r="Y23" s="1">
        <v>1443.6898000000001</v>
      </c>
      <c r="Z23" s="1">
        <v>1301.1253999999999</v>
      </c>
      <c r="AA23" s="1">
        <v>1021.2364</v>
      </c>
      <c r="AB23" s="1" t="s">
        <v>142</v>
      </c>
      <c r="AC23" s="1">
        <f>ROUND(Q23*G23,0)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57</v>
      </c>
      <c r="B24" s="17" t="s">
        <v>31</v>
      </c>
      <c r="C24" s="17"/>
      <c r="D24" s="17"/>
      <c r="E24" s="17"/>
      <c r="F24" s="17"/>
      <c r="G24" s="18">
        <v>0</v>
      </c>
      <c r="H24" s="17">
        <v>50</v>
      </c>
      <c r="I24" s="17" t="s">
        <v>32</v>
      </c>
      <c r="J24" s="17">
        <v>3.1</v>
      </c>
      <c r="K24" s="17">
        <f t="shared" si="2"/>
        <v>-3.1</v>
      </c>
      <c r="L24" s="17"/>
      <c r="M24" s="17"/>
      <c r="N24" s="17"/>
      <c r="O24" s="17">
        <f t="shared" si="3"/>
        <v>0</v>
      </c>
      <c r="P24" s="19"/>
      <c r="Q24" s="19"/>
      <c r="R24" s="19"/>
      <c r="S24" s="17"/>
      <c r="T24" s="17" t="e">
        <f t="shared" si="9"/>
        <v>#DIV/0!</v>
      </c>
      <c r="U24" s="17" t="e">
        <f t="shared" si="5"/>
        <v>#DIV/0!</v>
      </c>
      <c r="V24" s="17">
        <v>-0.34300000000000003</v>
      </c>
      <c r="W24" s="17">
        <v>-0.34300000000000003</v>
      </c>
      <c r="X24" s="17">
        <v>-0.17399999999999999</v>
      </c>
      <c r="Y24" s="17">
        <v>-0.17399999999999999</v>
      </c>
      <c r="Z24" s="17">
        <v>0.42</v>
      </c>
      <c r="AA24" s="17">
        <v>-0.433</v>
      </c>
      <c r="AB24" s="17" t="s">
        <v>47</v>
      </c>
      <c r="AC24" s="17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3325.8249999999998</v>
      </c>
      <c r="D25" s="1">
        <v>4464.3100000000004</v>
      </c>
      <c r="E25" s="1">
        <v>2614.873</v>
      </c>
      <c r="F25" s="1">
        <v>4551.4660000000003</v>
      </c>
      <c r="G25" s="7">
        <v>1</v>
      </c>
      <c r="H25" s="1">
        <v>55</v>
      </c>
      <c r="I25" s="1" t="s">
        <v>32</v>
      </c>
      <c r="J25" s="1">
        <v>2456.0619999999999</v>
      </c>
      <c r="K25" s="1">
        <f t="shared" si="2"/>
        <v>158.81100000000015</v>
      </c>
      <c r="L25" s="1"/>
      <c r="M25" s="1"/>
      <c r="N25" s="1"/>
      <c r="O25" s="1">
        <f t="shared" si="3"/>
        <v>522.97460000000001</v>
      </c>
      <c r="P25" s="5">
        <f t="shared" ref="P25:P30" si="15">10*O25-F25</f>
        <v>678.27999999999975</v>
      </c>
      <c r="Q25" s="5">
        <v>0</v>
      </c>
      <c r="R25" s="5">
        <v>0</v>
      </c>
      <c r="S25" s="1" t="s">
        <v>47</v>
      </c>
      <c r="T25" s="1">
        <f t="shared" ref="T25:T31" si="16">(F25+Q25)/O25</f>
        <v>8.7030345259597706</v>
      </c>
      <c r="U25" s="1">
        <f t="shared" si="5"/>
        <v>8.7030345259597706</v>
      </c>
      <c r="V25" s="1">
        <v>513.85760000000005</v>
      </c>
      <c r="W25" s="1">
        <v>554.62979999999993</v>
      </c>
      <c r="X25" s="1">
        <v>630.95259999999996</v>
      </c>
      <c r="Y25" s="1">
        <v>700.40959999999995</v>
      </c>
      <c r="Z25" s="1">
        <v>549.45579999999995</v>
      </c>
      <c r="AA25" s="1">
        <v>487.3888</v>
      </c>
      <c r="AB25" s="1" t="s">
        <v>142</v>
      </c>
      <c r="AC25" s="1">
        <f t="shared" ref="AC25:AC31" si="17">ROUND(Q25*G25,0)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6442.3720000000003</v>
      </c>
      <c r="D26" s="1">
        <v>2563.009</v>
      </c>
      <c r="E26" s="1">
        <v>3076.2469999999998</v>
      </c>
      <c r="F26" s="1">
        <v>4769.1859999999997</v>
      </c>
      <c r="G26" s="7">
        <v>1</v>
      </c>
      <c r="H26" s="1">
        <v>60</v>
      </c>
      <c r="I26" s="1" t="s">
        <v>32</v>
      </c>
      <c r="J26" s="1">
        <v>3012.09</v>
      </c>
      <c r="K26" s="1">
        <f t="shared" si="2"/>
        <v>64.156999999999698</v>
      </c>
      <c r="L26" s="1"/>
      <c r="M26" s="1"/>
      <c r="N26" s="1"/>
      <c r="O26" s="1">
        <f t="shared" si="3"/>
        <v>615.24939999999992</v>
      </c>
      <c r="P26" s="5">
        <f t="shared" si="15"/>
        <v>1383.3079999999991</v>
      </c>
      <c r="Q26" s="5">
        <v>1100</v>
      </c>
      <c r="R26" s="5">
        <v>750</v>
      </c>
      <c r="S26" s="1"/>
      <c r="T26" s="1">
        <f t="shared" si="16"/>
        <v>9.5395233217618749</v>
      </c>
      <c r="U26" s="1">
        <f t="shared" si="5"/>
        <v>7.7516304770065609</v>
      </c>
      <c r="V26" s="1">
        <v>690.13639999999998</v>
      </c>
      <c r="W26" s="1">
        <v>764.59080000000006</v>
      </c>
      <c r="X26" s="1">
        <v>755.41099999999994</v>
      </c>
      <c r="Y26" s="1">
        <v>973.88019999999995</v>
      </c>
      <c r="Z26" s="1">
        <v>888.54279999999994</v>
      </c>
      <c r="AA26" s="1">
        <v>641.07320000000004</v>
      </c>
      <c r="AB26" s="1" t="s">
        <v>36</v>
      </c>
      <c r="AC26" s="1">
        <f t="shared" si="17"/>
        <v>1100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4158.9750000000004</v>
      </c>
      <c r="D27" s="1"/>
      <c r="E27" s="1">
        <v>1746.498</v>
      </c>
      <c r="F27" s="1">
        <v>2184.5129999999999</v>
      </c>
      <c r="G27" s="7">
        <v>1</v>
      </c>
      <c r="H27" s="1">
        <v>60</v>
      </c>
      <c r="I27" s="1" t="s">
        <v>32</v>
      </c>
      <c r="J27" s="1">
        <v>1707.67</v>
      </c>
      <c r="K27" s="1">
        <f t="shared" si="2"/>
        <v>38.827999999999975</v>
      </c>
      <c r="L27" s="1"/>
      <c r="M27" s="1"/>
      <c r="N27" s="1"/>
      <c r="O27" s="1">
        <f t="shared" si="3"/>
        <v>349.2996</v>
      </c>
      <c r="P27" s="5">
        <f t="shared" si="15"/>
        <v>1308.4830000000002</v>
      </c>
      <c r="Q27" s="5">
        <v>1100</v>
      </c>
      <c r="R27" s="5">
        <v>750</v>
      </c>
      <c r="S27" s="1"/>
      <c r="T27" s="1">
        <f t="shared" si="16"/>
        <v>9.4031398833551485</v>
      </c>
      <c r="U27" s="1">
        <f t="shared" si="5"/>
        <v>6.253980823339047</v>
      </c>
      <c r="V27" s="1">
        <v>179.32939999999999</v>
      </c>
      <c r="W27" s="1">
        <v>170.2054</v>
      </c>
      <c r="X27" s="1">
        <v>371.94720000000001</v>
      </c>
      <c r="Y27" s="1">
        <v>479.01719999999989</v>
      </c>
      <c r="Z27" s="1">
        <v>408.14800000000002</v>
      </c>
      <c r="AA27" s="1">
        <v>381.08240000000001</v>
      </c>
      <c r="AB27" s="1"/>
      <c r="AC27" s="1">
        <f t="shared" si="17"/>
        <v>1100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690.52499999999998</v>
      </c>
      <c r="D28" s="1">
        <v>380.95299999999997</v>
      </c>
      <c r="E28" s="1">
        <v>424.73</v>
      </c>
      <c r="F28" s="1">
        <v>576.91800000000001</v>
      </c>
      <c r="G28" s="7">
        <v>1</v>
      </c>
      <c r="H28" s="1">
        <v>60</v>
      </c>
      <c r="I28" s="1" t="s">
        <v>32</v>
      </c>
      <c r="J28" s="1">
        <v>401.8</v>
      </c>
      <c r="K28" s="1">
        <f t="shared" si="2"/>
        <v>22.930000000000007</v>
      </c>
      <c r="L28" s="1"/>
      <c r="M28" s="1"/>
      <c r="N28" s="1"/>
      <c r="O28" s="1">
        <f t="shared" si="3"/>
        <v>84.945999999999998</v>
      </c>
      <c r="P28" s="5">
        <f t="shared" si="15"/>
        <v>272.54200000000003</v>
      </c>
      <c r="Q28" s="5">
        <v>200</v>
      </c>
      <c r="R28" s="5">
        <v>150</v>
      </c>
      <c r="S28" s="1"/>
      <c r="T28" s="1">
        <f t="shared" si="16"/>
        <v>9.1460221787959419</v>
      </c>
      <c r="U28" s="1">
        <f t="shared" si="5"/>
        <v>6.7915852423892824</v>
      </c>
      <c r="V28" s="1">
        <v>76.548400000000001</v>
      </c>
      <c r="W28" s="1">
        <v>81.427800000000005</v>
      </c>
      <c r="X28" s="1">
        <v>101.5048</v>
      </c>
      <c r="Y28" s="1">
        <v>102.71259999999999</v>
      </c>
      <c r="Z28" s="1">
        <v>88.582599999999999</v>
      </c>
      <c r="AA28" s="1">
        <v>87.653800000000004</v>
      </c>
      <c r="AB28" s="1" t="s">
        <v>36</v>
      </c>
      <c r="AC28" s="1">
        <f t="shared" si="17"/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1881.1310000000001</v>
      </c>
      <c r="D29" s="1">
        <v>607.19299999999998</v>
      </c>
      <c r="E29" s="1">
        <v>980.90800000000002</v>
      </c>
      <c r="F29" s="1">
        <v>1360.2239999999999</v>
      </c>
      <c r="G29" s="7">
        <v>1</v>
      </c>
      <c r="H29" s="1">
        <v>60</v>
      </c>
      <c r="I29" s="1" t="s">
        <v>32</v>
      </c>
      <c r="J29" s="1">
        <v>909.6</v>
      </c>
      <c r="K29" s="1">
        <f t="shared" si="2"/>
        <v>71.307999999999993</v>
      </c>
      <c r="L29" s="1"/>
      <c r="M29" s="1"/>
      <c r="N29" s="1"/>
      <c r="O29" s="1">
        <f t="shared" si="3"/>
        <v>196.1816</v>
      </c>
      <c r="P29" s="5">
        <f t="shared" si="15"/>
        <v>601.5920000000001</v>
      </c>
      <c r="Q29" s="5">
        <v>0</v>
      </c>
      <c r="R29" s="5">
        <v>0</v>
      </c>
      <c r="S29" s="1" t="s">
        <v>47</v>
      </c>
      <c r="T29" s="1">
        <f t="shared" si="16"/>
        <v>6.9334942726535003</v>
      </c>
      <c r="U29" s="1">
        <f t="shared" si="5"/>
        <v>6.9334942726535003</v>
      </c>
      <c r="V29" s="1">
        <v>183.0008</v>
      </c>
      <c r="W29" s="1">
        <v>189.59180000000001</v>
      </c>
      <c r="X29" s="1">
        <v>236.0138</v>
      </c>
      <c r="Y29" s="1">
        <v>271.06200000000001</v>
      </c>
      <c r="Z29" s="1">
        <v>211.119</v>
      </c>
      <c r="AA29" s="1">
        <v>181.01400000000001</v>
      </c>
      <c r="AB29" s="1" t="s">
        <v>142</v>
      </c>
      <c r="AC29" s="1">
        <f t="shared" si="1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2152.5320000000002</v>
      </c>
      <c r="D30" s="1">
        <v>2607.674</v>
      </c>
      <c r="E30" s="1">
        <v>1790.5540000000001</v>
      </c>
      <c r="F30" s="1">
        <v>2681.2170000000001</v>
      </c>
      <c r="G30" s="7">
        <v>1</v>
      </c>
      <c r="H30" s="1">
        <v>60</v>
      </c>
      <c r="I30" s="1" t="s">
        <v>32</v>
      </c>
      <c r="J30" s="1">
        <v>1672.924</v>
      </c>
      <c r="K30" s="1">
        <f t="shared" ref="K30:K61" si="18">E30-J30</f>
        <v>117.63000000000011</v>
      </c>
      <c r="L30" s="1"/>
      <c r="M30" s="1"/>
      <c r="N30" s="1"/>
      <c r="O30" s="1">
        <f t="shared" si="3"/>
        <v>358.11080000000004</v>
      </c>
      <c r="P30" s="5">
        <f t="shared" si="15"/>
        <v>899.89100000000008</v>
      </c>
      <c r="Q30" s="5">
        <v>700</v>
      </c>
      <c r="R30" s="5">
        <v>550</v>
      </c>
      <c r="S30" s="1"/>
      <c r="T30" s="1">
        <f t="shared" si="16"/>
        <v>9.4418180071642617</v>
      </c>
      <c r="U30" s="1">
        <f t="shared" si="5"/>
        <v>7.4871157194924027</v>
      </c>
      <c r="V30" s="1">
        <v>309.40839999999997</v>
      </c>
      <c r="W30" s="1">
        <v>325.798</v>
      </c>
      <c r="X30" s="1">
        <v>424.63600000000002</v>
      </c>
      <c r="Y30" s="1">
        <v>453.47439999999989</v>
      </c>
      <c r="Z30" s="1">
        <v>354.44060000000002</v>
      </c>
      <c r="AA30" s="1">
        <v>332.29480000000001</v>
      </c>
      <c r="AB30" s="1"/>
      <c r="AC30" s="1">
        <f t="shared" si="17"/>
        <v>700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177.20599999999999</v>
      </c>
      <c r="D31" s="1">
        <v>41.694000000000003</v>
      </c>
      <c r="E31" s="1">
        <v>43.249000000000002</v>
      </c>
      <c r="F31" s="1">
        <v>146.56899999999999</v>
      </c>
      <c r="G31" s="7">
        <v>1</v>
      </c>
      <c r="H31" s="1">
        <v>35</v>
      </c>
      <c r="I31" s="1" t="s">
        <v>32</v>
      </c>
      <c r="J31" s="1">
        <v>48.6</v>
      </c>
      <c r="K31" s="1">
        <f t="shared" si="18"/>
        <v>-5.3509999999999991</v>
      </c>
      <c r="L31" s="1"/>
      <c r="M31" s="1"/>
      <c r="N31" s="1"/>
      <c r="O31" s="1">
        <f t="shared" si="3"/>
        <v>8.6498000000000008</v>
      </c>
      <c r="P31" s="5"/>
      <c r="Q31" s="5">
        <f t="shared" ref="Q31" si="19">P31</f>
        <v>0</v>
      </c>
      <c r="R31" s="5"/>
      <c r="S31" s="1"/>
      <c r="T31" s="1">
        <f t="shared" si="16"/>
        <v>16.944784850516772</v>
      </c>
      <c r="U31" s="1">
        <f t="shared" si="5"/>
        <v>16.944784850516772</v>
      </c>
      <c r="V31" s="1">
        <v>7.8879999999999999</v>
      </c>
      <c r="W31" s="1">
        <v>6.7614000000000001</v>
      </c>
      <c r="X31" s="1">
        <v>17.2332</v>
      </c>
      <c r="Y31" s="1">
        <v>21.3</v>
      </c>
      <c r="Z31" s="1">
        <v>14.440200000000001</v>
      </c>
      <c r="AA31" s="1">
        <v>9.821200000000001</v>
      </c>
      <c r="AB31" s="24" t="s">
        <v>61</v>
      </c>
      <c r="AC31" s="1">
        <f t="shared" si="1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66</v>
      </c>
      <c r="B32" s="17" t="s">
        <v>31</v>
      </c>
      <c r="C32" s="17"/>
      <c r="D32" s="17"/>
      <c r="E32" s="17"/>
      <c r="F32" s="17"/>
      <c r="G32" s="18">
        <v>0</v>
      </c>
      <c r="H32" s="17" t="e">
        <v>#N/A</v>
      </c>
      <c r="I32" s="17" t="s">
        <v>32</v>
      </c>
      <c r="J32" s="17"/>
      <c r="K32" s="17">
        <f t="shared" si="18"/>
        <v>0</v>
      </c>
      <c r="L32" s="17"/>
      <c r="M32" s="17"/>
      <c r="N32" s="17"/>
      <c r="O32" s="17">
        <f t="shared" si="3"/>
        <v>0</v>
      </c>
      <c r="P32" s="19"/>
      <c r="Q32" s="19"/>
      <c r="R32" s="19"/>
      <c r="S32" s="17"/>
      <c r="T32" s="17" t="e">
        <f t="shared" si="9"/>
        <v>#DIV/0!</v>
      </c>
      <c r="U32" s="17" t="e">
        <f t="shared" si="5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 t="s">
        <v>47</v>
      </c>
      <c r="AC32" s="17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67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8"/>
        <v>0</v>
      </c>
      <c r="L33" s="17"/>
      <c r="M33" s="17"/>
      <c r="N33" s="17"/>
      <c r="O33" s="17">
        <f t="shared" si="3"/>
        <v>0</v>
      </c>
      <c r="P33" s="19"/>
      <c r="Q33" s="19"/>
      <c r="R33" s="19"/>
      <c r="S33" s="17"/>
      <c r="T33" s="17" t="e">
        <f t="shared" si="9"/>
        <v>#DIV/0!</v>
      </c>
      <c r="U33" s="17" t="e">
        <f t="shared" si="5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85.119</v>
      </c>
      <c r="AA33" s="17">
        <v>0</v>
      </c>
      <c r="AB33" s="17" t="s">
        <v>47</v>
      </c>
      <c r="AC33" s="17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709.50599999999997</v>
      </c>
      <c r="D34" s="1">
        <v>472.96800000000002</v>
      </c>
      <c r="E34" s="1">
        <v>625.79399999999998</v>
      </c>
      <c r="F34" s="1">
        <v>407.83699999999999</v>
      </c>
      <c r="G34" s="7">
        <v>1</v>
      </c>
      <c r="H34" s="1">
        <v>30</v>
      </c>
      <c r="I34" s="1" t="s">
        <v>32</v>
      </c>
      <c r="J34" s="1">
        <v>664.55</v>
      </c>
      <c r="K34" s="1">
        <f t="shared" si="18"/>
        <v>-38.755999999999972</v>
      </c>
      <c r="L34" s="1"/>
      <c r="M34" s="1"/>
      <c r="N34" s="1"/>
      <c r="O34" s="1">
        <f t="shared" si="3"/>
        <v>125.1588</v>
      </c>
      <c r="P34" s="5">
        <f>8*O34-F34</f>
        <v>593.43340000000001</v>
      </c>
      <c r="Q34" s="5">
        <v>540</v>
      </c>
      <c r="R34" s="5">
        <v>400</v>
      </c>
      <c r="S34" s="1"/>
      <c r="T34" s="1">
        <f>(F34+Q34)/O34</f>
        <v>7.5730751653099899</v>
      </c>
      <c r="U34" s="1">
        <f t="shared" si="5"/>
        <v>3.2585563300383193</v>
      </c>
      <c r="V34" s="1">
        <v>95.234200000000001</v>
      </c>
      <c r="W34" s="1">
        <v>91.748000000000005</v>
      </c>
      <c r="X34" s="1">
        <v>93.202799999999996</v>
      </c>
      <c r="Y34" s="1">
        <v>103.85080000000001</v>
      </c>
      <c r="Z34" s="1">
        <v>112.514</v>
      </c>
      <c r="AA34" s="1">
        <v>100.65219999999999</v>
      </c>
      <c r="AB34" s="1"/>
      <c r="AC34" s="1">
        <f>ROUND(Q34*G34,0)</f>
        <v>540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69</v>
      </c>
      <c r="B35" s="17" t="s">
        <v>31</v>
      </c>
      <c r="C35" s="17"/>
      <c r="D35" s="17"/>
      <c r="E35" s="17"/>
      <c r="F35" s="17"/>
      <c r="G35" s="18">
        <v>0</v>
      </c>
      <c r="H35" s="17" t="e">
        <v>#N/A</v>
      </c>
      <c r="I35" s="17" t="s">
        <v>32</v>
      </c>
      <c r="J35" s="17"/>
      <c r="K35" s="17">
        <f t="shared" si="18"/>
        <v>0</v>
      </c>
      <c r="L35" s="17"/>
      <c r="M35" s="17"/>
      <c r="N35" s="17"/>
      <c r="O35" s="17">
        <f t="shared" si="3"/>
        <v>0</v>
      </c>
      <c r="P35" s="19"/>
      <c r="Q35" s="19"/>
      <c r="R35" s="19"/>
      <c r="S35" s="17"/>
      <c r="T35" s="17" t="e">
        <f t="shared" si="9"/>
        <v>#DIV/0!</v>
      </c>
      <c r="U35" s="17" t="e">
        <f t="shared" si="5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 t="s">
        <v>47</v>
      </c>
      <c r="AC35" s="17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70</v>
      </c>
      <c r="B36" s="17" t="s">
        <v>31</v>
      </c>
      <c r="C36" s="17"/>
      <c r="D36" s="17"/>
      <c r="E36" s="17"/>
      <c r="F36" s="17"/>
      <c r="G36" s="18">
        <v>0</v>
      </c>
      <c r="H36" s="17">
        <v>40</v>
      </c>
      <c r="I36" s="17" t="s">
        <v>32</v>
      </c>
      <c r="J36" s="17"/>
      <c r="K36" s="17">
        <f t="shared" si="18"/>
        <v>0</v>
      </c>
      <c r="L36" s="17"/>
      <c r="M36" s="17"/>
      <c r="N36" s="17"/>
      <c r="O36" s="17">
        <f t="shared" si="3"/>
        <v>0</v>
      </c>
      <c r="P36" s="19"/>
      <c r="Q36" s="19"/>
      <c r="R36" s="19"/>
      <c r="S36" s="17"/>
      <c r="T36" s="17" t="e">
        <f t="shared" si="9"/>
        <v>#DIV/0!</v>
      </c>
      <c r="U36" s="17" t="e">
        <f t="shared" si="5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 t="s">
        <v>55</v>
      </c>
      <c r="AC36" s="17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5109.2380000000003</v>
      </c>
      <c r="D37" s="1">
        <v>3990.04</v>
      </c>
      <c r="E37" s="1">
        <v>5196.1769999999997</v>
      </c>
      <c r="F37" s="1">
        <v>3081.6729999999998</v>
      </c>
      <c r="G37" s="7">
        <v>1</v>
      </c>
      <c r="H37" s="1">
        <v>40</v>
      </c>
      <c r="I37" s="1" t="s">
        <v>32</v>
      </c>
      <c r="J37" s="1">
        <v>5106.518</v>
      </c>
      <c r="K37" s="1">
        <f t="shared" si="18"/>
        <v>89.658999999999651</v>
      </c>
      <c r="L37" s="1"/>
      <c r="M37" s="1"/>
      <c r="N37" s="1"/>
      <c r="O37" s="1">
        <f t="shared" si="3"/>
        <v>1039.2354</v>
      </c>
      <c r="P37" s="5">
        <f>9*O37-F37</f>
        <v>6271.4456</v>
      </c>
      <c r="Q37" s="5">
        <v>5900</v>
      </c>
      <c r="R37" s="5">
        <v>6271</v>
      </c>
      <c r="S37" s="1"/>
      <c r="T37" s="1">
        <f>(F37+Q37)/O37</f>
        <v>8.6425779953223287</v>
      </c>
      <c r="U37" s="1">
        <f t="shared" si="5"/>
        <v>2.9653272011326788</v>
      </c>
      <c r="V37" s="1">
        <v>756.09059999999999</v>
      </c>
      <c r="W37" s="1">
        <v>755.18700000000001</v>
      </c>
      <c r="X37" s="1">
        <v>887.9763999999999</v>
      </c>
      <c r="Y37" s="1">
        <v>1004.8202</v>
      </c>
      <c r="Z37" s="1">
        <v>886.73559999999998</v>
      </c>
      <c r="AA37" s="1">
        <v>787.66520000000003</v>
      </c>
      <c r="AB37" s="1" t="s">
        <v>36</v>
      </c>
      <c r="AC37" s="1">
        <f>ROUND(Q37*G37,0)</f>
        <v>5900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72</v>
      </c>
      <c r="B38" s="17" t="s">
        <v>31</v>
      </c>
      <c r="C38" s="17"/>
      <c r="D38" s="17"/>
      <c r="E38" s="17"/>
      <c r="F38" s="17"/>
      <c r="G38" s="18">
        <v>0</v>
      </c>
      <c r="H38" s="17">
        <v>35</v>
      </c>
      <c r="I38" s="17" t="s">
        <v>32</v>
      </c>
      <c r="J38" s="17"/>
      <c r="K38" s="17">
        <f t="shared" si="18"/>
        <v>0</v>
      </c>
      <c r="L38" s="17"/>
      <c r="M38" s="17"/>
      <c r="N38" s="17"/>
      <c r="O38" s="17">
        <f t="shared" si="3"/>
        <v>0</v>
      </c>
      <c r="P38" s="19"/>
      <c r="Q38" s="19"/>
      <c r="R38" s="19"/>
      <c r="S38" s="17"/>
      <c r="T38" s="17" t="e">
        <f t="shared" si="9"/>
        <v>#DIV/0!</v>
      </c>
      <c r="U38" s="17" t="e">
        <f t="shared" si="5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 t="s">
        <v>47</v>
      </c>
      <c r="AC38" s="17">
        <f t="shared" ref="AC38:AC68" si="20">ROUND(P38*G38,0)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41.786999999999999</v>
      </c>
      <c r="D39" s="1">
        <v>2.2949999999999999</v>
      </c>
      <c r="E39" s="1">
        <v>7.4619999999999997</v>
      </c>
      <c r="F39" s="1">
        <v>32.709000000000003</v>
      </c>
      <c r="G39" s="7">
        <v>1</v>
      </c>
      <c r="H39" s="1">
        <v>45</v>
      </c>
      <c r="I39" s="1" t="s">
        <v>32</v>
      </c>
      <c r="J39" s="1">
        <v>7.8</v>
      </c>
      <c r="K39" s="1">
        <f t="shared" si="18"/>
        <v>-0.33800000000000008</v>
      </c>
      <c r="L39" s="1"/>
      <c r="M39" s="1"/>
      <c r="N39" s="1"/>
      <c r="O39" s="1">
        <f t="shared" si="3"/>
        <v>1.4923999999999999</v>
      </c>
      <c r="P39" s="5"/>
      <c r="Q39" s="5">
        <f>P39</f>
        <v>0</v>
      </c>
      <c r="R39" s="5"/>
      <c r="S39" s="1"/>
      <c r="T39" s="1">
        <f>(F39+Q39)/O39</f>
        <v>21.917046368265883</v>
      </c>
      <c r="U39" s="1">
        <f t="shared" si="5"/>
        <v>21.917046368265883</v>
      </c>
      <c r="V39" s="1">
        <v>1.5316000000000001</v>
      </c>
      <c r="W39" s="1">
        <v>1.6994</v>
      </c>
      <c r="X39" s="1">
        <v>0.46779999999999999</v>
      </c>
      <c r="Y39" s="1">
        <v>-0.50980000000000003</v>
      </c>
      <c r="Z39" s="1">
        <v>4.5599999999999996</v>
      </c>
      <c r="AA39" s="1">
        <v>3.2841999999999998</v>
      </c>
      <c r="AB39" s="24" t="s">
        <v>61</v>
      </c>
      <c r="AC39" s="1">
        <f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74</v>
      </c>
      <c r="B40" s="17" t="s">
        <v>31</v>
      </c>
      <c r="C40" s="17"/>
      <c r="D40" s="17"/>
      <c r="E40" s="17"/>
      <c r="F40" s="17"/>
      <c r="G40" s="18">
        <v>0</v>
      </c>
      <c r="H40" s="17" t="e">
        <v>#N/A</v>
      </c>
      <c r="I40" s="17" t="s">
        <v>32</v>
      </c>
      <c r="J40" s="17"/>
      <c r="K40" s="17">
        <f t="shared" si="18"/>
        <v>0</v>
      </c>
      <c r="L40" s="17"/>
      <c r="M40" s="17"/>
      <c r="N40" s="17"/>
      <c r="O40" s="17">
        <f t="shared" si="3"/>
        <v>0</v>
      </c>
      <c r="P40" s="19"/>
      <c r="Q40" s="19"/>
      <c r="R40" s="19"/>
      <c r="S40" s="17"/>
      <c r="T40" s="17" t="e">
        <f t="shared" si="9"/>
        <v>#DIV/0!</v>
      </c>
      <c r="U40" s="17" t="e">
        <f t="shared" si="5"/>
        <v>#DIV/0!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 t="s">
        <v>47</v>
      </c>
      <c r="AC40" s="17">
        <f t="shared" si="2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75</v>
      </c>
      <c r="B41" s="13" t="s">
        <v>31</v>
      </c>
      <c r="C41" s="13">
        <v>405.53300000000002</v>
      </c>
      <c r="D41" s="13">
        <v>1.7000000000000001E-2</v>
      </c>
      <c r="E41" s="22">
        <v>94.515000000000001</v>
      </c>
      <c r="F41" s="22">
        <v>292.44499999999999</v>
      </c>
      <c r="G41" s="14">
        <v>0</v>
      </c>
      <c r="H41" s="13" t="e">
        <v>#N/A</v>
      </c>
      <c r="I41" s="13" t="s">
        <v>40</v>
      </c>
      <c r="J41" s="13">
        <v>87.5</v>
      </c>
      <c r="K41" s="13">
        <f t="shared" si="18"/>
        <v>7.0150000000000006</v>
      </c>
      <c r="L41" s="13"/>
      <c r="M41" s="13"/>
      <c r="N41" s="13"/>
      <c r="O41" s="13">
        <f t="shared" si="3"/>
        <v>18.902999999999999</v>
      </c>
      <c r="P41" s="15"/>
      <c r="Q41" s="15"/>
      <c r="R41" s="15"/>
      <c r="S41" s="13"/>
      <c r="T41" s="13">
        <f t="shared" si="9"/>
        <v>15.470824736814263</v>
      </c>
      <c r="U41" s="13">
        <f t="shared" si="5"/>
        <v>15.470824736814263</v>
      </c>
      <c r="V41" s="13">
        <v>14.8908</v>
      </c>
      <c r="W41" s="13">
        <v>10.2174</v>
      </c>
      <c r="X41" s="13">
        <v>6.3305999999999996</v>
      </c>
      <c r="Y41" s="13">
        <v>9.5115999999999996</v>
      </c>
      <c r="Z41" s="13">
        <v>10.51</v>
      </c>
      <c r="AA41" s="13">
        <v>5.2118000000000002</v>
      </c>
      <c r="AB41" s="23" t="s">
        <v>139</v>
      </c>
      <c r="AC41" s="13">
        <f t="shared" si="2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76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8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5"/>
        <v>#DIV/0!</v>
      </c>
      <c r="V42" s="17">
        <v>0</v>
      </c>
      <c r="W42" s="17">
        <v>-0.14699999999999999</v>
      </c>
      <c r="X42" s="17">
        <v>-0.14699999999999999</v>
      </c>
      <c r="Y42" s="17">
        <v>-0.16</v>
      </c>
      <c r="Z42" s="17">
        <v>0</v>
      </c>
      <c r="AA42" s="17">
        <v>0</v>
      </c>
      <c r="AB42" s="17" t="s">
        <v>47</v>
      </c>
      <c r="AC42" s="17">
        <f t="shared" si="2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148.97</v>
      </c>
      <c r="D43" s="1">
        <v>126</v>
      </c>
      <c r="E43" s="1">
        <v>78.849999999999994</v>
      </c>
      <c r="F43" s="1">
        <v>162.57400000000001</v>
      </c>
      <c r="G43" s="7">
        <v>1</v>
      </c>
      <c r="H43" s="1">
        <v>45</v>
      </c>
      <c r="I43" s="1" t="s">
        <v>32</v>
      </c>
      <c r="J43" s="1">
        <v>87.4</v>
      </c>
      <c r="K43" s="1">
        <f t="shared" si="18"/>
        <v>-8.5500000000000114</v>
      </c>
      <c r="L43" s="1"/>
      <c r="M43" s="1"/>
      <c r="N43" s="1"/>
      <c r="O43" s="1">
        <f t="shared" si="3"/>
        <v>15.77</v>
      </c>
      <c r="P43" s="5"/>
      <c r="Q43" s="5">
        <f t="shared" ref="Q43:Q44" si="21">P43</f>
        <v>0</v>
      </c>
      <c r="R43" s="5"/>
      <c r="S43" s="1"/>
      <c r="T43" s="1">
        <f t="shared" ref="T43:T45" si="22">(F43+Q43)/O43</f>
        <v>10.309067850348764</v>
      </c>
      <c r="U43" s="1">
        <f t="shared" si="5"/>
        <v>10.309067850348764</v>
      </c>
      <c r="V43" s="1">
        <v>23.713999999999999</v>
      </c>
      <c r="W43" s="1">
        <v>26.720199999999998</v>
      </c>
      <c r="X43" s="1">
        <v>20.885400000000001</v>
      </c>
      <c r="Y43" s="1">
        <v>22.211400000000001</v>
      </c>
      <c r="Z43" s="1">
        <v>25.9</v>
      </c>
      <c r="AA43" s="1">
        <v>14.8118</v>
      </c>
      <c r="AB43" s="1" t="s">
        <v>36</v>
      </c>
      <c r="AC43" s="1">
        <f t="shared" ref="AC43:AC45" si="23">ROUND(Q43*G43,0)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31</v>
      </c>
      <c r="C44" s="1">
        <v>140.09899999999999</v>
      </c>
      <c r="D44" s="1"/>
      <c r="E44" s="1">
        <v>74.909000000000006</v>
      </c>
      <c r="F44" s="1">
        <v>48.503999999999998</v>
      </c>
      <c r="G44" s="7">
        <v>1</v>
      </c>
      <c r="H44" s="1">
        <v>45</v>
      </c>
      <c r="I44" s="1" t="s">
        <v>32</v>
      </c>
      <c r="J44" s="1">
        <v>74.8</v>
      </c>
      <c r="K44" s="1">
        <f t="shared" si="18"/>
        <v>0.10900000000000887</v>
      </c>
      <c r="L44" s="1"/>
      <c r="M44" s="1"/>
      <c r="N44" s="1"/>
      <c r="O44" s="1">
        <f t="shared" si="3"/>
        <v>14.981800000000002</v>
      </c>
      <c r="P44" s="5">
        <f>9*O44-F44</f>
        <v>86.332200000000029</v>
      </c>
      <c r="Q44" s="5">
        <f t="shared" si="21"/>
        <v>86.332200000000029</v>
      </c>
      <c r="R44" s="5">
        <v>86</v>
      </c>
      <c r="S44" s="1"/>
      <c r="T44" s="1">
        <f t="shared" si="22"/>
        <v>9</v>
      </c>
      <c r="U44" s="1">
        <f t="shared" si="5"/>
        <v>3.2375282008837383</v>
      </c>
      <c r="V44" s="1">
        <v>13.769399999999999</v>
      </c>
      <c r="W44" s="1">
        <v>14.7722</v>
      </c>
      <c r="X44" s="1">
        <v>19.034199999999998</v>
      </c>
      <c r="Y44" s="1">
        <v>20.338000000000001</v>
      </c>
      <c r="Z44" s="1">
        <v>12.72</v>
      </c>
      <c r="AA44" s="1">
        <v>7.8864000000000001</v>
      </c>
      <c r="AB44" s="1" t="s">
        <v>36</v>
      </c>
      <c r="AC44" s="1">
        <f t="shared" si="23"/>
        <v>86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1033</v>
      </c>
      <c r="D45" s="1">
        <v>849</v>
      </c>
      <c r="E45" s="1">
        <v>855</v>
      </c>
      <c r="F45" s="1">
        <v>869</v>
      </c>
      <c r="G45" s="7">
        <v>0.4</v>
      </c>
      <c r="H45" s="1">
        <v>45</v>
      </c>
      <c r="I45" s="1" t="s">
        <v>32</v>
      </c>
      <c r="J45" s="1">
        <v>862</v>
      </c>
      <c r="K45" s="1">
        <f t="shared" si="18"/>
        <v>-7</v>
      </c>
      <c r="L45" s="1"/>
      <c r="M45" s="1"/>
      <c r="N45" s="1"/>
      <c r="O45" s="1">
        <f t="shared" si="3"/>
        <v>171</v>
      </c>
      <c r="P45" s="5">
        <f t="shared" ref="P45" si="24">10*O45-F45</f>
        <v>841</v>
      </c>
      <c r="Q45" s="5">
        <v>590</v>
      </c>
      <c r="R45" s="5">
        <v>200</v>
      </c>
      <c r="S45" s="1"/>
      <c r="T45" s="1">
        <f t="shared" si="22"/>
        <v>8.5321637426900576</v>
      </c>
      <c r="U45" s="1">
        <f t="shared" si="5"/>
        <v>5.0818713450292394</v>
      </c>
      <c r="V45" s="1">
        <v>150.4</v>
      </c>
      <c r="W45" s="1">
        <v>144.80000000000001</v>
      </c>
      <c r="X45" s="1">
        <v>176.6</v>
      </c>
      <c r="Y45" s="1">
        <v>207.6</v>
      </c>
      <c r="Z45" s="1">
        <v>168.6</v>
      </c>
      <c r="AA45" s="1">
        <v>140.4</v>
      </c>
      <c r="AB45" s="1"/>
      <c r="AC45" s="1">
        <f t="shared" si="23"/>
        <v>236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80</v>
      </c>
      <c r="B46" s="17" t="s">
        <v>39</v>
      </c>
      <c r="C46" s="17"/>
      <c r="D46" s="17"/>
      <c r="E46" s="17"/>
      <c r="F46" s="17"/>
      <c r="G46" s="18">
        <v>0</v>
      </c>
      <c r="H46" s="17">
        <v>50</v>
      </c>
      <c r="I46" s="17" t="s">
        <v>32</v>
      </c>
      <c r="J46" s="17"/>
      <c r="K46" s="17">
        <f t="shared" si="18"/>
        <v>0</v>
      </c>
      <c r="L46" s="17"/>
      <c r="M46" s="17"/>
      <c r="N46" s="17"/>
      <c r="O46" s="17">
        <f t="shared" si="3"/>
        <v>0</v>
      </c>
      <c r="P46" s="19"/>
      <c r="Q46" s="19"/>
      <c r="R46" s="19"/>
      <c r="S46" s="17"/>
      <c r="T46" s="17" t="e">
        <f t="shared" si="9"/>
        <v>#DIV/0!</v>
      </c>
      <c r="U46" s="17" t="e">
        <f t="shared" si="5"/>
        <v>#DIV/0!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 t="s">
        <v>47</v>
      </c>
      <c r="AC46" s="17">
        <f t="shared" si="2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31</v>
      </c>
      <c r="C47" s="1">
        <v>597.45899999999995</v>
      </c>
      <c r="D47" s="1">
        <v>126.879</v>
      </c>
      <c r="E47" s="1">
        <v>306.75299999999999</v>
      </c>
      <c r="F47" s="1">
        <v>352.25900000000001</v>
      </c>
      <c r="G47" s="7">
        <v>1</v>
      </c>
      <c r="H47" s="1">
        <v>45</v>
      </c>
      <c r="I47" s="1" t="s">
        <v>32</v>
      </c>
      <c r="J47" s="1">
        <v>285.75</v>
      </c>
      <c r="K47" s="1">
        <f t="shared" si="18"/>
        <v>21.002999999999986</v>
      </c>
      <c r="L47" s="1"/>
      <c r="M47" s="1"/>
      <c r="N47" s="1"/>
      <c r="O47" s="1">
        <f t="shared" si="3"/>
        <v>61.3506</v>
      </c>
      <c r="P47" s="5">
        <f t="shared" ref="P47:P53" si="25">10*O47-F47</f>
        <v>261.24699999999996</v>
      </c>
      <c r="Q47" s="5">
        <v>180</v>
      </c>
      <c r="R47" s="5">
        <v>100</v>
      </c>
      <c r="S47" s="1"/>
      <c r="T47" s="1">
        <f t="shared" ref="T47:T55" si="26">(F47+Q47)/O47</f>
        <v>8.6756934732504654</v>
      </c>
      <c r="U47" s="1">
        <f t="shared" si="5"/>
        <v>5.7417368371295474</v>
      </c>
      <c r="V47" s="1">
        <v>55.266199999999998</v>
      </c>
      <c r="W47" s="1">
        <v>48.810600000000001</v>
      </c>
      <c r="X47" s="1">
        <v>67.563000000000002</v>
      </c>
      <c r="Y47" s="1">
        <v>73.428200000000004</v>
      </c>
      <c r="Z47" s="1">
        <v>55.48</v>
      </c>
      <c r="AA47" s="1">
        <v>45.815399999999997</v>
      </c>
      <c r="AB47" s="1" t="s">
        <v>36</v>
      </c>
      <c r="AC47" s="1">
        <f t="shared" ref="AC47:AC55" si="27">ROUND(Q47*G47,0)</f>
        <v>180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39</v>
      </c>
      <c r="C48" s="1">
        <v>253</v>
      </c>
      <c r="D48" s="1">
        <v>510</v>
      </c>
      <c r="E48" s="1">
        <v>225</v>
      </c>
      <c r="F48" s="1">
        <v>463</v>
      </c>
      <c r="G48" s="7">
        <v>0.35</v>
      </c>
      <c r="H48" s="1">
        <v>40</v>
      </c>
      <c r="I48" s="1" t="s">
        <v>32</v>
      </c>
      <c r="J48" s="1">
        <v>262</v>
      </c>
      <c r="K48" s="1">
        <f t="shared" si="18"/>
        <v>-37</v>
      </c>
      <c r="L48" s="1"/>
      <c r="M48" s="1"/>
      <c r="N48" s="1"/>
      <c r="O48" s="1">
        <f t="shared" si="3"/>
        <v>45</v>
      </c>
      <c r="P48" s="5"/>
      <c r="Q48" s="5">
        <f t="shared" ref="Q48:Q55" si="28">P48</f>
        <v>0</v>
      </c>
      <c r="R48" s="5"/>
      <c r="S48" s="1"/>
      <c r="T48" s="1">
        <f t="shared" si="26"/>
        <v>10.28888888888889</v>
      </c>
      <c r="U48" s="1">
        <f t="shared" si="5"/>
        <v>10.28888888888889</v>
      </c>
      <c r="V48" s="1">
        <v>52</v>
      </c>
      <c r="W48" s="1">
        <v>46.4</v>
      </c>
      <c r="X48" s="1">
        <v>30.6</v>
      </c>
      <c r="Y48" s="1">
        <v>35</v>
      </c>
      <c r="Z48" s="1">
        <v>50.8</v>
      </c>
      <c r="AA48" s="1">
        <v>38.799999999999997</v>
      </c>
      <c r="AB48" s="1"/>
      <c r="AC48" s="1">
        <f t="shared" si="2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16.003</v>
      </c>
      <c r="D49" s="1">
        <v>38.08</v>
      </c>
      <c r="E49" s="1">
        <v>14.53</v>
      </c>
      <c r="F49" s="1">
        <v>38.808</v>
      </c>
      <c r="G49" s="7">
        <v>1</v>
      </c>
      <c r="H49" s="1">
        <v>40</v>
      </c>
      <c r="I49" s="1" t="s">
        <v>32</v>
      </c>
      <c r="J49" s="1">
        <v>15.51</v>
      </c>
      <c r="K49" s="1">
        <f t="shared" si="18"/>
        <v>-0.98000000000000043</v>
      </c>
      <c r="L49" s="1"/>
      <c r="M49" s="1"/>
      <c r="N49" s="1"/>
      <c r="O49" s="1">
        <f t="shared" si="3"/>
        <v>2.9059999999999997</v>
      </c>
      <c r="P49" s="5"/>
      <c r="Q49" s="5">
        <f t="shared" si="28"/>
        <v>0</v>
      </c>
      <c r="R49" s="5"/>
      <c r="S49" s="1"/>
      <c r="T49" s="1">
        <f t="shared" si="26"/>
        <v>13.354439091534758</v>
      </c>
      <c r="U49" s="1">
        <f t="shared" si="5"/>
        <v>13.354439091534758</v>
      </c>
      <c r="V49" s="1">
        <v>3.7732000000000001</v>
      </c>
      <c r="W49" s="1">
        <v>4.9307999999999996</v>
      </c>
      <c r="X49" s="1">
        <v>1.3026</v>
      </c>
      <c r="Y49" s="1">
        <v>0</v>
      </c>
      <c r="Z49" s="1">
        <v>2.992</v>
      </c>
      <c r="AA49" s="1">
        <v>1.7210000000000001</v>
      </c>
      <c r="AB49" s="1"/>
      <c r="AC49" s="1">
        <f t="shared" si="2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736</v>
      </c>
      <c r="D50" s="1">
        <v>462</v>
      </c>
      <c r="E50" s="1">
        <v>546</v>
      </c>
      <c r="F50" s="1">
        <v>568</v>
      </c>
      <c r="G50" s="7">
        <v>0.4</v>
      </c>
      <c r="H50" s="1">
        <v>40</v>
      </c>
      <c r="I50" s="1" t="s">
        <v>32</v>
      </c>
      <c r="J50" s="1">
        <v>544</v>
      </c>
      <c r="K50" s="1">
        <f t="shared" si="18"/>
        <v>2</v>
      </c>
      <c r="L50" s="1"/>
      <c r="M50" s="1"/>
      <c r="N50" s="1"/>
      <c r="O50" s="1">
        <f t="shared" si="3"/>
        <v>109.2</v>
      </c>
      <c r="P50" s="5">
        <f t="shared" si="25"/>
        <v>524</v>
      </c>
      <c r="Q50" s="5">
        <v>400</v>
      </c>
      <c r="R50" s="5">
        <v>250</v>
      </c>
      <c r="S50" s="1"/>
      <c r="T50" s="1">
        <f t="shared" si="26"/>
        <v>8.864468864468865</v>
      </c>
      <c r="U50" s="1">
        <f t="shared" si="5"/>
        <v>5.2014652014652016</v>
      </c>
      <c r="V50" s="1">
        <v>81.2</v>
      </c>
      <c r="W50" s="1">
        <v>76.2</v>
      </c>
      <c r="X50" s="1">
        <v>102.4</v>
      </c>
      <c r="Y50" s="1">
        <v>99.6</v>
      </c>
      <c r="Z50" s="1">
        <v>120.6</v>
      </c>
      <c r="AA50" s="1">
        <v>78.2</v>
      </c>
      <c r="AB50" s="1"/>
      <c r="AC50" s="1">
        <f t="shared" si="27"/>
        <v>160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39</v>
      </c>
      <c r="C51" s="1">
        <v>1806</v>
      </c>
      <c r="D51" s="1"/>
      <c r="E51" s="1">
        <v>798</v>
      </c>
      <c r="F51" s="1">
        <v>874</v>
      </c>
      <c r="G51" s="7">
        <v>0.4</v>
      </c>
      <c r="H51" s="1">
        <v>45</v>
      </c>
      <c r="I51" s="1" t="s">
        <v>32</v>
      </c>
      <c r="J51" s="1">
        <v>792</v>
      </c>
      <c r="K51" s="1">
        <f t="shared" si="18"/>
        <v>6</v>
      </c>
      <c r="L51" s="1"/>
      <c r="M51" s="1"/>
      <c r="N51" s="1"/>
      <c r="O51" s="1">
        <f t="shared" si="3"/>
        <v>159.6</v>
      </c>
      <c r="P51" s="5">
        <f t="shared" si="25"/>
        <v>722</v>
      </c>
      <c r="Q51" s="5">
        <v>500</v>
      </c>
      <c r="R51" s="5">
        <v>350</v>
      </c>
      <c r="S51" s="1"/>
      <c r="T51" s="1">
        <f t="shared" si="26"/>
        <v>8.6090225563909772</v>
      </c>
      <c r="U51" s="1">
        <f t="shared" si="5"/>
        <v>5.4761904761904763</v>
      </c>
      <c r="V51" s="1">
        <v>121</v>
      </c>
      <c r="W51" s="1">
        <v>119</v>
      </c>
      <c r="X51" s="1">
        <v>139.80000000000001</v>
      </c>
      <c r="Y51" s="1">
        <v>161</v>
      </c>
      <c r="Z51" s="1">
        <v>236.6</v>
      </c>
      <c r="AA51" s="1">
        <v>145.80000000000001</v>
      </c>
      <c r="AB51" s="1"/>
      <c r="AC51" s="1">
        <f t="shared" si="27"/>
        <v>200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39</v>
      </c>
      <c r="C52" s="1">
        <v>525</v>
      </c>
      <c r="D52" s="1"/>
      <c r="E52" s="1">
        <v>203</v>
      </c>
      <c r="F52" s="1">
        <v>282</v>
      </c>
      <c r="G52" s="7">
        <v>0.4</v>
      </c>
      <c r="H52" s="1">
        <v>40</v>
      </c>
      <c r="I52" s="1" t="s">
        <v>32</v>
      </c>
      <c r="J52" s="1">
        <v>201</v>
      </c>
      <c r="K52" s="1">
        <f t="shared" si="18"/>
        <v>2</v>
      </c>
      <c r="L52" s="1"/>
      <c r="M52" s="1"/>
      <c r="N52" s="1"/>
      <c r="O52" s="1">
        <f t="shared" si="3"/>
        <v>40.6</v>
      </c>
      <c r="P52" s="5">
        <f t="shared" si="25"/>
        <v>124</v>
      </c>
      <c r="Q52" s="5">
        <v>0</v>
      </c>
      <c r="R52" s="5">
        <v>0</v>
      </c>
      <c r="S52" s="1" t="s">
        <v>47</v>
      </c>
      <c r="T52" s="1">
        <f t="shared" si="26"/>
        <v>6.9458128078817731</v>
      </c>
      <c r="U52" s="1">
        <f t="shared" si="5"/>
        <v>6.9458128078817731</v>
      </c>
      <c r="V52" s="1">
        <v>37.200000000000003</v>
      </c>
      <c r="W52" s="1">
        <v>41.2</v>
      </c>
      <c r="X52" s="1">
        <v>49.6</v>
      </c>
      <c r="Y52" s="1">
        <v>51</v>
      </c>
      <c r="Z52" s="1">
        <v>81.599999999999994</v>
      </c>
      <c r="AA52" s="1">
        <v>38.799999999999997</v>
      </c>
      <c r="AB52" s="1" t="s">
        <v>142</v>
      </c>
      <c r="AC52" s="1">
        <f t="shared" si="2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139.98099999999999</v>
      </c>
      <c r="D53" s="1">
        <v>217.16800000000001</v>
      </c>
      <c r="E53" s="1">
        <v>127.889</v>
      </c>
      <c r="F53" s="1">
        <v>204.28899999999999</v>
      </c>
      <c r="G53" s="7">
        <v>1</v>
      </c>
      <c r="H53" s="1">
        <v>50</v>
      </c>
      <c r="I53" s="1" t="s">
        <v>32</v>
      </c>
      <c r="J53" s="1">
        <v>127.54</v>
      </c>
      <c r="K53" s="1">
        <f t="shared" si="18"/>
        <v>0.34899999999998954</v>
      </c>
      <c r="L53" s="1"/>
      <c r="M53" s="1"/>
      <c r="N53" s="1"/>
      <c r="O53" s="1">
        <f t="shared" si="3"/>
        <v>25.5778</v>
      </c>
      <c r="P53" s="5">
        <f t="shared" si="25"/>
        <v>51.489000000000004</v>
      </c>
      <c r="Q53" s="5">
        <v>0</v>
      </c>
      <c r="R53" s="5">
        <v>0</v>
      </c>
      <c r="S53" s="1" t="s">
        <v>47</v>
      </c>
      <c r="T53" s="1">
        <f t="shared" si="26"/>
        <v>7.9869652589354825</v>
      </c>
      <c r="U53" s="1">
        <f t="shared" si="5"/>
        <v>7.9869652589354825</v>
      </c>
      <c r="V53" s="1">
        <v>26.54</v>
      </c>
      <c r="W53" s="1">
        <v>25.138200000000001</v>
      </c>
      <c r="X53" s="1">
        <v>27.571400000000001</v>
      </c>
      <c r="Y53" s="1">
        <v>27.396799999999999</v>
      </c>
      <c r="Z53" s="1">
        <v>25.058800000000002</v>
      </c>
      <c r="AA53" s="1">
        <v>24.611000000000001</v>
      </c>
      <c r="AB53" s="1" t="s">
        <v>142</v>
      </c>
      <c r="AC53" s="1">
        <f t="shared" si="2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31</v>
      </c>
      <c r="C54" s="1">
        <v>546.47900000000004</v>
      </c>
      <c r="D54" s="1">
        <v>696.06200000000001</v>
      </c>
      <c r="E54" s="1">
        <v>339.26600000000002</v>
      </c>
      <c r="F54" s="1">
        <v>804.07799999999997</v>
      </c>
      <c r="G54" s="7">
        <v>1</v>
      </c>
      <c r="H54" s="1">
        <v>50</v>
      </c>
      <c r="I54" s="1" t="s">
        <v>32</v>
      </c>
      <c r="J54" s="1">
        <v>326.76600000000002</v>
      </c>
      <c r="K54" s="1">
        <f t="shared" si="18"/>
        <v>12.5</v>
      </c>
      <c r="L54" s="1"/>
      <c r="M54" s="1"/>
      <c r="N54" s="1"/>
      <c r="O54" s="1">
        <f t="shared" si="3"/>
        <v>67.853200000000001</v>
      </c>
      <c r="P54" s="5"/>
      <c r="Q54" s="5">
        <f t="shared" si="28"/>
        <v>0</v>
      </c>
      <c r="R54" s="5"/>
      <c r="S54" s="1"/>
      <c r="T54" s="1">
        <f t="shared" si="26"/>
        <v>11.85025908873863</v>
      </c>
      <c r="U54" s="1">
        <f t="shared" si="5"/>
        <v>11.85025908873863</v>
      </c>
      <c r="V54" s="1">
        <v>84.126199999999997</v>
      </c>
      <c r="W54" s="1">
        <v>95.49199999999999</v>
      </c>
      <c r="X54" s="1">
        <v>88.587400000000002</v>
      </c>
      <c r="Y54" s="1">
        <v>80.674000000000007</v>
      </c>
      <c r="Z54" s="1">
        <v>64.960000000000008</v>
      </c>
      <c r="AA54" s="1">
        <v>59.394399999999997</v>
      </c>
      <c r="AB54" s="1"/>
      <c r="AC54" s="1">
        <f t="shared" si="2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386.21300000000002</v>
      </c>
      <c r="D55" s="1">
        <v>355.40499999999997</v>
      </c>
      <c r="E55" s="1">
        <v>209.39099999999999</v>
      </c>
      <c r="F55" s="1">
        <v>494.00400000000002</v>
      </c>
      <c r="G55" s="7">
        <v>1</v>
      </c>
      <c r="H55" s="1">
        <v>55</v>
      </c>
      <c r="I55" s="1" t="s">
        <v>32</v>
      </c>
      <c r="J55" s="1">
        <v>200.38</v>
      </c>
      <c r="K55" s="1">
        <f t="shared" si="18"/>
        <v>9.0109999999999957</v>
      </c>
      <c r="L55" s="1"/>
      <c r="M55" s="1"/>
      <c r="N55" s="1"/>
      <c r="O55" s="1">
        <f t="shared" si="3"/>
        <v>41.8782</v>
      </c>
      <c r="P55" s="5"/>
      <c r="Q55" s="5">
        <f t="shared" si="28"/>
        <v>0</v>
      </c>
      <c r="R55" s="5"/>
      <c r="S55" s="1"/>
      <c r="T55" s="1">
        <f t="shared" si="26"/>
        <v>11.796209006117742</v>
      </c>
      <c r="U55" s="1">
        <f t="shared" si="5"/>
        <v>11.796209006117742</v>
      </c>
      <c r="V55" s="1">
        <v>46.958599999999997</v>
      </c>
      <c r="W55" s="1">
        <v>46.647399999999998</v>
      </c>
      <c r="X55" s="1">
        <v>51.987199999999987</v>
      </c>
      <c r="Y55" s="1">
        <v>53.442399999999999</v>
      </c>
      <c r="Z55" s="1">
        <v>47.894399999999997</v>
      </c>
      <c r="AA55" s="1">
        <v>50.539000000000001</v>
      </c>
      <c r="AB55" s="1"/>
      <c r="AC55" s="1">
        <f t="shared" si="2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7" t="s">
        <v>90</v>
      </c>
      <c r="B56" s="17" t="s">
        <v>31</v>
      </c>
      <c r="C56" s="17"/>
      <c r="D56" s="17"/>
      <c r="E56" s="17"/>
      <c r="F56" s="17"/>
      <c r="G56" s="18">
        <v>0</v>
      </c>
      <c r="H56" s="17" t="e">
        <v>#N/A</v>
      </c>
      <c r="I56" s="17" t="s">
        <v>32</v>
      </c>
      <c r="J56" s="17"/>
      <c r="K56" s="17">
        <f t="shared" si="18"/>
        <v>0</v>
      </c>
      <c r="L56" s="17"/>
      <c r="M56" s="17"/>
      <c r="N56" s="17"/>
      <c r="O56" s="17">
        <f t="shared" si="3"/>
        <v>0</v>
      </c>
      <c r="P56" s="19"/>
      <c r="Q56" s="19"/>
      <c r="R56" s="19"/>
      <c r="S56" s="17"/>
      <c r="T56" s="17" t="e">
        <f t="shared" si="9"/>
        <v>#DIV/0!</v>
      </c>
      <c r="U56" s="17" t="e">
        <f t="shared" si="5"/>
        <v>#DIV/0!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 t="s">
        <v>47</v>
      </c>
      <c r="AC56" s="17">
        <f t="shared" si="2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91</v>
      </c>
      <c r="B57" s="17" t="s">
        <v>31</v>
      </c>
      <c r="C57" s="17"/>
      <c r="D57" s="17"/>
      <c r="E57" s="17"/>
      <c r="F57" s="17"/>
      <c r="G57" s="18">
        <v>0</v>
      </c>
      <c r="H57" s="17" t="e">
        <v>#N/A</v>
      </c>
      <c r="I57" s="17" t="s">
        <v>32</v>
      </c>
      <c r="J57" s="17"/>
      <c r="K57" s="17">
        <f t="shared" si="18"/>
        <v>0</v>
      </c>
      <c r="L57" s="17"/>
      <c r="M57" s="17"/>
      <c r="N57" s="17"/>
      <c r="O57" s="17">
        <f t="shared" si="3"/>
        <v>0</v>
      </c>
      <c r="P57" s="19"/>
      <c r="Q57" s="19"/>
      <c r="R57" s="19"/>
      <c r="S57" s="17"/>
      <c r="T57" s="17" t="e">
        <f t="shared" si="9"/>
        <v>#DIV/0!</v>
      </c>
      <c r="U57" s="17" t="e">
        <f t="shared" si="5"/>
        <v>#DIV/0!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 t="s">
        <v>47</v>
      </c>
      <c r="AC57" s="17">
        <f t="shared" si="2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92</v>
      </c>
      <c r="B58" s="17" t="s">
        <v>31</v>
      </c>
      <c r="C58" s="17"/>
      <c r="D58" s="17"/>
      <c r="E58" s="17"/>
      <c r="F58" s="17"/>
      <c r="G58" s="18">
        <v>0</v>
      </c>
      <c r="H58" s="17">
        <v>40</v>
      </c>
      <c r="I58" s="17" t="s">
        <v>32</v>
      </c>
      <c r="J58" s="17"/>
      <c r="K58" s="17">
        <f t="shared" si="18"/>
        <v>0</v>
      </c>
      <c r="L58" s="17"/>
      <c r="M58" s="17"/>
      <c r="N58" s="17"/>
      <c r="O58" s="17">
        <f t="shared" si="3"/>
        <v>0</v>
      </c>
      <c r="P58" s="19"/>
      <c r="Q58" s="19"/>
      <c r="R58" s="19"/>
      <c r="S58" s="17"/>
      <c r="T58" s="17" t="e">
        <f t="shared" si="9"/>
        <v>#DIV/0!</v>
      </c>
      <c r="U58" s="17" t="e">
        <f t="shared" si="5"/>
        <v>#DIV/0!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-0.33860000000000001</v>
      </c>
      <c r="AB58" s="17" t="s">
        <v>93</v>
      </c>
      <c r="AC58" s="17">
        <f t="shared" si="2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39</v>
      </c>
      <c r="C59" s="1">
        <v>372</v>
      </c>
      <c r="D59" s="1">
        <v>942</v>
      </c>
      <c r="E59" s="1">
        <v>612</v>
      </c>
      <c r="F59" s="1">
        <v>579</v>
      </c>
      <c r="G59" s="7">
        <v>0.4</v>
      </c>
      <c r="H59" s="1">
        <v>45</v>
      </c>
      <c r="I59" s="1" t="s">
        <v>32</v>
      </c>
      <c r="J59" s="1">
        <v>618</v>
      </c>
      <c r="K59" s="1">
        <f t="shared" si="18"/>
        <v>-6</v>
      </c>
      <c r="L59" s="1"/>
      <c r="M59" s="1"/>
      <c r="N59" s="1"/>
      <c r="O59" s="1">
        <f t="shared" si="3"/>
        <v>122.4</v>
      </c>
      <c r="P59" s="5">
        <f>10*O59-F59</f>
        <v>645</v>
      </c>
      <c r="Q59" s="5">
        <v>500</v>
      </c>
      <c r="R59" s="5">
        <v>350</v>
      </c>
      <c r="S59" s="1"/>
      <c r="T59" s="1">
        <f>(F59+Q59)/O59</f>
        <v>8.8153594771241828</v>
      </c>
      <c r="U59" s="1">
        <f t="shared" si="5"/>
        <v>4.7303921568627452</v>
      </c>
      <c r="V59" s="1">
        <v>98.4</v>
      </c>
      <c r="W59" s="1">
        <v>103</v>
      </c>
      <c r="X59" s="1">
        <v>130.52000000000001</v>
      </c>
      <c r="Y59" s="1">
        <v>147.91999999999999</v>
      </c>
      <c r="Z59" s="1">
        <v>126.6</v>
      </c>
      <c r="AA59" s="1">
        <v>110.6</v>
      </c>
      <c r="AB59" s="1" t="s">
        <v>36</v>
      </c>
      <c r="AC59" s="1">
        <f>ROUND(Q59*G59,0)</f>
        <v>200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95</v>
      </c>
      <c r="B60" s="17" t="s">
        <v>31</v>
      </c>
      <c r="C60" s="17"/>
      <c r="D60" s="17"/>
      <c r="E60" s="17"/>
      <c r="F60" s="17"/>
      <c r="G60" s="18">
        <v>0</v>
      </c>
      <c r="H60" s="17" t="e">
        <v>#N/A</v>
      </c>
      <c r="I60" s="17" t="s">
        <v>32</v>
      </c>
      <c r="J60" s="17"/>
      <c r="K60" s="17">
        <f t="shared" si="18"/>
        <v>0</v>
      </c>
      <c r="L60" s="17"/>
      <c r="M60" s="17"/>
      <c r="N60" s="17"/>
      <c r="O60" s="17">
        <f t="shared" si="3"/>
        <v>0</v>
      </c>
      <c r="P60" s="19"/>
      <c r="Q60" s="19"/>
      <c r="R60" s="19"/>
      <c r="S60" s="17"/>
      <c r="T60" s="17" t="e">
        <f t="shared" si="9"/>
        <v>#DIV/0!</v>
      </c>
      <c r="U60" s="17" t="e">
        <f t="shared" si="5"/>
        <v>#DIV/0!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 t="s">
        <v>47</v>
      </c>
      <c r="AC60" s="17">
        <f t="shared" si="2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39</v>
      </c>
      <c r="C61" s="1">
        <v>373</v>
      </c>
      <c r="D61" s="1">
        <v>513</v>
      </c>
      <c r="E61" s="1">
        <v>340</v>
      </c>
      <c r="F61" s="1">
        <v>480</v>
      </c>
      <c r="G61" s="7">
        <v>0.35</v>
      </c>
      <c r="H61" s="1">
        <v>40</v>
      </c>
      <c r="I61" s="1" t="s">
        <v>32</v>
      </c>
      <c r="J61" s="1">
        <v>340</v>
      </c>
      <c r="K61" s="1">
        <f t="shared" si="18"/>
        <v>0</v>
      </c>
      <c r="L61" s="1"/>
      <c r="M61" s="1"/>
      <c r="N61" s="1"/>
      <c r="O61" s="1">
        <f t="shared" si="3"/>
        <v>68</v>
      </c>
      <c r="P61" s="5">
        <f t="shared" ref="P61" si="29">10*O61-F61</f>
        <v>200</v>
      </c>
      <c r="Q61" s="5">
        <v>100</v>
      </c>
      <c r="R61" s="5">
        <v>100</v>
      </c>
      <c r="S61" s="1"/>
      <c r="T61" s="1">
        <f t="shared" ref="T61:T62" si="30">(F61+Q61)/O61</f>
        <v>8.5294117647058822</v>
      </c>
      <c r="U61" s="1">
        <f t="shared" si="5"/>
        <v>7.0588235294117645</v>
      </c>
      <c r="V61" s="1">
        <v>69.8</v>
      </c>
      <c r="W61" s="1">
        <v>64.400000000000006</v>
      </c>
      <c r="X61" s="1">
        <v>25.4</v>
      </c>
      <c r="Y61" s="1">
        <v>23.6</v>
      </c>
      <c r="Z61" s="1">
        <v>63.6</v>
      </c>
      <c r="AA61" s="1">
        <v>49.2</v>
      </c>
      <c r="AB61" s="1"/>
      <c r="AC61" s="1">
        <f t="shared" ref="AC61:AC62" si="31">ROUND(Q61*G61,0)</f>
        <v>35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39</v>
      </c>
      <c r="C62" s="1">
        <v>166</v>
      </c>
      <c r="D62" s="1">
        <v>300</v>
      </c>
      <c r="E62" s="1">
        <v>90</v>
      </c>
      <c r="F62" s="1">
        <v>329</v>
      </c>
      <c r="G62" s="7">
        <v>0.4</v>
      </c>
      <c r="H62" s="1">
        <v>50</v>
      </c>
      <c r="I62" s="1" t="s">
        <v>32</v>
      </c>
      <c r="J62" s="1">
        <v>91</v>
      </c>
      <c r="K62" s="1">
        <f t="shared" ref="K62:K84" si="32">E62-J62</f>
        <v>-1</v>
      </c>
      <c r="L62" s="1"/>
      <c r="M62" s="1"/>
      <c r="N62" s="1"/>
      <c r="O62" s="1">
        <f t="shared" si="3"/>
        <v>18</v>
      </c>
      <c r="P62" s="5"/>
      <c r="Q62" s="5">
        <f t="shared" ref="Q62" si="33">P62</f>
        <v>0</v>
      </c>
      <c r="R62" s="5"/>
      <c r="S62" s="1"/>
      <c r="T62" s="1">
        <f t="shared" si="30"/>
        <v>18.277777777777779</v>
      </c>
      <c r="U62" s="1">
        <f t="shared" si="5"/>
        <v>18.277777777777779</v>
      </c>
      <c r="V62" s="1">
        <v>30</v>
      </c>
      <c r="W62" s="1">
        <v>29.2</v>
      </c>
      <c r="X62" s="1">
        <v>8.4</v>
      </c>
      <c r="Y62" s="1">
        <v>11.4</v>
      </c>
      <c r="Z62" s="1">
        <v>22</v>
      </c>
      <c r="AA62" s="1">
        <v>13</v>
      </c>
      <c r="AB62" s="21" t="s">
        <v>61</v>
      </c>
      <c r="AC62" s="1">
        <f t="shared" si="3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98</v>
      </c>
      <c r="B63" s="17" t="s">
        <v>39</v>
      </c>
      <c r="C63" s="17"/>
      <c r="D63" s="17"/>
      <c r="E63" s="17"/>
      <c r="F63" s="17"/>
      <c r="G63" s="18">
        <v>0</v>
      </c>
      <c r="H63" s="17" t="e">
        <v>#N/A</v>
      </c>
      <c r="I63" s="17" t="s">
        <v>32</v>
      </c>
      <c r="J63" s="17"/>
      <c r="K63" s="17">
        <f t="shared" si="32"/>
        <v>0</v>
      </c>
      <c r="L63" s="17"/>
      <c r="M63" s="17"/>
      <c r="N63" s="17"/>
      <c r="O63" s="17">
        <f t="shared" ref="O63:O95" si="34">E63/5</f>
        <v>0</v>
      </c>
      <c r="P63" s="19"/>
      <c r="Q63" s="19"/>
      <c r="R63" s="19"/>
      <c r="S63" s="17"/>
      <c r="T63" s="17" t="e">
        <f t="shared" ref="T63:T84" si="35">(F63+P63)/O63</f>
        <v>#DIV/0!</v>
      </c>
      <c r="U63" s="17" t="e">
        <f t="shared" ref="U63:U95" si="36">F63/O63</f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36</v>
      </c>
      <c r="AA63" s="17">
        <v>0</v>
      </c>
      <c r="AB63" s="17" t="s">
        <v>47</v>
      </c>
      <c r="AC63" s="17">
        <f t="shared" si="2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39</v>
      </c>
      <c r="C64" s="1">
        <v>485</v>
      </c>
      <c r="D64" s="1"/>
      <c r="E64" s="1">
        <v>95</v>
      </c>
      <c r="F64" s="1">
        <v>357</v>
      </c>
      <c r="G64" s="7">
        <v>0.4</v>
      </c>
      <c r="H64" s="1">
        <v>40</v>
      </c>
      <c r="I64" s="1" t="s">
        <v>32</v>
      </c>
      <c r="J64" s="1">
        <v>98</v>
      </c>
      <c r="K64" s="1">
        <f t="shared" si="32"/>
        <v>-3</v>
      </c>
      <c r="L64" s="1"/>
      <c r="M64" s="1"/>
      <c r="N64" s="1"/>
      <c r="O64" s="1">
        <f t="shared" si="34"/>
        <v>19</v>
      </c>
      <c r="P64" s="5"/>
      <c r="Q64" s="5">
        <f t="shared" ref="Q64:Q67" si="37">P64</f>
        <v>0</v>
      </c>
      <c r="R64" s="5"/>
      <c r="S64" s="1"/>
      <c r="T64" s="1">
        <f t="shared" ref="T64:T67" si="38">(F64+Q64)/O64</f>
        <v>18.789473684210527</v>
      </c>
      <c r="U64" s="1">
        <f t="shared" si="36"/>
        <v>18.789473684210527</v>
      </c>
      <c r="V64" s="1">
        <v>20</v>
      </c>
      <c r="W64" s="1">
        <v>19.2</v>
      </c>
      <c r="X64" s="1">
        <v>27.8</v>
      </c>
      <c r="Y64" s="1">
        <v>31.4</v>
      </c>
      <c r="Z64" s="1">
        <v>65.599999999999994</v>
      </c>
      <c r="AA64" s="1">
        <v>18.8</v>
      </c>
      <c r="AB64" s="24" t="s">
        <v>61</v>
      </c>
      <c r="AC64" s="1">
        <f t="shared" ref="AC64:AC67" si="39">ROUND(Q64*G64,0)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64.513999999999996</v>
      </c>
      <c r="D65" s="1">
        <v>47.948999999999998</v>
      </c>
      <c r="E65" s="1">
        <v>40.936999999999998</v>
      </c>
      <c r="F65" s="1">
        <v>62.2</v>
      </c>
      <c r="G65" s="7">
        <v>1</v>
      </c>
      <c r="H65" s="1">
        <v>40</v>
      </c>
      <c r="I65" s="1" t="s">
        <v>32</v>
      </c>
      <c r="J65" s="1">
        <v>43.5</v>
      </c>
      <c r="K65" s="1">
        <f t="shared" si="32"/>
        <v>-2.5630000000000024</v>
      </c>
      <c r="L65" s="1"/>
      <c r="M65" s="1"/>
      <c r="N65" s="1"/>
      <c r="O65" s="1">
        <f t="shared" si="34"/>
        <v>8.1874000000000002</v>
      </c>
      <c r="P65" s="5">
        <f t="shared" ref="P65" si="40">10*O65-F65</f>
        <v>19.673999999999992</v>
      </c>
      <c r="Q65" s="5">
        <v>0</v>
      </c>
      <c r="R65" s="5">
        <v>0</v>
      </c>
      <c r="S65" s="1" t="s">
        <v>47</v>
      </c>
      <c r="T65" s="1">
        <f t="shared" si="38"/>
        <v>7.5970393531524048</v>
      </c>
      <c r="U65" s="1">
        <f t="shared" si="36"/>
        <v>7.5970393531524048</v>
      </c>
      <c r="V65" s="1">
        <v>3.16</v>
      </c>
      <c r="W65" s="1">
        <v>2.2989999999999999</v>
      </c>
      <c r="X65" s="1">
        <v>8.9163999999999994</v>
      </c>
      <c r="Y65" s="1">
        <v>9.4922000000000004</v>
      </c>
      <c r="Z65" s="1">
        <v>0.89399999999999991</v>
      </c>
      <c r="AA65" s="1">
        <v>2.028</v>
      </c>
      <c r="AB65" s="1" t="s">
        <v>142</v>
      </c>
      <c r="AC65" s="1">
        <f t="shared" si="3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156.32</v>
      </c>
      <c r="D66" s="1">
        <v>80.947000000000003</v>
      </c>
      <c r="E66" s="1">
        <v>123.184</v>
      </c>
      <c r="F66" s="1">
        <v>94.128</v>
      </c>
      <c r="G66" s="7">
        <v>1</v>
      </c>
      <c r="H66" s="1">
        <v>30</v>
      </c>
      <c r="I66" s="1" t="s">
        <v>32</v>
      </c>
      <c r="J66" s="1">
        <v>119.15</v>
      </c>
      <c r="K66" s="1">
        <f t="shared" si="32"/>
        <v>4.0339999999999918</v>
      </c>
      <c r="L66" s="1"/>
      <c r="M66" s="1"/>
      <c r="N66" s="1"/>
      <c r="O66" s="1">
        <f t="shared" si="34"/>
        <v>24.636800000000001</v>
      </c>
      <c r="P66" s="5">
        <f>9*O66-F66</f>
        <v>127.6032</v>
      </c>
      <c r="Q66" s="5">
        <f t="shared" si="37"/>
        <v>127.6032</v>
      </c>
      <c r="R66" s="5">
        <v>128</v>
      </c>
      <c r="S66" s="1"/>
      <c r="T66" s="1">
        <f t="shared" si="38"/>
        <v>9</v>
      </c>
      <c r="U66" s="1">
        <f t="shared" si="36"/>
        <v>3.8206260553318612</v>
      </c>
      <c r="V66" s="1">
        <v>19.1812</v>
      </c>
      <c r="W66" s="1">
        <v>13.783200000000001</v>
      </c>
      <c r="X66" s="1">
        <v>16.925000000000001</v>
      </c>
      <c r="Y66" s="1">
        <v>18.905799999999999</v>
      </c>
      <c r="Z66" s="1">
        <v>15.712400000000001</v>
      </c>
      <c r="AA66" s="1">
        <v>15.4994</v>
      </c>
      <c r="AB66" s="1"/>
      <c r="AC66" s="1">
        <f t="shared" si="39"/>
        <v>128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102</v>
      </c>
      <c r="B67" s="1" t="s">
        <v>39</v>
      </c>
      <c r="C67" s="1"/>
      <c r="D67" s="1"/>
      <c r="E67" s="22">
        <f>E68</f>
        <v>75</v>
      </c>
      <c r="F67" s="22">
        <f>F68</f>
        <v>173</v>
      </c>
      <c r="G67" s="7">
        <v>0.45</v>
      </c>
      <c r="H67" s="1">
        <v>50</v>
      </c>
      <c r="I67" s="1" t="s">
        <v>32</v>
      </c>
      <c r="J67" s="1"/>
      <c r="K67" s="1">
        <f t="shared" si="32"/>
        <v>75</v>
      </c>
      <c r="L67" s="1"/>
      <c r="M67" s="1"/>
      <c r="N67" s="1"/>
      <c r="O67" s="1">
        <f t="shared" si="34"/>
        <v>15</v>
      </c>
      <c r="P67" s="5"/>
      <c r="Q67" s="5">
        <f t="shared" si="37"/>
        <v>0</v>
      </c>
      <c r="R67" s="5"/>
      <c r="S67" s="1"/>
      <c r="T67" s="1">
        <f t="shared" si="38"/>
        <v>11.533333333333333</v>
      </c>
      <c r="U67" s="1">
        <f t="shared" si="36"/>
        <v>11.533333333333333</v>
      </c>
      <c r="V67" s="1">
        <v>12</v>
      </c>
      <c r="W67" s="1">
        <v>11.6</v>
      </c>
      <c r="X67" s="1">
        <v>24.4</v>
      </c>
      <c r="Y67" s="1">
        <v>22.4</v>
      </c>
      <c r="Z67" s="1">
        <v>0</v>
      </c>
      <c r="AA67" s="1">
        <v>4.8</v>
      </c>
      <c r="AB67" s="1" t="s">
        <v>103</v>
      </c>
      <c r="AC67" s="1">
        <f t="shared" si="3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104</v>
      </c>
      <c r="B68" s="13" t="s">
        <v>39</v>
      </c>
      <c r="C68" s="13">
        <v>60</v>
      </c>
      <c r="D68" s="20">
        <v>202</v>
      </c>
      <c r="E68" s="22">
        <v>75</v>
      </c>
      <c r="F68" s="22">
        <v>173</v>
      </c>
      <c r="G68" s="14">
        <v>0</v>
      </c>
      <c r="H68" s="13" t="e">
        <v>#N/A</v>
      </c>
      <c r="I68" s="13" t="s">
        <v>40</v>
      </c>
      <c r="J68" s="13">
        <v>78</v>
      </c>
      <c r="K68" s="13">
        <f t="shared" si="32"/>
        <v>-3</v>
      </c>
      <c r="L68" s="13"/>
      <c r="M68" s="13"/>
      <c r="N68" s="13"/>
      <c r="O68" s="13">
        <f t="shared" si="34"/>
        <v>15</v>
      </c>
      <c r="P68" s="15"/>
      <c r="Q68" s="15"/>
      <c r="R68" s="15"/>
      <c r="S68" s="13"/>
      <c r="T68" s="13">
        <f t="shared" si="35"/>
        <v>11.533333333333333</v>
      </c>
      <c r="U68" s="13">
        <f t="shared" si="36"/>
        <v>11.533333333333333</v>
      </c>
      <c r="V68" s="13">
        <v>12</v>
      </c>
      <c r="W68" s="13">
        <v>11.6</v>
      </c>
      <c r="X68" s="13">
        <v>24.4</v>
      </c>
      <c r="Y68" s="13">
        <v>22.4</v>
      </c>
      <c r="Z68" s="13">
        <v>3.6</v>
      </c>
      <c r="AA68" s="13">
        <v>4.8</v>
      </c>
      <c r="AB68" s="16" t="s">
        <v>105</v>
      </c>
      <c r="AC68" s="13">
        <f t="shared" si="20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>
        <v>287.68900000000002</v>
      </c>
      <c r="D69" s="1">
        <v>318.22300000000001</v>
      </c>
      <c r="E69" s="1">
        <v>164.727</v>
      </c>
      <c r="F69" s="1">
        <v>388.017</v>
      </c>
      <c r="G69" s="7">
        <v>1</v>
      </c>
      <c r="H69" s="1">
        <v>50</v>
      </c>
      <c r="I69" s="1" t="s">
        <v>32</v>
      </c>
      <c r="J69" s="1">
        <v>173.846</v>
      </c>
      <c r="K69" s="1">
        <f t="shared" si="32"/>
        <v>-9.1189999999999998</v>
      </c>
      <c r="L69" s="1"/>
      <c r="M69" s="1"/>
      <c r="N69" s="1"/>
      <c r="O69" s="1">
        <f t="shared" si="34"/>
        <v>32.945399999999999</v>
      </c>
      <c r="P69" s="5"/>
      <c r="Q69" s="5">
        <f t="shared" ref="Q69:Q75" si="41">P69</f>
        <v>0</v>
      </c>
      <c r="R69" s="5"/>
      <c r="S69" s="1"/>
      <c r="T69" s="1">
        <f t="shared" ref="T69:T75" si="42">(F69+Q69)/O69</f>
        <v>11.777577446320276</v>
      </c>
      <c r="U69" s="1">
        <f t="shared" si="36"/>
        <v>11.777577446320276</v>
      </c>
      <c r="V69" s="1">
        <v>42.5974</v>
      </c>
      <c r="W69" s="1">
        <v>46.142399999999988</v>
      </c>
      <c r="X69" s="1">
        <v>51.481200000000001</v>
      </c>
      <c r="Y69" s="1">
        <v>52.281799999999997</v>
      </c>
      <c r="Z69" s="1">
        <v>44.318800000000003</v>
      </c>
      <c r="AA69" s="1">
        <v>44.518999999999998</v>
      </c>
      <c r="AB69" s="1" t="s">
        <v>36</v>
      </c>
      <c r="AC69" s="1">
        <f t="shared" ref="AC69:AC75" si="43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>
        <v>49.15</v>
      </c>
      <c r="D70" s="1">
        <v>21.959</v>
      </c>
      <c r="E70" s="1">
        <v>35.512999999999998</v>
      </c>
      <c r="F70" s="1">
        <v>23.302</v>
      </c>
      <c r="G70" s="7">
        <v>1</v>
      </c>
      <c r="H70" s="1">
        <v>50</v>
      </c>
      <c r="I70" s="1" t="s">
        <v>32</v>
      </c>
      <c r="J70" s="1">
        <v>33.228000000000002</v>
      </c>
      <c r="K70" s="1">
        <f t="shared" si="32"/>
        <v>2.2849999999999966</v>
      </c>
      <c r="L70" s="1"/>
      <c r="M70" s="1"/>
      <c r="N70" s="1"/>
      <c r="O70" s="1">
        <f t="shared" si="34"/>
        <v>7.1025999999999998</v>
      </c>
      <c r="P70" s="5">
        <f>9*O70-F70</f>
        <v>40.621400000000001</v>
      </c>
      <c r="Q70" s="5">
        <f t="shared" si="41"/>
        <v>40.621400000000001</v>
      </c>
      <c r="R70" s="5">
        <v>41</v>
      </c>
      <c r="S70" s="1"/>
      <c r="T70" s="1">
        <f t="shared" si="42"/>
        <v>9</v>
      </c>
      <c r="U70" s="1">
        <f t="shared" si="36"/>
        <v>3.2807704220989495</v>
      </c>
      <c r="V70" s="1">
        <v>8.7347999999999999</v>
      </c>
      <c r="W70" s="1">
        <v>7.9337999999999997</v>
      </c>
      <c r="X70" s="1">
        <v>2.4722</v>
      </c>
      <c r="Y70" s="1">
        <v>0</v>
      </c>
      <c r="Z70" s="1">
        <v>7.1400000000000006</v>
      </c>
      <c r="AA70" s="1">
        <v>4.3377999999999997</v>
      </c>
      <c r="AB70" s="1"/>
      <c r="AC70" s="1">
        <f t="shared" si="43"/>
        <v>41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39</v>
      </c>
      <c r="C71" s="1">
        <v>854</v>
      </c>
      <c r="D71" s="1">
        <v>509</v>
      </c>
      <c r="E71" s="1">
        <v>702</v>
      </c>
      <c r="F71" s="1">
        <v>532</v>
      </c>
      <c r="G71" s="7">
        <v>0.4</v>
      </c>
      <c r="H71" s="1">
        <v>40</v>
      </c>
      <c r="I71" s="1" t="s">
        <v>32</v>
      </c>
      <c r="J71" s="1">
        <v>705</v>
      </c>
      <c r="K71" s="1">
        <f t="shared" si="32"/>
        <v>-3</v>
      </c>
      <c r="L71" s="1"/>
      <c r="M71" s="1"/>
      <c r="N71" s="1"/>
      <c r="O71" s="1">
        <f t="shared" si="34"/>
        <v>140.4</v>
      </c>
      <c r="P71" s="5">
        <f t="shared" ref="P71:P74" si="44">10*O71-F71</f>
        <v>872</v>
      </c>
      <c r="Q71" s="5">
        <v>700</v>
      </c>
      <c r="R71" s="5">
        <v>450</v>
      </c>
      <c r="S71" s="1"/>
      <c r="T71" s="1">
        <f t="shared" si="42"/>
        <v>8.7749287749287745</v>
      </c>
      <c r="U71" s="1">
        <f t="shared" si="36"/>
        <v>3.7891737891737889</v>
      </c>
      <c r="V71" s="1">
        <v>111.4</v>
      </c>
      <c r="W71" s="1">
        <v>113.8</v>
      </c>
      <c r="X71" s="1">
        <v>145.80000000000001</v>
      </c>
      <c r="Y71" s="1">
        <v>164.6</v>
      </c>
      <c r="Z71" s="1">
        <v>144.6</v>
      </c>
      <c r="AA71" s="1">
        <v>129.80000000000001</v>
      </c>
      <c r="AB71" s="1" t="s">
        <v>36</v>
      </c>
      <c r="AC71" s="1">
        <f t="shared" si="43"/>
        <v>280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881</v>
      </c>
      <c r="D72" s="1">
        <v>504</v>
      </c>
      <c r="E72" s="1">
        <v>555</v>
      </c>
      <c r="F72" s="1">
        <v>723</v>
      </c>
      <c r="G72" s="7">
        <v>0.4</v>
      </c>
      <c r="H72" s="1">
        <v>40</v>
      </c>
      <c r="I72" s="1" t="s">
        <v>32</v>
      </c>
      <c r="J72" s="1">
        <v>562</v>
      </c>
      <c r="K72" s="1">
        <f t="shared" si="32"/>
        <v>-7</v>
      </c>
      <c r="L72" s="1"/>
      <c r="M72" s="1"/>
      <c r="N72" s="1"/>
      <c r="O72" s="1">
        <f t="shared" si="34"/>
        <v>111</v>
      </c>
      <c r="P72" s="5">
        <f t="shared" si="44"/>
        <v>387</v>
      </c>
      <c r="Q72" s="5">
        <v>240</v>
      </c>
      <c r="R72" s="5">
        <v>150</v>
      </c>
      <c r="S72" s="1"/>
      <c r="T72" s="1">
        <f t="shared" si="42"/>
        <v>8.6756756756756754</v>
      </c>
      <c r="U72" s="1">
        <f t="shared" si="36"/>
        <v>6.5135135135135132</v>
      </c>
      <c r="V72" s="1">
        <v>93.8</v>
      </c>
      <c r="W72" s="1">
        <v>94.4</v>
      </c>
      <c r="X72" s="1">
        <v>123</v>
      </c>
      <c r="Y72" s="1">
        <v>136.80000000000001</v>
      </c>
      <c r="Z72" s="1">
        <v>113.4</v>
      </c>
      <c r="AA72" s="1">
        <v>99.4</v>
      </c>
      <c r="AB72" s="1"/>
      <c r="AC72" s="1">
        <f t="shared" si="43"/>
        <v>96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150</v>
      </c>
      <c r="D73" s="1">
        <v>90</v>
      </c>
      <c r="E73" s="1">
        <v>82</v>
      </c>
      <c r="F73" s="1">
        <v>137</v>
      </c>
      <c r="G73" s="7">
        <v>0.4</v>
      </c>
      <c r="H73" s="1">
        <v>40</v>
      </c>
      <c r="I73" s="1" t="s">
        <v>32</v>
      </c>
      <c r="J73" s="1">
        <v>82</v>
      </c>
      <c r="K73" s="1">
        <f t="shared" si="32"/>
        <v>0</v>
      </c>
      <c r="L73" s="1"/>
      <c r="M73" s="1"/>
      <c r="N73" s="1"/>
      <c r="O73" s="1">
        <f t="shared" si="34"/>
        <v>16.399999999999999</v>
      </c>
      <c r="P73" s="5">
        <f t="shared" si="44"/>
        <v>27</v>
      </c>
      <c r="Q73" s="5">
        <v>0</v>
      </c>
      <c r="R73" s="5">
        <v>0</v>
      </c>
      <c r="S73" s="1" t="s">
        <v>47</v>
      </c>
      <c r="T73" s="1">
        <f t="shared" si="42"/>
        <v>8.3536585365853657</v>
      </c>
      <c r="U73" s="1">
        <f t="shared" si="36"/>
        <v>8.3536585365853657</v>
      </c>
      <c r="V73" s="1">
        <v>12.8</v>
      </c>
      <c r="W73" s="1">
        <v>13.6</v>
      </c>
      <c r="X73" s="1">
        <v>23</v>
      </c>
      <c r="Y73" s="1">
        <v>23.8</v>
      </c>
      <c r="Z73" s="1">
        <v>20</v>
      </c>
      <c r="AA73" s="1">
        <v>15.8</v>
      </c>
      <c r="AB73" s="1" t="s">
        <v>142</v>
      </c>
      <c r="AC73" s="1">
        <f t="shared" si="4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31</v>
      </c>
      <c r="C74" s="1">
        <v>249.72399999999999</v>
      </c>
      <c r="D74" s="1">
        <v>170.45</v>
      </c>
      <c r="E74" s="1">
        <v>138.40799999999999</v>
      </c>
      <c r="F74" s="1">
        <v>247.036</v>
      </c>
      <c r="G74" s="7">
        <v>1</v>
      </c>
      <c r="H74" s="1">
        <v>40</v>
      </c>
      <c r="I74" s="1" t="s">
        <v>32</v>
      </c>
      <c r="J74" s="1">
        <v>140</v>
      </c>
      <c r="K74" s="1">
        <f t="shared" si="32"/>
        <v>-1.592000000000013</v>
      </c>
      <c r="L74" s="1"/>
      <c r="M74" s="1"/>
      <c r="N74" s="1"/>
      <c r="O74" s="1">
        <f t="shared" si="34"/>
        <v>27.681599999999996</v>
      </c>
      <c r="P74" s="5">
        <f t="shared" si="44"/>
        <v>29.779999999999973</v>
      </c>
      <c r="Q74" s="5">
        <v>0</v>
      </c>
      <c r="R74" s="5">
        <v>0</v>
      </c>
      <c r="S74" s="1" t="s">
        <v>47</v>
      </c>
      <c r="T74" s="1">
        <f t="shared" si="42"/>
        <v>8.9241951332292953</v>
      </c>
      <c r="U74" s="1">
        <f t="shared" si="36"/>
        <v>8.9241951332292953</v>
      </c>
      <c r="V74" s="1">
        <v>32.475200000000001</v>
      </c>
      <c r="W74" s="1">
        <v>33.127800000000001</v>
      </c>
      <c r="X74" s="1">
        <v>15.8688</v>
      </c>
      <c r="Y74" s="1">
        <v>23.825199999999999</v>
      </c>
      <c r="Z74" s="1">
        <v>38.4</v>
      </c>
      <c r="AA74" s="1">
        <v>29.986799999999999</v>
      </c>
      <c r="AB74" s="1" t="s">
        <v>142</v>
      </c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31</v>
      </c>
      <c r="C75" s="1">
        <v>158.637</v>
      </c>
      <c r="D75" s="1">
        <v>102.887</v>
      </c>
      <c r="E75" s="1">
        <v>74.076999999999998</v>
      </c>
      <c r="F75" s="1">
        <v>158.23099999999999</v>
      </c>
      <c r="G75" s="7">
        <v>1</v>
      </c>
      <c r="H75" s="1">
        <v>40</v>
      </c>
      <c r="I75" s="1" t="s">
        <v>32</v>
      </c>
      <c r="J75" s="1">
        <v>78.5</v>
      </c>
      <c r="K75" s="1">
        <f t="shared" si="32"/>
        <v>-4.4230000000000018</v>
      </c>
      <c r="L75" s="1"/>
      <c r="M75" s="1"/>
      <c r="N75" s="1"/>
      <c r="O75" s="1">
        <f t="shared" si="34"/>
        <v>14.8154</v>
      </c>
      <c r="P75" s="5"/>
      <c r="Q75" s="5">
        <f t="shared" si="41"/>
        <v>0</v>
      </c>
      <c r="R75" s="5"/>
      <c r="S75" s="1"/>
      <c r="T75" s="1">
        <f t="shared" si="42"/>
        <v>10.680170633259985</v>
      </c>
      <c r="U75" s="1">
        <f t="shared" si="36"/>
        <v>10.680170633259985</v>
      </c>
      <c r="V75" s="1">
        <v>21.997599999999998</v>
      </c>
      <c r="W75" s="1">
        <v>22.619199999999999</v>
      </c>
      <c r="X75" s="1">
        <v>15.5326</v>
      </c>
      <c r="Y75" s="1">
        <v>20.613800000000001</v>
      </c>
      <c r="Z75" s="1">
        <v>26.96</v>
      </c>
      <c r="AA75" s="1">
        <v>18.854399999999998</v>
      </c>
      <c r="AB75" s="1" t="s">
        <v>36</v>
      </c>
      <c r="AC75" s="1">
        <f t="shared" si="4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113</v>
      </c>
      <c r="B76" s="17" t="s">
        <v>39</v>
      </c>
      <c r="C76" s="17"/>
      <c r="D76" s="17"/>
      <c r="E76" s="17"/>
      <c r="F76" s="17"/>
      <c r="G76" s="18">
        <v>0</v>
      </c>
      <c r="H76" s="17" t="e">
        <v>#N/A</v>
      </c>
      <c r="I76" s="17" t="s">
        <v>32</v>
      </c>
      <c r="J76" s="17"/>
      <c r="K76" s="17">
        <f t="shared" si="32"/>
        <v>0</v>
      </c>
      <c r="L76" s="17"/>
      <c r="M76" s="17"/>
      <c r="N76" s="17"/>
      <c r="O76" s="17">
        <f t="shared" si="34"/>
        <v>0</v>
      </c>
      <c r="P76" s="19"/>
      <c r="Q76" s="19"/>
      <c r="R76" s="19"/>
      <c r="S76" s="17"/>
      <c r="T76" s="17" t="e">
        <f t="shared" si="35"/>
        <v>#DIV/0!</v>
      </c>
      <c r="U76" s="17" t="e">
        <f t="shared" si="36"/>
        <v>#DIV/0!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 t="s">
        <v>47</v>
      </c>
      <c r="AC76" s="17">
        <f t="shared" ref="AC76:AC84" si="45">ROUND(P76*G76,0)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114</v>
      </c>
      <c r="B77" s="17" t="s">
        <v>39</v>
      </c>
      <c r="C77" s="17"/>
      <c r="D77" s="17"/>
      <c r="E77" s="17"/>
      <c r="F77" s="17"/>
      <c r="G77" s="18">
        <v>0</v>
      </c>
      <c r="H77" s="17" t="e">
        <v>#N/A</v>
      </c>
      <c r="I77" s="17" t="s">
        <v>32</v>
      </c>
      <c r="J77" s="17"/>
      <c r="K77" s="17">
        <f t="shared" si="32"/>
        <v>0</v>
      </c>
      <c r="L77" s="17"/>
      <c r="M77" s="17"/>
      <c r="N77" s="17"/>
      <c r="O77" s="17">
        <f t="shared" si="34"/>
        <v>0</v>
      </c>
      <c r="P77" s="19"/>
      <c r="Q77" s="19"/>
      <c r="R77" s="19"/>
      <c r="S77" s="17"/>
      <c r="T77" s="17" t="e">
        <f t="shared" si="35"/>
        <v>#DIV/0!</v>
      </c>
      <c r="U77" s="17" t="e">
        <f t="shared" si="36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 t="s">
        <v>47</v>
      </c>
      <c r="AC77" s="17">
        <f t="shared" si="4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115</v>
      </c>
      <c r="B78" s="17" t="s">
        <v>39</v>
      </c>
      <c r="C78" s="17"/>
      <c r="D78" s="17"/>
      <c r="E78" s="17"/>
      <c r="F78" s="17"/>
      <c r="G78" s="18">
        <v>0</v>
      </c>
      <c r="H78" s="17">
        <v>50</v>
      </c>
      <c r="I78" s="17" t="s">
        <v>32</v>
      </c>
      <c r="J78" s="17"/>
      <c r="K78" s="17">
        <f t="shared" si="32"/>
        <v>0</v>
      </c>
      <c r="L78" s="17"/>
      <c r="M78" s="17"/>
      <c r="N78" s="17"/>
      <c r="O78" s="17">
        <f t="shared" si="34"/>
        <v>0</v>
      </c>
      <c r="P78" s="19"/>
      <c r="Q78" s="19"/>
      <c r="R78" s="19"/>
      <c r="S78" s="17"/>
      <c r="T78" s="17" t="e">
        <f t="shared" si="35"/>
        <v>#DIV/0!</v>
      </c>
      <c r="U78" s="17" t="e">
        <f t="shared" si="36"/>
        <v>#DIV/0!</v>
      </c>
      <c r="V78" s="17">
        <v>6.2</v>
      </c>
      <c r="W78" s="17">
        <v>7.4</v>
      </c>
      <c r="X78" s="17">
        <v>6.2</v>
      </c>
      <c r="Y78" s="17">
        <v>9.4</v>
      </c>
      <c r="Z78" s="17">
        <v>0</v>
      </c>
      <c r="AA78" s="17">
        <v>5</v>
      </c>
      <c r="AB78" s="17" t="s">
        <v>116</v>
      </c>
      <c r="AC78" s="17">
        <f t="shared" si="4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117</v>
      </c>
      <c r="B79" s="17" t="s">
        <v>39</v>
      </c>
      <c r="C79" s="17"/>
      <c r="D79" s="17"/>
      <c r="E79" s="17"/>
      <c r="F79" s="17"/>
      <c r="G79" s="18">
        <v>0</v>
      </c>
      <c r="H79" s="17" t="e">
        <v>#N/A</v>
      </c>
      <c r="I79" s="17" t="s">
        <v>32</v>
      </c>
      <c r="J79" s="17"/>
      <c r="K79" s="17">
        <f t="shared" si="32"/>
        <v>0</v>
      </c>
      <c r="L79" s="17"/>
      <c r="M79" s="17"/>
      <c r="N79" s="17"/>
      <c r="O79" s="17">
        <f t="shared" si="34"/>
        <v>0</v>
      </c>
      <c r="P79" s="19"/>
      <c r="Q79" s="19"/>
      <c r="R79" s="19"/>
      <c r="S79" s="17"/>
      <c r="T79" s="17" t="e">
        <f t="shared" si="35"/>
        <v>#DIV/0!</v>
      </c>
      <c r="U79" s="17" t="e">
        <f t="shared" si="36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 t="s">
        <v>47</v>
      </c>
      <c r="AC79" s="17">
        <f t="shared" si="4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118</v>
      </c>
      <c r="B80" s="17" t="s">
        <v>39</v>
      </c>
      <c r="C80" s="17"/>
      <c r="D80" s="17"/>
      <c r="E80" s="17"/>
      <c r="F80" s="17"/>
      <c r="G80" s="18">
        <v>0</v>
      </c>
      <c r="H80" s="17" t="e">
        <v>#N/A</v>
      </c>
      <c r="I80" s="17" t="s">
        <v>32</v>
      </c>
      <c r="J80" s="17"/>
      <c r="K80" s="17">
        <f t="shared" si="32"/>
        <v>0</v>
      </c>
      <c r="L80" s="17"/>
      <c r="M80" s="17"/>
      <c r="N80" s="17"/>
      <c r="O80" s="17">
        <f t="shared" si="34"/>
        <v>0</v>
      </c>
      <c r="P80" s="19"/>
      <c r="Q80" s="19"/>
      <c r="R80" s="19"/>
      <c r="S80" s="17"/>
      <c r="T80" s="17" t="e">
        <f t="shared" si="35"/>
        <v>#DIV/0!</v>
      </c>
      <c r="U80" s="17" t="e">
        <f t="shared" si="36"/>
        <v>#DIV/0!</v>
      </c>
      <c r="V80" s="17">
        <v>0</v>
      </c>
      <c r="W80" s="17">
        <v>0</v>
      </c>
      <c r="X80" s="17">
        <v>1.8</v>
      </c>
      <c r="Y80" s="17">
        <v>3</v>
      </c>
      <c r="Z80" s="17">
        <v>0</v>
      </c>
      <c r="AA80" s="17">
        <v>0</v>
      </c>
      <c r="AB80" s="17" t="s">
        <v>119</v>
      </c>
      <c r="AC80" s="17">
        <f t="shared" si="4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120</v>
      </c>
      <c r="B81" s="17" t="s">
        <v>39</v>
      </c>
      <c r="C81" s="17"/>
      <c r="D81" s="17"/>
      <c r="E81" s="17"/>
      <c r="F81" s="17"/>
      <c r="G81" s="18">
        <v>0</v>
      </c>
      <c r="H81" s="17" t="e">
        <v>#N/A</v>
      </c>
      <c r="I81" s="17" t="s">
        <v>32</v>
      </c>
      <c r="J81" s="17"/>
      <c r="K81" s="17">
        <f t="shared" si="32"/>
        <v>0</v>
      </c>
      <c r="L81" s="17"/>
      <c r="M81" s="17"/>
      <c r="N81" s="17"/>
      <c r="O81" s="17">
        <f t="shared" si="34"/>
        <v>0</v>
      </c>
      <c r="P81" s="19"/>
      <c r="Q81" s="19"/>
      <c r="R81" s="19"/>
      <c r="S81" s="17"/>
      <c r="T81" s="17" t="e">
        <f t="shared" si="35"/>
        <v>#DIV/0!</v>
      </c>
      <c r="U81" s="17" t="e">
        <f t="shared" si="36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 t="s">
        <v>47</v>
      </c>
      <c r="AC81" s="17">
        <f t="shared" si="4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121</v>
      </c>
      <c r="B82" s="17" t="s">
        <v>39</v>
      </c>
      <c r="C82" s="17"/>
      <c r="D82" s="17"/>
      <c r="E82" s="17"/>
      <c r="F82" s="17"/>
      <c r="G82" s="18">
        <v>0</v>
      </c>
      <c r="H82" s="17" t="e">
        <v>#N/A</v>
      </c>
      <c r="I82" s="17" t="s">
        <v>32</v>
      </c>
      <c r="J82" s="17"/>
      <c r="K82" s="17">
        <f t="shared" si="32"/>
        <v>0</v>
      </c>
      <c r="L82" s="17"/>
      <c r="M82" s="17"/>
      <c r="N82" s="17"/>
      <c r="O82" s="17">
        <f t="shared" si="34"/>
        <v>0</v>
      </c>
      <c r="P82" s="19"/>
      <c r="Q82" s="19"/>
      <c r="R82" s="19"/>
      <c r="S82" s="17"/>
      <c r="T82" s="17" t="e">
        <f t="shared" si="35"/>
        <v>#DIV/0!</v>
      </c>
      <c r="U82" s="17" t="e">
        <f t="shared" si="36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 t="s">
        <v>47</v>
      </c>
      <c r="AC82" s="17">
        <f t="shared" si="4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122</v>
      </c>
      <c r="B83" s="17" t="s">
        <v>31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32</v>
      </c>
      <c r="J83" s="17">
        <v>1.3</v>
      </c>
      <c r="K83" s="17">
        <f t="shared" si="32"/>
        <v>-7.4999999999999956E-2</v>
      </c>
      <c r="L83" s="17"/>
      <c r="M83" s="17"/>
      <c r="N83" s="17"/>
      <c r="O83" s="17">
        <f t="shared" si="34"/>
        <v>0.24500000000000002</v>
      </c>
      <c r="P83" s="19"/>
      <c r="Q83" s="19"/>
      <c r="R83" s="19"/>
      <c r="S83" s="17"/>
      <c r="T83" s="17">
        <f t="shared" si="35"/>
        <v>0</v>
      </c>
      <c r="U83" s="17">
        <f t="shared" si="36"/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 t="s">
        <v>47</v>
      </c>
      <c r="AC83" s="17">
        <f t="shared" si="4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123</v>
      </c>
      <c r="B84" s="17" t="s">
        <v>31</v>
      </c>
      <c r="C84" s="17"/>
      <c r="D84" s="17"/>
      <c r="E84" s="17"/>
      <c r="F84" s="17"/>
      <c r="G84" s="18">
        <v>0</v>
      </c>
      <c r="H84" s="17" t="e">
        <v>#N/A</v>
      </c>
      <c r="I84" s="17" t="s">
        <v>32</v>
      </c>
      <c r="J84" s="17"/>
      <c r="K84" s="17">
        <f t="shared" si="32"/>
        <v>0</v>
      </c>
      <c r="L84" s="17"/>
      <c r="M84" s="17"/>
      <c r="N84" s="17"/>
      <c r="O84" s="17">
        <f t="shared" si="34"/>
        <v>0</v>
      </c>
      <c r="P84" s="19"/>
      <c r="Q84" s="19"/>
      <c r="R84" s="19"/>
      <c r="S84" s="17"/>
      <c r="T84" s="17" t="e">
        <f t="shared" si="35"/>
        <v>#DIV/0!</v>
      </c>
      <c r="U84" s="17" t="e">
        <f t="shared" si="36"/>
        <v>#DIV/0!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 t="s">
        <v>47</v>
      </c>
      <c r="AC84" s="17">
        <f t="shared" si="4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39</v>
      </c>
      <c r="C85" s="1">
        <v>18</v>
      </c>
      <c r="D85" s="1">
        <v>60</v>
      </c>
      <c r="E85" s="1">
        <v>16</v>
      </c>
      <c r="F85" s="1">
        <v>53</v>
      </c>
      <c r="G85" s="7">
        <v>0.11</v>
      </c>
      <c r="H85" s="1">
        <v>150</v>
      </c>
      <c r="I85" s="1" t="s">
        <v>34</v>
      </c>
      <c r="J85" s="1">
        <v>26</v>
      </c>
      <c r="K85" s="1">
        <f t="shared" ref="K85:K95" si="46">E85-J85</f>
        <v>-10</v>
      </c>
      <c r="L85" s="1"/>
      <c r="M85" s="1"/>
      <c r="N85" s="1"/>
      <c r="O85" s="1">
        <f t="shared" si="34"/>
        <v>3.2</v>
      </c>
      <c r="P85" s="5"/>
      <c r="Q85" s="5">
        <f t="shared" ref="Q85:Q95" si="47">P85</f>
        <v>0</v>
      </c>
      <c r="R85" s="5"/>
      <c r="S85" s="1"/>
      <c r="T85" s="1">
        <f t="shared" ref="T85:T95" si="48">(F85+Q85)/O85</f>
        <v>16.5625</v>
      </c>
      <c r="U85" s="1">
        <f t="shared" si="36"/>
        <v>16.5625</v>
      </c>
      <c r="V85" s="1">
        <v>10</v>
      </c>
      <c r="W85" s="1">
        <v>9</v>
      </c>
      <c r="X85" s="1">
        <v>10.6</v>
      </c>
      <c r="Y85" s="1">
        <v>12</v>
      </c>
      <c r="Z85" s="1">
        <v>8</v>
      </c>
      <c r="AA85" s="1">
        <v>5</v>
      </c>
      <c r="AB85" s="1"/>
      <c r="AC85" s="1">
        <f t="shared" ref="AC85:AC95" si="49"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31</v>
      </c>
      <c r="C86" s="1">
        <v>88.424000000000007</v>
      </c>
      <c r="D86" s="1">
        <v>237.11799999999999</v>
      </c>
      <c r="E86" s="1">
        <v>69.433000000000007</v>
      </c>
      <c r="F86" s="1">
        <v>227.26599999999999</v>
      </c>
      <c r="G86" s="7">
        <v>1</v>
      </c>
      <c r="H86" s="1">
        <v>50</v>
      </c>
      <c r="I86" s="1" t="s">
        <v>32</v>
      </c>
      <c r="J86" s="1">
        <v>67.47</v>
      </c>
      <c r="K86" s="1">
        <f t="shared" si="46"/>
        <v>1.9630000000000081</v>
      </c>
      <c r="L86" s="1"/>
      <c r="M86" s="1"/>
      <c r="N86" s="1"/>
      <c r="O86" s="1">
        <f t="shared" si="34"/>
        <v>13.886600000000001</v>
      </c>
      <c r="P86" s="5"/>
      <c r="Q86" s="5">
        <f t="shared" si="47"/>
        <v>0</v>
      </c>
      <c r="R86" s="5"/>
      <c r="S86" s="1"/>
      <c r="T86" s="1">
        <f t="shared" si="48"/>
        <v>16.365849091930347</v>
      </c>
      <c r="U86" s="1">
        <f t="shared" si="36"/>
        <v>16.365849091930347</v>
      </c>
      <c r="V86" s="1">
        <v>20.619399999999999</v>
      </c>
      <c r="W86" s="1">
        <v>18.444199999999999</v>
      </c>
      <c r="X86" s="1">
        <v>14.2148</v>
      </c>
      <c r="Y86" s="1">
        <v>14.154400000000001</v>
      </c>
      <c r="Z86" s="1">
        <v>15.4764</v>
      </c>
      <c r="AA86" s="1">
        <v>10.980399999999999</v>
      </c>
      <c r="AB86" s="1"/>
      <c r="AC86" s="1">
        <f t="shared" si="4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126</v>
      </c>
      <c r="B87" s="1" t="s">
        <v>39</v>
      </c>
      <c r="C87" s="1"/>
      <c r="D87" s="1">
        <v>80</v>
      </c>
      <c r="E87" s="1">
        <v>14</v>
      </c>
      <c r="F87" s="1">
        <v>66</v>
      </c>
      <c r="G87" s="7">
        <v>0.06</v>
      </c>
      <c r="H87" s="1">
        <v>60</v>
      </c>
      <c r="I87" s="1" t="s">
        <v>32</v>
      </c>
      <c r="J87" s="1">
        <v>14</v>
      </c>
      <c r="K87" s="1">
        <f t="shared" si="46"/>
        <v>0</v>
      </c>
      <c r="L87" s="1"/>
      <c r="M87" s="1"/>
      <c r="N87" s="1"/>
      <c r="O87" s="1">
        <f t="shared" si="34"/>
        <v>2.8</v>
      </c>
      <c r="P87" s="5"/>
      <c r="Q87" s="5">
        <f t="shared" si="47"/>
        <v>0</v>
      </c>
      <c r="R87" s="5"/>
      <c r="S87" s="1"/>
      <c r="T87" s="1">
        <f t="shared" si="48"/>
        <v>23.571428571428573</v>
      </c>
      <c r="U87" s="1">
        <f t="shared" si="36"/>
        <v>23.571428571428573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">
        <v>135</v>
      </c>
      <c r="AC87" s="1">
        <f t="shared" si="4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31</v>
      </c>
      <c r="C88" s="1">
        <v>369.79599999999999</v>
      </c>
      <c r="D88" s="1">
        <v>160.73500000000001</v>
      </c>
      <c r="E88" s="1">
        <v>127.532</v>
      </c>
      <c r="F88" s="1">
        <v>359.69600000000003</v>
      </c>
      <c r="G88" s="7">
        <v>1</v>
      </c>
      <c r="H88" s="1">
        <v>55</v>
      </c>
      <c r="I88" s="1" t="s">
        <v>32</v>
      </c>
      <c r="J88" s="1">
        <v>120.4</v>
      </c>
      <c r="K88" s="1">
        <f t="shared" si="46"/>
        <v>7.1319999999999908</v>
      </c>
      <c r="L88" s="1"/>
      <c r="M88" s="1"/>
      <c r="N88" s="1"/>
      <c r="O88" s="1">
        <f t="shared" si="34"/>
        <v>25.506399999999999</v>
      </c>
      <c r="P88" s="5"/>
      <c r="Q88" s="5">
        <f t="shared" si="47"/>
        <v>0</v>
      </c>
      <c r="R88" s="5"/>
      <c r="S88" s="1"/>
      <c r="T88" s="1">
        <f t="shared" si="48"/>
        <v>14.102186117993917</v>
      </c>
      <c r="U88" s="1">
        <f t="shared" si="36"/>
        <v>14.102186117993917</v>
      </c>
      <c r="V88" s="1">
        <v>32.980400000000003</v>
      </c>
      <c r="W88" s="1">
        <v>26.758800000000001</v>
      </c>
      <c r="X88" s="1">
        <v>29.398599999999998</v>
      </c>
      <c r="Y88" s="1">
        <v>41.917400000000001</v>
      </c>
      <c r="Z88" s="1">
        <v>36.652000000000001</v>
      </c>
      <c r="AA88" s="1">
        <v>22.316400000000002</v>
      </c>
      <c r="AB88" s="1"/>
      <c r="AC88" s="1">
        <f t="shared" si="4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128</v>
      </c>
      <c r="B89" s="1" t="s">
        <v>31</v>
      </c>
      <c r="C89" s="1"/>
      <c r="D89" s="1"/>
      <c r="E89" s="22">
        <f>E41</f>
        <v>94.515000000000001</v>
      </c>
      <c r="F89" s="22">
        <f>F41</f>
        <v>292.44499999999999</v>
      </c>
      <c r="G89" s="7">
        <v>1</v>
      </c>
      <c r="H89" s="1">
        <v>55</v>
      </c>
      <c r="I89" s="1" t="s">
        <v>32</v>
      </c>
      <c r="J89" s="1"/>
      <c r="K89" s="1">
        <f t="shared" si="46"/>
        <v>94.515000000000001</v>
      </c>
      <c r="L89" s="1"/>
      <c r="M89" s="1"/>
      <c r="N89" s="1"/>
      <c r="O89" s="1">
        <f t="shared" si="34"/>
        <v>18.902999999999999</v>
      </c>
      <c r="P89" s="5"/>
      <c r="Q89" s="5">
        <f t="shared" si="47"/>
        <v>0</v>
      </c>
      <c r="R89" s="5"/>
      <c r="S89" s="1"/>
      <c r="T89" s="1">
        <f t="shared" si="48"/>
        <v>15.470824736814263</v>
      </c>
      <c r="U89" s="1">
        <f t="shared" si="36"/>
        <v>15.470824736814263</v>
      </c>
      <c r="V89" s="1">
        <v>14.8908</v>
      </c>
      <c r="W89" s="1">
        <v>13.35</v>
      </c>
      <c r="X89" s="1">
        <v>24.520800000000001</v>
      </c>
      <c r="Y89" s="1">
        <v>23.4848</v>
      </c>
      <c r="Z89" s="1">
        <v>26.05</v>
      </c>
      <c r="AA89" s="1">
        <v>28.363399999999999</v>
      </c>
      <c r="AB89" s="23" t="s">
        <v>129</v>
      </c>
      <c r="AC89" s="1">
        <f t="shared" si="4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39</v>
      </c>
      <c r="C90" s="1">
        <v>218</v>
      </c>
      <c r="D90" s="1"/>
      <c r="E90" s="1">
        <v>73</v>
      </c>
      <c r="F90" s="1">
        <v>123</v>
      </c>
      <c r="G90" s="7">
        <v>0.4</v>
      </c>
      <c r="H90" s="1">
        <v>55</v>
      </c>
      <c r="I90" s="1" t="s">
        <v>32</v>
      </c>
      <c r="J90" s="1">
        <v>74</v>
      </c>
      <c r="K90" s="1">
        <f t="shared" si="46"/>
        <v>-1</v>
      </c>
      <c r="L90" s="1"/>
      <c r="M90" s="1"/>
      <c r="N90" s="1"/>
      <c r="O90" s="1">
        <f t="shared" si="34"/>
        <v>14.6</v>
      </c>
      <c r="P90" s="5">
        <f t="shared" ref="P90:P91" si="50">10*O90-F90</f>
        <v>23</v>
      </c>
      <c r="Q90" s="5">
        <v>0</v>
      </c>
      <c r="R90" s="5">
        <v>0</v>
      </c>
      <c r="S90" s="1" t="s">
        <v>47</v>
      </c>
      <c r="T90" s="1">
        <f t="shared" si="48"/>
        <v>8.4246575342465757</v>
      </c>
      <c r="U90" s="1">
        <f t="shared" si="36"/>
        <v>8.4246575342465757</v>
      </c>
      <c r="V90" s="1">
        <v>15.2</v>
      </c>
      <c r="W90" s="1">
        <v>14</v>
      </c>
      <c r="X90" s="1">
        <v>14.6</v>
      </c>
      <c r="Y90" s="1">
        <v>18.2</v>
      </c>
      <c r="Z90" s="1">
        <v>27.2</v>
      </c>
      <c r="AA90" s="1">
        <v>21</v>
      </c>
      <c r="AB90" s="1" t="s">
        <v>142</v>
      </c>
      <c r="AC90" s="1">
        <f t="shared" si="4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39</v>
      </c>
      <c r="C91" s="1">
        <v>85</v>
      </c>
      <c r="D91" s="1">
        <v>131</v>
      </c>
      <c r="E91" s="1">
        <v>77</v>
      </c>
      <c r="F91" s="1">
        <v>122</v>
      </c>
      <c r="G91" s="7">
        <v>0.4</v>
      </c>
      <c r="H91" s="1">
        <v>55</v>
      </c>
      <c r="I91" s="1" t="s">
        <v>32</v>
      </c>
      <c r="J91" s="1">
        <v>77</v>
      </c>
      <c r="K91" s="1">
        <f t="shared" si="46"/>
        <v>0</v>
      </c>
      <c r="L91" s="1"/>
      <c r="M91" s="1"/>
      <c r="N91" s="1"/>
      <c r="O91" s="1">
        <f t="shared" si="34"/>
        <v>15.4</v>
      </c>
      <c r="P91" s="5">
        <f t="shared" si="50"/>
        <v>32</v>
      </c>
      <c r="Q91" s="5">
        <v>0</v>
      </c>
      <c r="R91" s="5">
        <v>0</v>
      </c>
      <c r="S91" s="1" t="s">
        <v>47</v>
      </c>
      <c r="T91" s="1">
        <f t="shared" si="48"/>
        <v>7.9220779220779223</v>
      </c>
      <c r="U91" s="1">
        <f t="shared" si="36"/>
        <v>7.9220779220779223</v>
      </c>
      <c r="V91" s="1">
        <v>17.600000000000001</v>
      </c>
      <c r="W91" s="1">
        <v>14.4</v>
      </c>
      <c r="X91" s="1">
        <v>8.4</v>
      </c>
      <c r="Y91" s="1">
        <v>9.8000000000000007</v>
      </c>
      <c r="Z91" s="1">
        <v>14.4</v>
      </c>
      <c r="AA91" s="1">
        <v>10</v>
      </c>
      <c r="AB91" s="1" t="s">
        <v>142</v>
      </c>
      <c r="AC91" s="1">
        <f t="shared" si="4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132</v>
      </c>
      <c r="B92" s="1" t="s">
        <v>39</v>
      </c>
      <c r="C92" s="1"/>
      <c r="D92" s="1">
        <v>30</v>
      </c>
      <c r="E92" s="1">
        <v>2</v>
      </c>
      <c r="F92" s="1">
        <v>28</v>
      </c>
      <c r="G92" s="7">
        <v>0.3</v>
      </c>
      <c r="H92" s="1">
        <v>30</v>
      </c>
      <c r="I92" s="1" t="s">
        <v>32</v>
      </c>
      <c r="J92" s="1">
        <v>2</v>
      </c>
      <c r="K92" s="1">
        <f t="shared" si="46"/>
        <v>0</v>
      </c>
      <c r="L92" s="1"/>
      <c r="M92" s="1"/>
      <c r="N92" s="1"/>
      <c r="O92" s="1">
        <f t="shared" si="34"/>
        <v>0.4</v>
      </c>
      <c r="P92" s="5"/>
      <c r="Q92" s="5">
        <f t="shared" si="47"/>
        <v>0</v>
      </c>
      <c r="R92" s="5"/>
      <c r="S92" s="1"/>
      <c r="T92" s="1">
        <f t="shared" si="48"/>
        <v>70</v>
      </c>
      <c r="U92" s="1">
        <f t="shared" si="36"/>
        <v>70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135</v>
      </c>
      <c r="AC92" s="1">
        <f t="shared" si="4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133</v>
      </c>
      <c r="B93" s="1" t="s">
        <v>39</v>
      </c>
      <c r="C93" s="1"/>
      <c r="D93" s="1">
        <v>30</v>
      </c>
      <c r="E93" s="1">
        <v>2</v>
      </c>
      <c r="F93" s="1">
        <v>28</v>
      </c>
      <c r="G93" s="7">
        <v>0.3</v>
      </c>
      <c r="H93" s="1">
        <v>30</v>
      </c>
      <c r="I93" s="1" t="s">
        <v>32</v>
      </c>
      <c r="J93" s="1">
        <v>2</v>
      </c>
      <c r="K93" s="1">
        <f t="shared" si="46"/>
        <v>0</v>
      </c>
      <c r="L93" s="1"/>
      <c r="M93" s="1"/>
      <c r="N93" s="1"/>
      <c r="O93" s="1">
        <f t="shared" si="34"/>
        <v>0.4</v>
      </c>
      <c r="P93" s="5"/>
      <c r="Q93" s="5">
        <f t="shared" si="47"/>
        <v>0</v>
      </c>
      <c r="R93" s="5"/>
      <c r="S93" s="1"/>
      <c r="T93" s="1">
        <f t="shared" si="48"/>
        <v>70</v>
      </c>
      <c r="U93" s="1">
        <f t="shared" si="36"/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135</v>
      </c>
      <c r="AC93" s="1">
        <f t="shared" si="4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134</v>
      </c>
      <c r="B94" s="1" t="s">
        <v>39</v>
      </c>
      <c r="C94" s="1"/>
      <c r="D94" s="1">
        <v>100</v>
      </c>
      <c r="E94" s="1">
        <v>21</v>
      </c>
      <c r="F94" s="1">
        <v>79</v>
      </c>
      <c r="G94" s="7">
        <v>0.15</v>
      </c>
      <c r="H94" s="1">
        <v>60</v>
      </c>
      <c r="I94" s="1" t="s">
        <v>32</v>
      </c>
      <c r="J94" s="1">
        <v>19</v>
      </c>
      <c r="K94" s="1">
        <f t="shared" si="46"/>
        <v>2</v>
      </c>
      <c r="L94" s="1"/>
      <c r="M94" s="1"/>
      <c r="N94" s="1"/>
      <c r="O94" s="1">
        <f t="shared" si="34"/>
        <v>4.2</v>
      </c>
      <c r="P94" s="5"/>
      <c r="Q94" s="5">
        <f t="shared" si="47"/>
        <v>0</v>
      </c>
      <c r="R94" s="5"/>
      <c r="S94" s="1"/>
      <c r="T94" s="1">
        <f t="shared" si="48"/>
        <v>18.80952380952381</v>
      </c>
      <c r="U94" s="1">
        <f t="shared" si="36"/>
        <v>18.80952380952381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135</v>
      </c>
      <c r="AC94" s="1">
        <f t="shared" si="4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136</v>
      </c>
      <c r="B95" s="1" t="s">
        <v>39</v>
      </c>
      <c r="C95" s="1"/>
      <c r="D95" s="1"/>
      <c r="E95" s="1"/>
      <c r="F95" s="1"/>
      <c r="G95" s="7">
        <v>0.1</v>
      </c>
      <c r="H95" s="1">
        <v>60</v>
      </c>
      <c r="I95" s="1" t="s">
        <v>32</v>
      </c>
      <c r="J95" s="1"/>
      <c r="K95" s="1">
        <f t="shared" si="46"/>
        <v>0</v>
      </c>
      <c r="L95" s="1"/>
      <c r="M95" s="1"/>
      <c r="N95" s="1"/>
      <c r="O95" s="1">
        <f t="shared" si="34"/>
        <v>0</v>
      </c>
      <c r="P95" s="25">
        <v>50</v>
      </c>
      <c r="Q95" s="5">
        <f t="shared" si="47"/>
        <v>50</v>
      </c>
      <c r="R95" s="5">
        <v>50</v>
      </c>
      <c r="S95" s="1"/>
      <c r="T95" s="1" t="e">
        <f t="shared" si="48"/>
        <v>#DIV/0!</v>
      </c>
      <c r="U95" s="1" t="e">
        <f t="shared" si="36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1" t="s">
        <v>138</v>
      </c>
      <c r="AC95" s="1">
        <f t="shared" si="49"/>
        <v>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</sheetData>
  <autoFilter ref="A3:AC95" xr:uid="{C11C6AF3-0927-4E59-BEBE-F2E7167857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2024-05-15T11:21:16Z</dcterms:created>
  <dcterms:modified xsi:type="dcterms:W3CDTF">2024-05-16T12:32:14Z</dcterms:modified>
</cp:coreProperties>
</file>