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Создание отчетов\ПОКОМ_КИ_UK_Sch\"/>
    </mc:Choice>
  </mc:AlternateContent>
  <xr:revisionPtr revIDLastSave="0" documentId="13_ncr:1_{09D9E4C3-27A7-4D45-A0DA-2C71B54F0568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Sheet!$A$3:$AB$105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51" i="1" l="1"/>
  <c r="AB31" i="1"/>
  <c r="AB29" i="1"/>
  <c r="L104" i="1"/>
  <c r="O104" i="1" s="1"/>
  <c r="AB104" i="1" s="1"/>
  <c r="K104" i="1"/>
  <c r="L97" i="1"/>
  <c r="O97" i="1" s="1"/>
  <c r="AB97" i="1" s="1"/>
  <c r="K97" i="1"/>
  <c r="AB7" i="1"/>
  <c r="AB8" i="1"/>
  <c r="AB10" i="1"/>
  <c r="AB11" i="1"/>
  <c r="AB12" i="1"/>
  <c r="AB13" i="1"/>
  <c r="AB14" i="1"/>
  <c r="AB15" i="1"/>
  <c r="AB17" i="1"/>
  <c r="AB22" i="1"/>
  <c r="AB24" i="1"/>
  <c r="AB32" i="1"/>
  <c r="AB36" i="1"/>
  <c r="AB37" i="1"/>
  <c r="AB45" i="1"/>
  <c r="AB46" i="1"/>
  <c r="AB48" i="1"/>
  <c r="AB49" i="1"/>
  <c r="AB50" i="1"/>
  <c r="AB57" i="1"/>
  <c r="AB58" i="1"/>
  <c r="AB64" i="1"/>
  <c r="AB65" i="1"/>
  <c r="AB66" i="1"/>
  <c r="AB67" i="1"/>
  <c r="AB69" i="1"/>
  <c r="AB71" i="1"/>
  <c r="AB73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8" i="1"/>
  <c r="AB100" i="1"/>
  <c r="AB6" i="1"/>
  <c r="L7" i="1"/>
  <c r="O7" i="1" s="1"/>
  <c r="S7" i="1" s="1"/>
  <c r="L8" i="1"/>
  <c r="O8" i="1" s="1"/>
  <c r="S8" i="1" s="1"/>
  <c r="L9" i="1"/>
  <c r="O9" i="1" s="1"/>
  <c r="AB9" i="1" s="1"/>
  <c r="L10" i="1"/>
  <c r="O10" i="1" s="1"/>
  <c r="S10" i="1" s="1"/>
  <c r="L11" i="1"/>
  <c r="O11" i="1" s="1"/>
  <c r="S11" i="1" s="1"/>
  <c r="L12" i="1"/>
  <c r="O12" i="1" s="1"/>
  <c r="S12" i="1" s="1"/>
  <c r="L13" i="1"/>
  <c r="O13" i="1" s="1"/>
  <c r="S13" i="1" s="1"/>
  <c r="L14" i="1"/>
  <c r="O14" i="1" s="1"/>
  <c r="S14" i="1" s="1"/>
  <c r="L15" i="1"/>
  <c r="O15" i="1" s="1"/>
  <c r="S15" i="1" s="1"/>
  <c r="L16" i="1"/>
  <c r="O16" i="1" s="1"/>
  <c r="L17" i="1"/>
  <c r="O17" i="1" s="1"/>
  <c r="S17" i="1" s="1"/>
  <c r="L18" i="1"/>
  <c r="O18" i="1" s="1"/>
  <c r="L19" i="1"/>
  <c r="O19" i="1" s="1"/>
  <c r="AB19" i="1" s="1"/>
  <c r="L20" i="1"/>
  <c r="O20" i="1" s="1"/>
  <c r="L21" i="1"/>
  <c r="O21" i="1" s="1"/>
  <c r="AB21" i="1" s="1"/>
  <c r="L22" i="1"/>
  <c r="O22" i="1" s="1"/>
  <c r="S22" i="1" s="1"/>
  <c r="L23" i="1"/>
  <c r="O23" i="1" s="1"/>
  <c r="L24" i="1"/>
  <c r="O24" i="1" s="1"/>
  <c r="S24" i="1" s="1"/>
  <c r="L25" i="1"/>
  <c r="O25" i="1" s="1"/>
  <c r="AB25" i="1" s="1"/>
  <c r="L26" i="1"/>
  <c r="O26" i="1" s="1"/>
  <c r="L27" i="1"/>
  <c r="O27" i="1" s="1"/>
  <c r="AB27" i="1" s="1"/>
  <c r="L28" i="1"/>
  <c r="O28" i="1" s="1"/>
  <c r="L29" i="1"/>
  <c r="O29" i="1" s="1"/>
  <c r="L30" i="1"/>
  <c r="O30" i="1" s="1"/>
  <c r="L31" i="1"/>
  <c r="O31" i="1" s="1"/>
  <c r="L32" i="1"/>
  <c r="O32" i="1" s="1"/>
  <c r="S32" i="1" s="1"/>
  <c r="L33" i="1"/>
  <c r="O33" i="1" s="1"/>
  <c r="L34" i="1"/>
  <c r="O34" i="1" s="1"/>
  <c r="L35" i="1"/>
  <c r="O35" i="1" s="1"/>
  <c r="P35" i="1" s="1"/>
  <c r="L36" i="1"/>
  <c r="O36" i="1" s="1"/>
  <c r="S36" i="1" s="1"/>
  <c r="L37" i="1"/>
  <c r="O37" i="1" s="1"/>
  <c r="S37" i="1" s="1"/>
  <c r="L38" i="1"/>
  <c r="O38" i="1" s="1"/>
  <c r="L39" i="1"/>
  <c r="O39" i="1" s="1"/>
  <c r="L40" i="1"/>
  <c r="O40" i="1" s="1"/>
  <c r="L41" i="1"/>
  <c r="O41" i="1" s="1"/>
  <c r="L42" i="1"/>
  <c r="O42" i="1" s="1"/>
  <c r="L43" i="1"/>
  <c r="O43" i="1" s="1"/>
  <c r="L44" i="1"/>
  <c r="O44" i="1" s="1"/>
  <c r="L45" i="1"/>
  <c r="O45" i="1" s="1"/>
  <c r="S45" i="1" s="1"/>
  <c r="L46" i="1"/>
  <c r="O46" i="1" s="1"/>
  <c r="S46" i="1" s="1"/>
  <c r="L47" i="1"/>
  <c r="O47" i="1" s="1"/>
  <c r="L48" i="1"/>
  <c r="O48" i="1" s="1"/>
  <c r="S48" i="1" s="1"/>
  <c r="L49" i="1"/>
  <c r="O49" i="1" s="1"/>
  <c r="S49" i="1" s="1"/>
  <c r="L50" i="1"/>
  <c r="O50" i="1" s="1"/>
  <c r="S50" i="1" s="1"/>
  <c r="L51" i="1"/>
  <c r="O51" i="1" s="1"/>
  <c r="L52" i="1"/>
  <c r="O52" i="1" s="1"/>
  <c r="P52" i="1" s="1"/>
  <c r="L53" i="1"/>
  <c r="O53" i="1" s="1"/>
  <c r="P53" i="1" s="1"/>
  <c r="AB53" i="1" s="1"/>
  <c r="L54" i="1"/>
  <c r="O54" i="1" s="1"/>
  <c r="L55" i="1"/>
  <c r="O55" i="1" s="1"/>
  <c r="L56" i="1"/>
  <c r="O56" i="1" s="1"/>
  <c r="L57" i="1"/>
  <c r="O57" i="1" s="1"/>
  <c r="S57" i="1" s="1"/>
  <c r="L58" i="1"/>
  <c r="O58" i="1" s="1"/>
  <c r="S58" i="1" s="1"/>
  <c r="L59" i="1"/>
  <c r="O59" i="1" s="1"/>
  <c r="AB59" i="1" s="1"/>
  <c r="L60" i="1"/>
  <c r="O60" i="1" s="1"/>
  <c r="L61" i="1"/>
  <c r="O61" i="1" s="1"/>
  <c r="P61" i="1" s="1"/>
  <c r="AB61" i="1" s="1"/>
  <c r="L62" i="1"/>
  <c r="O62" i="1" s="1"/>
  <c r="L63" i="1"/>
  <c r="O63" i="1" s="1"/>
  <c r="P63" i="1" s="1"/>
  <c r="AB63" i="1" s="1"/>
  <c r="L64" i="1"/>
  <c r="O64" i="1" s="1"/>
  <c r="S64" i="1" s="1"/>
  <c r="L65" i="1"/>
  <c r="O65" i="1" s="1"/>
  <c r="S65" i="1" s="1"/>
  <c r="L66" i="1"/>
  <c r="O66" i="1" s="1"/>
  <c r="S66" i="1" s="1"/>
  <c r="L67" i="1"/>
  <c r="O67" i="1" s="1"/>
  <c r="S67" i="1" s="1"/>
  <c r="L68" i="1"/>
  <c r="O68" i="1" s="1"/>
  <c r="L69" i="1"/>
  <c r="O69" i="1" s="1"/>
  <c r="S69" i="1" s="1"/>
  <c r="L70" i="1"/>
  <c r="O70" i="1" s="1"/>
  <c r="L71" i="1"/>
  <c r="O71" i="1" s="1"/>
  <c r="S71" i="1" s="1"/>
  <c r="L72" i="1"/>
  <c r="O72" i="1" s="1"/>
  <c r="L73" i="1"/>
  <c r="O73" i="1" s="1"/>
  <c r="S73" i="1" s="1"/>
  <c r="L74" i="1"/>
  <c r="O74" i="1" s="1"/>
  <c r="L75" i="1"/>
  <c r="O75" i="1" s="1"/>
  <c r="L76" i="1"/>
  <c r="O76" i="1" s="1"/>
  <c r="L77" i="1"/>
  <c r="O77" i="1" s="1"/>
  <c r="L78" i="1"/>
  <c r="O78" i="1" s="1"/>
  <c r="L79" i="1"/>
  <c r="O79" i="1" s="1"/>
  <c r="S79" i="1" s="1"/>
  <c r="L80" i="1"/>
  <c r="O80" i="1" s="1"/>
  <c r="S80" i="1" s="1"/>
  <c r="L81" i="1"/>
  <c r="O81" i="1" s="1"/>
  <c r="S81" i="1" s="1"/>
  <c r="L82" i="1"/>
  <c r="O82" i="1" s="1"/>
  <c r="S82" i="1" s="1"/>
  <c r="L83" i="1"/>
  <c r="O83" i="1" s="1"/>
  <c r="S83" i="1" s="1"/>
  <c r="L84" i="1"/>
  <c r="O84" i="1" s="1"/>
  <c r="S84" i="1" s="1"/>
  <c r="L85" i="1"/>
  <c r="O85" i="1" s="1"/>
  <c r="S85" i="1" s="1"/>
  <c r="L86" i="1"/>
  <c r="O86" i="1" s="1"/>
  <c r="S86" i="1" s="1"/>
  <c r="L87" i="1"/>
  <c r="O87" i="1" s="1"/>
  <c r="S87" i="1" s="1"/>
  <c r="L88" i="1"/>
  <c r="O88" i="1" s="1"/>
  <c r="S88" i="1" s="1"/>
  <c r="L89" i="1"/>
  <c r="O89" i="1" s="1"/>
  <c r="S89" i="1" s="1"/>
  <c r="L90" i="1"/>
  <c r="O90" i="1" s="1"/>
  <c r="S90" i="1" s="1"/>
  <c r="L91" i="1"/>
  <c r="O91" i="1" s="1"/>
  <c r="T91" i="1" s="1"/>
  <c r="L92" i="1"/>
  <c r="O92" i="1" s="1"/>
  <c r="T92" i="1" s="1"/>
  <c r="L93" i="1"/>
  <c r="O93" i="1" s="1"/>
  <c r="T93" i="1" s="1"/>
  <c r="L94" i="1"/>
  <c r="O94" i="1" s="1"/>
  <c r="T94" i="1" s="1"/>
  <c r="L95" i="1"/>
  <c r="O95" i="1" s="1"/>
  <c r="T95" i="1" s="1"/>
  <c r="L96" i="1"/>
  <c r="O96" i="1" s="1"/>
  <c r="T96" i="1" s="1"/>
  <c r="L98" i="1"/>
  <c r="O98" i="1" s="1"/>
  <c r="T98" i="1" s="1"/>
  <c r="L99" i="1"/>
  <c r="O99" i="1" s="1"/>
  <c r="L100" i="1"/>
  <c r="O100" i="1" s="1"/>
  <c r="T100" i="1" s="1"/>
  <c r="L101" i="1"/>
  <c r="O101" i="1" s="1"/>
  <c r="L102" i="1"/>
  <c r="O102" i="1" s="1"/>
  <c r="T102" i="1" s="1"/>
  <c r="L103" i="1"/>
  <c r="O103" i="1" s="1"/>
  <c r="L105" i="1"/>
  <c r="O105" i="1" s="1"/>
  <c r="T105" i="1" s="1"/>
  <c r="L6" i="1"/>
  <c r="O6" i="1" s="1"/>
  <c r="S6" i="1" s="1"/>
  <c r="P102" i="1" l="1"/>
  <c r="P55" i="1"/>
  <c r="AB55" i="1" s="1"/>
  <c r="AB102" i="1"/>
  <c r="T103" i="1"/>
  <c r="AB103" i="1"/>
  <c r="T101" i="1"/>
  <c r="AB101" i="1"/>
  <c r="T99" i="1"/>
  <c r="AB99" i="1"/>
  <c r="P78" i="1"/>
  <c r="AB78" i="1" s="1"/>
  <c r="P76" i="1"/>
  <c r="AB76" i="1" s="1"/>
  <c r="P74" i="1"/>
  <c r="AB74" i="1" s="1"/>
  <c r="S72" i="1"/>
  <c r="AB72" i="1"/>
  <c r="AB70" i="1"/>
  <c r="P68" i="1"/>
  <c r="AB68" i="1" s="1"/>
  <c r="P62" i="1"/>
  <c r="AB62" i="1" s="1"/>
  <c r="S60" i="1"/>
  <c r="AB60" i="1"/>
  <c r="P56" i="1"/>
  <c r="AB56" i="1" s="1"/>
  <c r="P54" i="1"/>
  <c r="AB54" i="1" s="1"/>
  <c r="AB52" i="1"/>
  <c r="S44" i="1"/>
  <c r="AB44" i="1"/>
  <c r="S42" i="1"/>
  <c r="AB42" i="1"/>
  <c r="S40" i="1"/>
  <c r="AB40" i="1"/>
  <c r="P38" i="1"/>
  <c r="AB38" i="1" s="1"/>
  <c r="AB34" i="1"/>
  <c r="AB30" i="1"/>
  <c r="S28" i="1"/>
  <c r="AB28" i="1"/>
  <c r="AB26" i="1"/>
  <c r="AB20" i="1"/>
  <c r="AB18" i="1"/>
  <c r="S16" i="1"/>
  <c r="AB16" i="1"/>
  <c r="AB23" i="1"/>
  <c r="AB33" i="1"/>
  <c r="AB35" i="1"/>
  <c r="AB39" i="1"/>
  <c r="AB41" i="1"/>
  <c r="AB43" i="1"/>
  <c r="P47" i="1"/>
  <c r="AB47" i="1" s="1"/>
  <c r="P75" i="1"/>
  <c r="AB75" i="1" s="1"/>
  <c r="P77" i="1"/>
  <c r="AB77" i="1" s="1"/>
  <c r="AB105" i="1"/>
  <c r="S63" i="1"/>
  <c r="S61" i="1"/>
  <c r="S59" i="1"/>
  <c r="S55" i="1"/>
  <c r="S53" i="1"/>
  <c r="S51" i="1"/>
  <c r="S31" i="1"/>
  <c r="S29" i="1"/>
  <c r="S27" i="1"/>
  <c r="S25" i="1"/>
  <c r="S21" i="1"/>
  <c r="S19" i="1"/>
  <c r="S9" i="1"/>
  <c r="T104" i="1"/>
  <c r="S104" i="1"/>
  <c r="T97" i="1"/>
  <c r="S97" i="1"/>
  <c r="T6" i="1"/>
  <c r="S102" i="1"/>
  <c r="S98" i="1"/>
  <c r="S94" i="1"/>
  <c r="S100" i="1"/>
  <c r="S96" i="1"/>
  <c r="S92" i="1"/>
  <c r="S103" i="1"/>
  <c r="S101" i="1"/>
  <c r="S99" i="1"/>
  <c r="S95" i="1"/>
  <c r="S93" i="1"/>
  <c r="S91" i="1"/>
  <c r="T89" i="1"/>
  <c r="T87" i="1"/>
  <c r="T85" i="1"/>
  <c r="T83" i="1"/>
  <c r="T81" i="1"/>
  <c r="T79" i="1"/>
  <c r="T77" i="1"/>
  <c r="T75" i="1"/>
  <c r="T73" i="1"/>
  <c r="T71" i="1"/>
  <c r="T69" i="1"/>
  <c r="T67" i="1"/>
  <c r="T65" i="1"/>
  <c r="T63" i="1"/>
  <c r="T61" i="1"/>
  <c r="T59" i="1"/>
  <c r="T57" i="1"/>
  <c r="T55" i="1"/>
  <c r="T53" i="1"/>
  <c r="T51" i="1"/>
  <c r="T49" i="1"/>
  <c r="T47" i="1"/>
  <c r="T45" i="1"/>
  <c r="T43" i="1"/>
  <c r="T41" i="1"/>
  <c r="T39" i="1"/>
  <c r="T37" i="1"/>
  <c r="T35" i="1"/>
  <c r="T33" i="1"/>
  <c r="T32" i="1"/>
  <c r="T30" i="1"/>
  <c r="T28" i="1"/>
  <c r="T26" i="1"/>
  <c r="T24" i="1"/>
  <c r="T22" i="1"/>
  <c r="T20" i="1"/>
  <c r="T18" i="1"/>
  <c r="T16" i="1"/>
  <c r="T14" i="1"/>
  <c r="T12" i="1"/>
  <c r="T10" i="1"/>
  <c r="T8" i="1"/>
  <c r="T90" i="1"/>
  <c r="T88" i="1"/>
  <c r="T86" i="1"/>
  <c r="T84" i="1"/>
  <c r="T82" i="1"/>
  <c r="T80" i="1"/>
  <c r="T78" i="1"/>
  <c r="T76" i="1"/>
  <c r="T74" i="1"/>
  <c r="T72" i="1"/>
  <c r="T70" i="1"/>
  <c r="T68" i="1"/>
  <c r="T66" i="1"/>
  <c r="T64" i="1"/>
  <c r="T62" i="1"/>
  <c r="T60" i="1"/>
  <c r="T58" i="1"/>
  <c r="T56" i="1"/>
  <c r="T54" i="1"/>
  <c r="T52" i="1"/>
  <c r="T50" i="1"/>
  <c r="T48" i="1"/>
  <c r="T46" i="1"/>
  <c r="T44" i="1"/>
  <c r="T42" i="1"/>
  <c r="T40" i="1"/>
  <c r="T38" i="1"/>
  <c r="T36" i="1"/>
  <c r="T34" i="1"/>
  <c r="T31" i="1"/>
  <c r="T29" i="1"/>
  <c r="T27" i="1"/>
  <c r="T25" i="1"/>
  <c r="T23" i="1"/>
  <c r="T21" i="1"/>
  <c r="T19" i="1"/>
  <c r="T17" i="1"/>
  <c r="T15" i="1"/>
  <c r="T13" i="1"/>
  <c r="T11" i="1"/>
  <c r="T9" i="1"/>
  <c r="T7" i="1"/>
  <c r="K105" i="1"/>
  <c r="K103" i="1"/>
  <c r="K102" i="1"/>
  <c r="K101" i="1"/>
  <c r="K100" i="1"/>
  <c r="K99" i="1"/>
  <c r="K98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Z5" i="1"/>
  <c r="Y5" i="1"/>
  <c r="X5" i="1"/>
  <c r="W5" i="1"/>
  <c r="V5" i="1"/>
  <c r="U5" i="1"/>
  <c r="Q5" i="1"/>
  <c r="O5" i="1"/>
  <c r="N5" i="1"/>
  <c r="M5" i="1"/>
  <c r="L5" i="1"/>
  <c r="J5" i="1"/>
  <c r="F5" i="1"/>
  <c r="E5" i="1"/>
  <c r="P5" i="1" l="1"/>
  <c r="AB5" i="1"/>
  <c r="S35" i="1"/>
  <c r="S47" i="1"/>
  <c r="S23" i="1"/>
  <c r="S41" i="1"/>
  <c r="S77" i="1"/>
  <c r="S18" i="1"/>
  <c r="S20" i="1"/>
  <c r="S26" i="1"/>
  <c r="S30" i="1"/>
  <c r="S34" i="1"/>
  <c r="S38" i="1"/>
  <c r="S52" i="1"/>
  <c r="S54" i="1"/>
  <c r="S56" i="1"/>
  <c r="S62" i="1"/>
  <c r="S68" i="1"/>
  <c r="S70" i="1"/>
  <c r="S74" i="1"/>
  <c r="S76" i="1"/>
  <c r="S78" i="1"/>
  <c r="S105" i="1"/>
  <c r="S33" i="1"/>
  <c r="S39" i="1"/>
  <c r="S43" i="1"/>
  <c r="S75" i="1"/>
  <c r="K5" i="1"/>
</calcChain>
</file>

<file path=xl/sharedStrings.xml><?xml version="1.0" encoding="utf-8"?>
<sst xmlns="http://schemas.openxmlformats.org/spreadsheetml/2006/main" count="387" uniqueCount="149">
  <si>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</si>
  <si>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</si>
  <si>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</si>
  <si>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</si>
  <si>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</si>
  <si>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</si>
  <si>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</si>
  <si>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</si>
  <si>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</si>
  <si>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</si>
  <si>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</si>
  <si>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</si>
  <si>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</si>
  <si>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</si>
  <si>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</si>
  <si>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</si>
  <si>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</si>
  <si>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</si>
  <si>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</si>
  <si>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</si>
  <si>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</si>
  <si>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</si>
  <si>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13,05,</t>
  </si>
  <si>
    <t>15,05,</t>
  </si>
  <si>
    <t>09,05,</t>
  </si>
  <si>
    <t>08,05,</t>
  </si>
  <si>
    <t>02,05,</t>
  </si>
  <si>
    <t>01,05,</t>
  </si>
  <si>
    <t>25,04,</t>
  </si>
  <si>
    <t>24,04,</t>
  </si>
  <si>
    <t>005  Колбаса Докторская ГОСТ, Вязанка вектор,ВЕС. ПОКОМ</t>
  </si>
  <si>
    <t>кг</t>
  </si>
  <si>
    <t>в матрице</t>
  </si>
  <si>
    <t>016  Сосиски Вязанка Молочные, Вязанка вискофан  ВЕС.ПОКОМ</t>
  </si>
  <si>
    <t>017  Сосиски Вязанка Сливочные, Вязанка амицел ВЕС.ПОКОМ</t>
  </si>
  <si>
    <t>018  Сосиски Рубленые, Вязанка вискофан  ВЕС.ПОКОМ</t>
  </si>
  <si>
    <t>030  Сосиски Вязанка Молочные, Вязанка вискофан МГС, 0.45кг, ПОКОМ</t>
  </si>
  <si>
    <t>шт</t>
  </si>
  <si>
    <t>нет потребности</t>
  </si>
  <si>
    <t>032  Сосиски Вязанка Сливочные, Вязанка амицел МГС, 0.45кг, ПОКОМ</t>
  </si>
  <si>
    <t>047  Кол Баварская, белков.обол. в термоусад. пакете 0.17 кг, ТМ Стародворье  ПОКОМ</t>
  </si>
  <si>
    <t>058  Колбаса Докторская Особая ТМ Особый рецепт,  0,5кг, ПОКОМ</t>
  </si>
  <si>
    <t>не в матрице</t>
  </si>
  <si>
    <t>062  Колбаса Кракушка пряная с сальцем, 0.3кг в/у п/к, БАВАРУШКА ПОКОМ</t>
  </si>
  <si>
    <t>064  Колбаса Молочная Дугушка, вектор 0,4 кг, ТМ Стародворье  ПОКОМ</t>
  </si>
  <si>
    <t>083  Колбаса Швейцарская 0,17 кг., ШТ., сырокопченая   ПОКОМ</t>
  </si>
  <si>
    <t>117  Колбаса Сервелат Филейбургский с ароматными пряностями, в/у 0,35 кг срез, БАВАРУШКА ПОКОМ</t>
  </si>
  <si>
    <t>118  Колбаса Сервелат Филейбургский с филе сочного окорока, в/у 0,35 кг срез, БАВАРУШКА ПОКОМ</t>
  </si>
  <si>
    <t>200  Ветчина Дугушка ТМ Стародворье, вектор в/у    ПОКОМ</t>
  </si>
  <si>
    <t>201  Ветчина Нежная ТМ Особый рецепт, (2,5кг), ПОКОМ</t>
  </si>
  <si>
    <t>217  Колбаса Докторская Дугушка, ВЕС, НЕ ГОСТ, ТМ Стародворье ПОКОМ</t>
  </si>
  <si>
    <t>218  Колбаса Докторская оригинальная ТМ Особый рецепт БОЛЬШОЙ БАТОН, п/а ВЕС, ТМ Стародворье ПОКОМ</t>
  </si>
  <si>
    <t>219  Колбаса Докторская Особая ТМ Особый рецепт, ВЕС  ПОКОМ</t>
  </si>
  <si>
    <t>225  Колбаса Дугушка со шпиком, ВЕС, ТМ Стародворье  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</si>
  <si>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</si>
  <si>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</si>
  <si>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235  Колбаса Особая ТМ Особый рецепт, ВЕС, ТМ Стародворье ПОКОМ</t>
  </si>
  <si>
    <t>236  Колбаса Рубленая ЗАПЕЧ. Дугушка ТМ Стародворье, вектор, в/к    ПОКОМ</t>
  </si>
  <si>
    <t>нужно увеличить продажи</t>
  </si>
  <si>
    <t>239  Колбаса Салями запеч Дугушка, оболочка вектор, ВЕС, ТМ Стародворье  ПОКОМ</t>
  </si>
  <si>
    <t>242  Колбаса Сервелат ЗАПЕЧ.Дугушка ТМ Стародворье, вектор, в/к     ПОКОМ</t>
  </si>
  <si>
    <t>243  Колбаса Сервелат Зернистый, ВЕС.  ПОКОМ</t>
  </si>
  <si>
    <t>244  Колбаса Сервелат Кремлевский, ВЕС. ПОКОМ</t>
  </si>
  <si>
    <t>247  Сардельки Нежные, ВЕС.  ПОКОМ</t>
  </si>
  <si>
    <t>248  Сардельки Сочные ТМ Особый рецепт,   ПОКОМ</t>
  </si>
  <si>
    <t>250  Сардельки стародворские с говядиной в обол. NDX, ВЕС. ПОКОМ</t>
  </si>
  <si>
    <t>251  Сосиски Баварские, ВЕС.  ПОКОМ</t>
  </si>
  <si>
    <t>253  Сосиски Ганноверские   ПОКОМ</t>
  </si>
  <si>
    <t>255  Сосиски Молочные для завтрака ТМ Особый рецепт, п/а МГС, ВЕС, ТМ Стародворье  ПОКОМ</t>
  </si>
  <si>
    <t>то же что и 326, 256</t>
  </si>
  <si>
    <t>257  Сосиски Молочные оригинальные ТМ Особый рецепт, ВЕС.   ПОКОМ</t>
  </si>
  <si>
    <t>259  Сосиски Сливочные Дугушка, ВЕС.   ПОКОМ</t>
  </si>
  <si>
    <t>263  Шпикачки Стародворские, ВЕС.  ПОКОМ</t>
  </si>
  <si>
    <t>265  Колбаса Балыкбургская, ВЕС, ТМ Баварушка  ПОКОМ</t>
  </si>
  <si>
    <t>266  Колбаса Филейбургская с сочным окороком, ВЕС, ТМ Баварушка  ПОКОМ</t>
  </si>
  <si>
    <t>267  Колбаса Салями Филейбургская зернистая, оболочка фиброуз, ВЕС, ТМ Баварушка  ПОКОМ</t>
  </si>
  <si>
    <t>268  Сосиски Филейбургские с филе сочного окорока, ВЕС, ТМ Баварушка  ПОКОМ</t>
  </si>
  <si>
    <t>ротация</t>
  </si>
  <si>
    <t>271  Колбаса Сервелат Левантский ТМ Особый Рецепт, ВЕС. ПОКОМ</t>
  </si>
  <si>
    <t>273  Сосиски Сочинки с сочной грудинкой, МГС 0.4кг,   ПОКОМ</t>
  </si>
  <si>
    <t>276  Колбаса Сливушка ТМ Вязанка в оболочке полиамид 0,45 кг  ПОКОМ</t>
  </si>
  <si>
    <t>283  Сосиски Сочинки, ВЕС, ТМ Стародворье ПОКОМ</t>
  </si>
  <si>
    <t>296  Колбаса Мясорубская с рубленой грудинкой 0,35кг срез ТМ Стародворье  ПОКОМ</t>
  </si>
  <si>
    <t>297  Колбаса Мясорубская с рубленой грудинкой ВЕС ТМ Стародворье  ПОКОМ</t>
  </si>
  <si>
    <t>301  Сосиски Сочинки по-баварски с сыром,  0.4кг, ТМ Стародворье  ПОКОМ</t>
  </si>
  <si>
    <t>302  Сосиски Сочинки по-баварски,  0.4кг, ТМ Стародворье  ПОКОМ</t>
  </si>
  <si>
    <t>309  Сосиски Сочинки с сыром 0,4 кг ТМ Стародворье  ПОКОМ</t>
  </si>
  <si>
    <t>312  Ветчина Филейская ТМ Вязанка ТС Столичная ВЕС  ПОКОМ</t>
  </si>
  <si>
    <t>313 Колбаса вареная Молокуша ТМ Вязанка в оболочке полиамид. ВЕС  ПОКОМ</t>
  </si>
  <si>
    <t>314 Колбаса вареная Филейская ТМ Вязанка ТС Классическая в оболочке полиамид.  ПОКОМ</t>
  </si>
  <si>
    <t>315 Колбаса Нежная ТМ Зареченские ТС Зареченские продукты в оболочкНТУ.  изделие вар  ПОКОМ</t>
  </si>
  <si>
    <t>316 Колбаса варенокоиз мяса птицы Сервелат Пражский ТМ Зареченские ТС Зареченские  ПОКОМ</t>
  </si>
  <si>
    <t>то же что и 212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</si>
  <si>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</si>
  <si>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</si>
  <si>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то же что и 254</t>
  </si>
  <si>
    <t>320  Сосиски Сочинки с сочным окороком 0,4 кг ТМ Стародворье  ПОКОМ</t>
  </si>
  <si>
    <t>322 Сосиски Сочинки с сыром ТМ Стародворье в оболочке  ПОКОМ</t>
  </si>
  <si>
    <t>325 Колбаса Сервелат Мясорубский ТМ Стародворье с мелкорубленным окороком 0,35 кг  ПОКОМ</t>
  </si>
  <si>
    <t>339  Колбаса вареная Филейская ТМ Вязанка ТС Классическая, 0,40 кг.  ПОКОМ</t>
  </si>
  <si>
    <t>346 Колбаса Сервелат Филейбургский с копченой грудинкой ТМ Баварушка в оболов/у 0,35 кг срез  ПОКОМ</t>
  </si>
  <si>
    <t>350 Сосиски Молокуши миникушай ТМ Вязанка в оболочке амицел в модифиц газовой среде 0,45 кг  Поком</t>
  </si>
  <si>
    <t>352  Сардельки Сочинки с сыром 0,4 кг ТМ Стародворье   ПОКОМ</t>
  </si>
  <si>
    <t>358 Колбаса Сервелат Мясорубский ТМ Стародворье с мелкорубленным окороком в вак упак  ПОКОМ</t>
  </si>
  <si>
    <t>363 Сардельки Филейские Вязанка ТМ Вязанка в обол NDX  ПОКОМ</t>
  </si>
  <si>
    <t>367 Вареные колбасы Молокуша Вязанка Фикс.вес 0,45 п/а Вязанка  ПОКОМ</t>
  </si>
  <si>
    <t>369 Колбаса Сливушка ТМ Вязанка в оболочке полиамид вес.  ПОКОМ</t>
  </si>
  <si>
    <t>370 Ветчина Сливушка с индейкой ТМ Вязанка в оболочке полиамид.</t>
  </si>
  <si>
    <t>371  Сосиски Сочинки Молочные 0,4 кг ТМ Стародворье  ПОКОМ</t>
  </si>
  <si>
    <t>372  Сосиски Сочинки Сливочные 0,4 кг ТМ Стародворье  ПОКОМ</t>
  </si>
  <si>
    <t>381  Сардельки Сочинки 0,4кг ТМ Стародворье  ПОКОМ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</si>
  <si>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</si>
  <si>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</si>
  <si>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386 Колбаса Филейбургская с душистым чесноком ТМ Баварушка в оболочке фиброуз в вакуу  ПОКОМ</t>
  </si>
  <si>
    <t>391 Вареные колбасы «Докторская ГОСТ» Фикс.вес 0,37 п/а ТМ «Вязанка»  Поком</t>
  </si>
  <si>
    <t>392 Вареные колбасы «Докторская ГОСТ» Фикс.вес 0,6 Вектор ТМ «Дугушка»  Поком</t>
  </si>
  <si>
    <t>393 Ветчины Сливушка с индейкой Вязанка Фикс.вес 0,4 П/а Вязанка  Поком</t>
  </si>
  <si>
    <t>394 Ветчина Сочинка с сочным окороком ТМ Стародворье полиамид ф/в 0,35 кг  Поком</t>
  </si>
  <si>
    <t>395 Ветчины «Дугушка» Фикс.вес 0,6 П/а ТМ «Дугушка»  Поком</t>
  </si>
  <si>
    <t>396 Сардельки «Филейские» Фикс.вес 0,4 NDX мгс ТМ «Вязанка»</t>
  </si>
  <si>
    <t>397 Сосиски Сливочные по-стародворски Бордо Фикс.вес 0,45 П/а мгс Стародворье  Поком</t>
  </si>
  <si>
    <t>398 Сосиски Молочные Дугушки Дугушка Весовые П/а мгс Дугушка  Поком</t>
  </si>
  <si>
    <t>417 П/к колбасы «Сочинка рубленая с сочным окороком» Весовой фиброуз ТМ «Стародворье»  Поком</t>
  </si>
  <si>
    <t>445 Сосиски Стародворье Сочинки Молочные п/а вес  Поком</t>
  </si>
  <si>
    <t>446 Сосиски Баварские с сыром 0,35 кг. ТМ Стародворье в оболочке айпил в модифи газовой среде  Поком</t>
  </si>
  <si>
    <t>451 Сосиски «Баварские» Фикс.вес 0,35 П/а ТМ «Стародворье»  Поком</t>
  </si>
  <si>
    <t>452 Колбаса Сочинка зернистая с сочной грудинкой  ТМ Стародворье в оболочке ф  Поком</t>
  </si>
  <si>
    <t>455 Колбаса Салями Мясорубская ТМ Стародворье с рубленым шпиком в оболочке фиброуз в ваку  Поком</t>
  </si>
  <si>
    <t>456 Колбаса вареная Сочинка ТМ Стародворье в оболочке полиамид 0,45 кг.Мясной продукт.  Поком</t>
  </si>
  <si>
    <t>459 Сосиски Сочинки ТМ Стародворье с сочной грудиной в оболочке полиамид в мо  0,3 кг.  Поком</t>
  </si>
  <si>
    <t>470 Колбаса Любительская ТМ Вязанка в оболочке полиамид.Мясной продукт категории А.  Поком</t>
  </si>
  <si>
    <t>473 Колбаса Филейбургская ТМ Баварушка зернистая в вакуумной упаковке 0,06 кг нарезка.  Поком</t>
  </si>
  <si>
    <t>479 Колбаса Филедворская ТМ Стародворье в оболочке полиамид.  Поком</t>
  </si>
  <si>
    <t>480 Колбаса Молочная Стародворская ТМ Стародворье с молоком в оболочке полиамид  Поком</t>
  </si>
  <si>
    <t>484 Колбаса Филедворская ТМ Стародворье в оболочке полиамид 0,4 кг.  Поком</t>
  </si>
  <si>
    <t>488 Колбаса Молочная Стародворская ТМ Стародворье с молоком в оболочке полиамид 0,4кг.  Поком</t>
  </si>
  <si>
    <t>490 Сосиски Молочные ГОСТ 0,3 кг. ТМ Вязанка  ПОКОМ</t>
  </si>
  <si>
    <t>491 Сосиски Филейские 0,3 кг. ТМ Вязанка  ПОКОМ</t>
  </si>
  <si>
    <t>492 Деликатесы Бекон Балыкбургский 0,15 кг. ТМ Баварушка с натуральным копчением  Поком</t>
  </si>
  <si>
    <t>новинка</t>
  </si>
  <si>
    <t>с/к колбасы «Ветчина Балыкбургская с мраморным балыком» ф/в 0,1 нарезка ТМ «Баварушка»</t>
  </si>
  <si>
    <r>
      <t>ротация /</t>
    </r>
    <r>
      <rPr>
        <b/>
        <sz val="10"/>
        <color rgb="FFFF0000"/>
        <rFont val="Arial"/>
        <family val="2"/>
        <charset val="204"/>
      </rPr>
      <t>необходимо увеличить продажи</t>
    </r>
  </si>
  <si>
    <t>новинка / завод не дал</t>
  </si>
  <si>
    <t>Продукция в фокусе у меня и торговой команды</t>
  </si>
  <si>
    <t>не попадала под фрешность</t>
  </si>
  <si>
    <t>Пока не заказывать</t>
  </si>
  <si>
    <t>Не вижу расчета, с цифрой согласен</t>
  </si>
  <si>
    <t>заказ</t>
  </si>
  <si>
    <t>18,05,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</si>
</sst>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9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1"/>
      <color rgb="FFFF0000"/>
      <name val="Calibri"/>
      <family val="2"/>
      <charset val="204"/>
    </font>
    <font>
      <b/>
      <sz val="11"/>
      <color rgb="FFFF0000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8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4" fontId="5" fillId="6" borderId="1" xfId="1" applyNumberFormat="1" applyFon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5" fillId="0" borderId="1" xfId="1" applyNumberFormat="1" applyFont="1"/>
    <xf numFmtId="164" fontId="1" fillId="6" borderId="2" xfId="1" applyNumberFormat="1" applyFill="1" applyBorder="1"/>
    <xf numFmtId="164" fontId="7" fillId="4" borderId="1" xfId="1" applyNumberFormat="1" applyFont="1" applyFill="1"/>
    <xf numFmtId="164" fontId="4" fillId="0" borderId="1" xfId="1" applyNumberFormat="1" applyFont="1"/>
    <xf numFmtId="164" fontId="4" fillId="7" borderId="1" xfId="1" applyNumberFormat="1" applyFont="1" applyFill="1"/>
    <xf numFmtId="164" fontId="4" fillId="5" borderId="1" xfId="1" applyNumberFormat="1" applyFont="1" applyFill="1"/>
    <xf numFmtId="164" fontId="4" fillId="0" borderId="1" xfId="1" applyNumberFormat="1" applyFont="1" applyAlignment="1">
      <alignment wrapText="1"/>
    </xf>
    <xf numFmtId="0" fontId="8" fillId="0" borderId="0" xfId="0" applyFont="1"/>
    <xf numFmtId="164" fontId="6" fillId="0" borderId="2" xfId="1" applyNumberFormat="1" applyFont="1" applyBorder="1"/>
    <xf numFmtId="164" fontId="4" fillId="6" borderId="2" xfId="1" applyNumberFormat="1" applyFon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495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R7" sqref="R7"/>
    </sheetView>
  </sheetViews>
  <sheetFormatPr defaultRowHeight="15" x14ac:dyDescent="0.25"/>
  <cols>
    <col min="1" max="1" width="60" customWidth="1"/>
    <col min="2" max="2" width="3.85546875" customWidth="1"/>
    <col min="3" max="6" width="6.7109375" customWidth="1"/>
    <col min="7" max="7" width="5.28515625" style="8" customWidth="1"/>
    <col min="8" max="8" width="5.28515625" customWidth="1"/>
    <col min="9" max="9" width="12.7109375" customWidth="1"/>
    <col min="10" max="17" width="6.42578125" customWidth="1"/>
    <col min="18" max="18" width="21.7109375" style="25" customWidth="1"/>
    <col min="19" max="20" width="5" customWidth="1"/>
    <col min="21" max="26" width="6" customWidth="1"/>
    <col min="27" max="27" width="40.5703125" customWidth="1"/>
    <col min="28" max="48" width="8" customWidth="1"/>
  </cols>
  <sheetData>
    <row r="1" spans="1:48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2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</row>
    <row r="2" spans="1:48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2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</row>
    <row r="3" spans="1:48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147</v>
      </c>
      <c r="Q3" s="9" t="s">
        <v>15</v>
      </c>
      <c r="R3" s="20" t="s">
        <v>16</v>
      </c>
      <c r="S3" s="2" t="s">
        <v>17</v>
      </c>
      <c r="T3" s="2" t="s">
        <v>18</v>
      </c>
      <c r="U3" s="2" t="s">
        <v>19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20</v>
      </c>
      <c r="AB3" s="2" t="s">
        <v>21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</row>
    <row r="4" spans="1:48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22</v>
      </c>
      <c r="O4" s="1" t="s">
        <v>23</v>
      </c>
      <c r="P4" s="1" t="s">
        <v>148</v>
      </c>
      <c r="Q4" s="1"/>
      <c r="R4" s="21"/>
      <c r="S4" s="1"/>
      <c r="T4" s="1"/>
      <c r="U4" s="1" t="s">
        <v>24</v>
      </c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</row>
    <row r="5" spans="1:48" x14ac:dyDescent="0.25">
      <c r="A5" s="1"/>
      <c r="B5" s="1"/>
      <c r="C5" s="1"/>
      <c r="D5" s="1"/>
      <c r="E5" s="4">
        <f>SUM(E6:E495)</f>
        <v>54525.466000000008</v>
      </c>
      <c r="F5" s="4">
        <f>SUM(F6:F495)</f>
        <v>27451.181999999997</v>
      </c>
      <c r="G5" s="6"/>
      <c r="H5" s="1"/>
      <c r="I5" s="1"/>
      <c r="J5" s="4">
        <f t="shared" ref="J5:Q5" si="0">SUM(J6:J495)</f>
        <v>54226.199000000008</v>
      </c>
      <c r="K5" s="4">
        <f t="shared" si="0"/>
        <v>299.26700000000039</v>
      </c>
      <c r="L5" s="4">
        <f t="shared" si="0"/>
        <v>19474.176999999992</v>
      </c>
      <c r="M5" s="4">
        <f t="shared" si="0"/>
        <v>35051.288999999997</v>
      </c>
      <c r="N5" s="4">
        <f t="shared" si="0"/>
        <v>3866.6381000000001</v>
      </c>
      <c r="O5" s="4">
        <f t="shared" si="0"/>
        <v>3894.8353999999995</v>
      </c>
      <c r="P5" s="4">
        <f t="shared" si="0"/>
        <v>8631.085699999996</v>
      </c>
      <c r="Q5" s="4">
        <f t="shared" si="0"/>
        <v>0</v>
      </c>
      <c r="R5" s="21"/>
      <c r="S5" s="1"/>
      <c r="T5" s="1"/>
      <c r="U5" s="4">
        <f t="shared" ref="U5:Z5" si="1">SUM(U6:U495)</f>
        <v>3700.0029999999974</v>
      </c>
      <c r="V5" s="4">
        <f t="shared" si="1"/>
        <v>3675.5529999999999</v>
      </c>
      <c r="W5" s="4">
        <f t="shared" si="1"/>
        <v>4691.5402000000013</v>
      </c>
      <c r="X5" s="4">
        <f t="shared" si="1"/>
        <v>4855.7634000000016</v>
      </c>
      <c r="Y5" s="4">
        <f t="shared" si="1"/>
        <v>5414.1456000000035</v>
      </c>
      <c r="Z5" s="4">
        <f t="shared" si="1"/>
        <v>5307.3713999999982</v>
      </c>
      <c r="AA5" s="1"/>
      <c r="AB5" s="4">
        <f>SUM(AB6:AB495)</f>
        <v>7001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</row>
    <row r="6" spans="1:48" x14ac:dyDescent="0.25">
      <c r="A6" s="1" t="s">
        <v>30</v>
      </c>
      <c r="B6" s="1" t="s">
        <v>31</v>
      </c>
      <c r="C6" s="1">
        <v>23.986999999999998</v>
      </c>
      <c r="D6" s="1">
        <v>275.46600000000001</v>
      </c>
      <c r="E6" s="1">
        <v>69.209999999999994</v>
      </c>
      <c r="F6" s="1">
        <v>214.48099999999999</v>
      </c>
      <c r="G6" s="6">
        <v>1</v>
      </c>
      <c r="H6" s="1">
        <v>50</v>
      </c>
      <c r="I6" s="1" t="s">
        <v>32</v>
      </c>
      <c r="J6" s="1">
        <v>66.5</v>
      </c>
      <c r="K6" s="1">
        <f t="shared" ref="K6:K36" si="2">E6-J6</f>
        <v>2.7099999999999937</v>
      </c>
      <c r="L6" s="1">
        <f>E6-M6</f>
        <v>69.209999999999994</v>
      </c>
      <c r="M6" s="1"/>
      <c r="N6" s="1"/>
      <c r="O6" s="1">
        <f>L6/5</f>
        <v>13.841999999999999</v>
      </c>
      <c r="P6" s="5"/>
      <c r="Q6" s="5"/>
      <c r="R6" s="21"/>
      <c r="S6" s="1">
        <f>(F6+N6+P6)/O6</f>
        <v>15.494942927322642</v>
      </c>
      <c r="T6" s="1">
        <f>(F6+N6)/O6</f>
        <v>15.494942927322642</v>
      </c>
      <c r="U6" s="1">
        <v>21.0306</v>
      </c>
      <c r="V6" s="1">
        <v>22.175799999999999</v>
      </c>
      <c r="W6" s="1">
        <v>22.532800000000002</v>
      </c>
      <c r="X6" s="1">
        <v>22.2044</v>
      </c>
      <c r="Y6" s="1">
        <v>18.881799999999998</v>
      </c>
      <c r="Z6" s="1">
        <v>21.012599999999999</v>
      </c>
      <c r="AA6" s="1"/>
      <c r="AB6" s="1">
        <f>ROUND(P6*G6,0)</f>
        <v>0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</row>
    <row r="7" spans="1:48" x14ac:dyDescent="0.25">
      <c r="A7" s="1" t="s">
        <v>33</v>
      </c>
      <c r="B7" s="1" t="s">
        <v>31</v>
      </c>
      <c r="C7" s="1">
        <v>718.16600000000005</v>
      </c>
      <c r="D7" s="1">
        <v>44.905999999999999</v>
      </c>
      <c r="E7" s="1">
        <v>297.012</v>
      </c>
      <c r="F7" s="1">
        <v>417.81</v>
      </c>
      <c r="G7" s="6">
        <v>1</v>
      </c>
      <c r="H7" s="1">
        <v>45</v>
      </c>
      <c r="I7" s="1" t="s">
        <v>32</v>
      </c>
      <c r="J7" s="1">
        <v>252.5</v>
      </c>
      <c r="K7" s="1">
        <f t="shared" si="2"/>
        <v>44.512</v>
      </c>
      <c r="L7" s="1">
        <f t="shared" ref="L7:L69" si="3">E7-M7</f>
        <v>297.012</v>
      </c>
      <c r="M7" s="1"/>
      <c r="N7" s="1">
        <v>129.80119999999991</v>
      </c>
      <c r="O7" s="1">
        <f t="shared" ref="O7:O69" si="4">L7/5</f>
        <v>59.4024</v>
      </c>
      <c r="P7" s="5"/>
      <c r="Q7" s="5"/>
      <c r="R7" s="21"/>
      <c r="S7" s="1">
        <f t="shared" ref="S7:S69" si="5">(F7+N7+P7)/O7</f>
        <v>9.2186712994761137</v>
      </c>
      <c r="T7" s="1">
        <f t="shared" ref="T7:T69" si="6">(F7+N7)/O7</f>
        <v>9.2186712994761137</v>
      </c>
      <c r="U7" s="1">
        <v>65.5916</v>
      </c>
      <c r="V7" s="1">
        <v>64.77000000000001</v>
      </c>
      <c r="W7" s="1">
        <v>78.042000000000002</v>
      </c>
      <c r="X7" s="1">
        <v>84.7928</v>
      </c>
      <c r="Y7" s="1">
        <v>110.282</v>
      </c>
      <c r="Z7" s="1">
        <v>102.9032</v>
      </c>
      <c r="AA7" s="1"/>
      <c r="AB7" s="1">
        <f t="shared" ref="AB7:AB69" si="7">ROUND(P7*G7,0)</f>
        <v>0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</row>
    <row r="8" spans="1:48" x14ac:dyDescent="0.25">
      <c r="A8" s="1" t="s">
        <v>34</v>
      </c>
      <c r="B8" s="1" t="s">
        <v>31</v>
      </c>
      <c r="C8" s="1">
        <v>592.54600000000005</v>
      </c>
      <c r="D8" s="1">
        <v>329.58800000000002</v>
      </c>
      <c r="E8" s="1">
        <v>396.91199999999998</v>
      </c>
      <c r="F8" s="1">
        <v>470.23599999999999</v>
      </c>
      <c r="G8" s="6">
        <v>1</v>
      </c>
      <c r="H8" s="1">
        <v>45</v>
      </c>
      <c r="I8" s="1" t="s">
        <v>32</v>
      </c>
      <c r="J8" s="1">
        <v>345.7</v>
      </c>
      <c r="K8" s="1">
        <f t="shared" si="2"/>
        <v>51.211999999999989</v>
      </c>
      <c r="L8" s="1">
        <f t="shared" si="3"/>
        <v>396.91199999999998</v>
      </c>
      <c r="M8" s="1"/>
      <c r="N8" s="1">
        <v>79.716000000000008</v>
      </c>
      <c r="O8" s="1">
        <f t="shared" si="4"/>
        <v>79.38239999999999</v>
      </c>
      <c r="P8" s="5"/>
      <c r="Q8" s="5"/>
      <c r="R8" s="21"/>
      <c r="S8" s="1">
        <f t="shared" si="5"/>
        <v>6.9278832587576096</v>
      </c>
      <c r="T8" s="1">
        <f t="shared" si="6"/>
        <v>6.9278832587576096</v>
      </c>
      <c r="U8" s="1">
        <v>72.005600000000001</v>
      </c>
      <c r="V8" s="1">
        <v>75.447199999999995</v>
      </c>
      <c r="W8" s="1">
        <v>93.42519999999999</v>
      </c>
      <c r="X8" s="1">
        <v>93.337599999999995</v>
      </c>
      <c r="Y8" s="1">
        <v>109.5664</v>
      </c>
      <c r="Z8" s="1">
        <v>113.33240000000001</v>
      </c>
      <c r="AA8" s="1"/>
      <c r="AB8" s="1">
        <f t="shared" si="7"/>
        <v>0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</row>
    <row r="9" spans="1:48" x14ac:dyDescent="0.25">
      <c r="A9" s="1" t="s">
        <v>35</v>
      </c>
      <c r="B9" s="1" t="s">
        <v>31</v>
      </c>
      <c r="C9" s="1">
        <v>172.65199999999999</v>
      </c>
      <c r="D9" s="1">
        <v>139.06899999999999</v>
      </c>
      <c r="E9" s="1">
        <v>135.20699999999999</v>
      </c>
      <c r="F9" s="1">
        <v>141.69800000000001</v>
      </c>
      <c r="G9" s="6">
        <v>1</v>
      </c>
      <c r="H9" s="1">
        <v>40</v>
      </c>
      <c r="I9" s="1" t="s">
        <v>32</v>
      </c>
      <c r="J9" s="1">
        <v>127.6</v>
      </c>
      <c r="K9" s="1">
        <f t="shared" si="2"/>
        <v>7.6069999999999993</v>
      </c>
      <c r="L9" s="1">
        <f t="shared" si="3"/>
        <v>135.20699999999999</v>
      </c>
      <c r="M9" s="1"/>
      <c r="N9" s="1"/>
      <c r="O9" s="1">
        <f t="shared" si="4"/>
        <v>27.041399999999999</v>
      </c>
      <c r="P9" s="5">
        <v>130</v>
      </c>
      <c r="Q9" s="5"/>
      <c r="R9" s="21"/>
      <c r="S9" s="1">
        <f t="shared" si="5"/>
        <v>10.047482748674254</v>
      </c>
      <c r="T9" s="1">
        <f t="shared" si="6"/>
        <v>5.2400393470752258</v>
      </c>
      <c r="U9" s="1">
        <v>21.080400000000001</v>
      </c>
      <c r="V9" s="1">
        <v>22.059000000000001</v>
      </c>
      <c r="W9" s="1">
        <v>29.8264</v>
      </c>
      <c r="X9" s="1">
        <v>28.430599999999998</v>
      </c>
      <c r="Y9" s="1">
        <v>30.920200000000001</v>
      </c>
      <c r="Z9" s="1">
        <v>29.186399999999999</v>
      </c>
      <c r="AA9" s="1"/>
      <c r="AB9" s="1">
        <f t="shared" si="7"/>
        <v>130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</row>
    <row r="10" spans="1:48" x14ac:dyDescent="0.25">
      <c r="A10" s="15" t="s">
        <v>36</v>
      </c>
      <c r="B10" s="15" t="s">
        <v>37</v>
      </c>
      <c r="C10" s="15"/>
      <c r="D10" s="15"/>
      <c r="E10" s="15"/>
      <c r="F10" s="15"/>
      <c r="G10" s="16">
        <v>0</v>
      </c>
      <c r="H10" s="15">
        <v>45</v>
      </c>
      <c r="I10" s="15" t="s">
        <v>32</v>
      </c>
      <c r="J10" s="15"/>
      <c r="K10" s="15">
        <f t="shared" si="2"/>
        <v>0</v>
      </c>
      <c r="L10" s="15">
        <f t="shared" si="3"/>
        <v>0</v>
      </c>
      <c r="M10" s="15"/>
      <c r="N10" s="15"/>
      <c r="O10" s="15">
        <f t="shared" si="4"/>
        <v>0</v>
      </c>
      <c r="P10" s="17"/>
      <c r="Q10" s="17"/>
      <c r="R10" s="22"/>
      <c r="S10" s="15" t="e">
        <f t="shared" si="5"/>
        <v>#DIV/0!</v>
      </c>
      <c r="T10" s="15" t="e">
        <f t="shared" si="6"/>
        <v>#DIV/0!</v>
      </c>
      <c r="U10" s="15">
        <v>0</v>
      </c>
      <c r="V10" s="15">
        <v>0</v>
      </c>
      <c r="W10" s="15">
        <v>0</v>
      </c>
      <c r="X10" s="15">
        <v>0</v>
      </c>
      <c r="Y10" s="15">
        <v>0</v>
      </c>
      <c r="Z10" s="15">
        <v>0</v>
      </c>
      <c r="AA10" s="15" t="s">
        <v>38</v>
      </c>
      <c r="AB10" s="15">
        <f t="shared" si="7"/>
        <v>0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</row>
    <row r="11" spans="1:48" x14ac:dyDescent="0.25">
      <c r="A11" s="15" t="s">
        <v>39</v>
      </c>
      <c r="B11" s="15" t="s">
        <v>37</v>
      </c>
      <c r="C11" s="15"/>
      <c r="D11" s="15"/>
      <c r="E11" s="15"/>
      <c r="F11" s="15"/>
      <c r="G11" s="16">
        <v>0</v>
      </c>
      <c r="H11" s="15">
        <v>45</v>
      </c>
      <c r="I11" s="15" t="s">
        <v>32</v>
      </c>
      <c r="J11" s="15"/>
      <c r="K11" s="15">
        <f t="shared" si="2"/>
        <v>0</v>
      </c>
      <c r="L11" s="15">
        <f t="shared" si="3"/>
        <v>0</v>
      </c>
      <c r="M11" s="15"/>
      <c r="N11" s="15"/>
      <c r="O11" s="15">
        <f t="shared" si="4"/>
        <v>0</v>
      </c>
      <c r="P11" s="17"/>
      <c r="Q11" s="17"/>
      <c r="R11" s="22"/>
      <c r="S11" s="15" t="e">
        <f t="shared" si="5"/>
        <v>#DIV/0!</v>
      </c>
      <c r="T11" s="15" t="e">
        <f t="shared" si="6"/>
        <v>#DIV/0!</v>
      </c>
      <c r="U11" s="15">
        <v>0</v>
      </c>
      <c r="V11" s="15">
        <v>-0.2</v>
      </c>
      <c r="W11" s="15">
        <v>0.6</v>
      </c>
      <c r="X11" s="15">
        <v>7.4</v>
      </c>
      <c r="Y11" s="15">
        <v>58.8</v>
      </c>
      <c r="Z11" s="15">
        <v>58.4</v>
      </c>
      <c r="AA11" s="15" t="s">
        <v>38</v>
      </c>
      <c r="AB11" s="15">
        <f t="shared" si="7"/>
        <v>0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</row>
    <row r="12" spans="1:48" x14ac:dyDescent="0.25">
      <c r="A12" s="15" t="s">
        <v>40</v>
      </c>
      <c r="B12" s="15" t="s">
        <v>37</v>
      </c>
      <c r="C12" s="15"/>
      <c r="D12" s="15"/>
      <c r="E12" s="15"/>
      <c r="F12" s="15"/>
      <c r="G12" s="16">
        <v>0</v>
      </c>
      <c r="H12" s="15">
        <v>180</v>
      </c>
      <c r="I12" s="15" t="s">
        <v>32</v>
      </c>
      <c r="J12" s="15"/>
      <c r="K12" s="15">
        <f t="shared" si="2"/>
        <v>0</v>
      </c>
      <c r="L12" s="15">
        <f t="shared" si="3"/>
        <v>0</v>
      </c>
      <c r="M12" s="15"/>
      <c r="N12" s="15"/>
      <c r="O12" s="15">
        <f t="shared" si="4"/>
        <v>0</v>
      </c>
      <c r="P12" s="17"/>
      <c r="Q12" s="17"/>
      <c r="R12" s="22"/>
      <c r="S12" s="15" t="e">
        <f t="shared" si="5"/>
        <v>#DIV/0!</v>
      </c>
      <c r="T12" s="15" t="e">
        <f t="shared" si="6"/>
        <v>#DIV/0!</v>
      </c>
      <c r="U12" s="15">
        <v>0</v>
      </c>
      <c r="V12" s="15">
        <v>0</v>
      </c>
      <c r="W12" s="15">
        <v>0</v>
      </c>
      <c r="X12" s="15">
        <v>0</v>
      </c>
      <c r="Y12" s="15">
        <v>0</v>
      </c>
      <c r="Z12" s="15">
        <v>0</v>
      </c>
      <c r="AA12" s="15" t="s">
        <v>38</v>
      </c>
      <c r="AB12" s="15">
        <f t="shared" si="7"/>
        <v>0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</row>
    <row r="13" spans="1:48" x14ac:dyDescent="0.25">
      <c r="A13" s="10" t="s">
        <v>41</v>
      </c>
      <c r="B13" s="10" t="s">
        <v>37</v>
      </c>
      <c r="C13" s="10">
        <v>160</v>
      </c>
      <c r="D13" s="10"/>
      <c r="E13" s="10"/>
      <c r="F13" s="10"/>
      <c r="G13" s="11">
        <v>0</v>
      </c>
      <c r="H13" s="10" t="e">
        <v>#N/A</v>
      </c>
      <c r="I13" s="10" t="s">
        <v>42</v>
      </c>
      <c r="J13" s="10"/>
      <c r="K13" s="10">
        <f t="shared" si="2"/>
        <v>0</v>
      </c>
      <c r="L13" s="10">
        <f t="shared" si="3"/>
        <v>0</v>
      </c>
      <c r="M13" s="10"/>
      <c r="N13" s="10"/>
      <c r="O13" s="10">
        <f t="shared" si="4"/>
        <v>0</v>
      </c>
      <c r="P13" s="12"/>
      <c r="Q13" s="12"/>
      <c r="R13" s="23"/>
      <c r="S13" s="10" t="e">
        <f t="shared" si="5"/>
        <v>#DIV/0!</v>
      </c>
      <c r="T13" s="10" t="e">
        <f t="shared" si="6"/>
        <v>#DIV/0!</v>
      </c>
      <c r="U13" s="10">
        <v>0</v>
      </c>
      <c r="V13" s="10">
        <v>0</v>
      </c>
      <c r="W13" s="10">
        <v>0</v>
      </c>
      <c r="X13" s="10">
        <v>0</v>
      </c>
      <c r="Y13" s="10">
        <v>0</v>
      </c>
      <c r="Z13" s="10">
        <v>0</v>
      </c>
      <c r="AA13" s="10"/>
      <c r="AB13" s="10">
        <f t="shared" si="7"/>
        <v>0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</row>
    <row r="14" spans="1:48" x14ac:dyDescent="0.25">
      <c r="A14" s="15" t="s">
        <v>43</v>
      </c>
      <c r="B14" s="15" t="s">
        <v>37</v>
      </c>
      <c r="C14" s="15"/>
      <c r="D14" s="15"/>
      <c r="E14" s="15"/>
      <c r="F14" s="15"/>
      <c r="G14" s="16">
        <v>0</v>
      </c>
      <c r="H14" s="15">
        <v>40</v>
      </c>
      <c r="I14" s="15" t="s">
        <v>32</v>
      </c>
      <c r="J14" s="15"/>
      <c r="K14" s="15">
        <f t="shared" si="2"/>
        <v>0</v>
      </c>
      <c r="L14" s="15">
        <f t="shared" si="3"/>
        <v>0</v>
      </c>
      <c r="M14" s="15"/>
      <c r="N14" s="15"/>
      <c r="O14" s="15">
        <f t="shared" si="4"/>
        <v>0</v>
      </c>
      <c r="P14" s="17"/>
      <c r="Q14" s="17"/>
      <c r="R14" s="22"/>
      <c r="S14" s="15" t="e">
        <f t="shared" si="5"/>
        <v>#DIV/0!</v>
      </c>
      <c r="T14" s="15" t="e">
        <f t="shared" si="6"/>
        <v>#DIV/0!</v>
      </c>
      <c r="U14" s="15">
        <v>0</v>
      </c>
      <c r="V14" s="15">
        <v>0</v>
      </c>
      <c r="W14" s="15">
        <v>0</v>
      </c>
      <c r="X14" s="15">
        <v>0</v>
      </c>
      <c r="Y14" s="15">
        <v>0</v>
      </c>
      <c r="Z14" s="15">
        <v>0</v>
      </c>
      <c r="AA14" s="15" t="s">
        <v>38</v>
      </c>
      <c r="AB14" s="15">
        <f t="shared" si="7"/>
        <v>0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</row>
    <row r="15" spans="1:48" x14ac:dyDescent="0.25">
      <c r="A15" s="15" t="s">
        <v>44</v>
      </c>
      <c r="B15" s="15" t="s">
        <v>37</v>
      </c>
      <c r="C15" s="15"/>
      <c r="D15" s="15"/>
      <c r="E15" s="15"/>
      <c r="F15" s="15"/>
      <c r="G15" s="16">
        <v>0</v>
      </c>
      <c r="H15" s="15">
        <v>50</v>
      </c>
      <c r="I15" s="15" t="s">
        <v>32</v>
      </c>
      <c r="J15" s="15"/>
      <c r="K15" s="15">
        <f t="shared" si="2"/>
        <v>0</v>
      </c>
      <c r="L15" s="15">
        <f t="shared" si="3"/>
        <v>0</v>
      </c>
      <c r="M15" s="15"/>
      <c r="N15" s="15"/>
      <c r="O15" s="15">
        <f t="shared" si="4"/>
        <v>0</v>
      </c>
      <c r="P15" s="17"/>
      <c r="Q15" s="17"/>
      <c r="R15" s="22"/>
      <c r="S15" s="15" t="e">
        <f t="shared" si="5"/>
        <v>#DIV/0!</v>
      </c>
      <c r="T15" s="15" t="e">
        <f t="shared" si="6"/>
        <v>#DIV/0!</v>
      </c>
      <c r="U15" s="15">
        <v>0</v>
      </c>
      <c r="V15" s="15">
        <v>0</v>
      </c>
      <c r="W15" s="15">
        <v>0</v>
      </c>
      <c r="X15" s="15">
        <v>0</v>
      </c>
      <c r="Y15" s="15">
        <v>0</v>
      </c>
      <c r="Z15" s="15">
        <v>0</v>
      </c>
      <c r="AA15" s="15" t="s">
        <v>38</v>
      </c>
      <c r="AB15" s="15">
        <f t="shared" si="7"/>
        <v>0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</row>
    <row r="16" spans="1:48" x14ac:dyDescent="0.25">
      <c r="A16" s="1" t="s">
        <v>45</v>
      </c>
      <c r="B16" s="1" t="s">
        <v>37</v>
      </c>
      <c r="C16" s="1">
        <v>170</v>
      </c>
      <c r="D16" s="1">
        <v>180</v>
      </c>
      <c r="E16" s="1">
        <v>83</v>
      </c>
      <c r="F16" s="1">
        <v>253</v>
      </c>
      <c r="G16" s="6">
        <v>0.17</v>
      </c>
      <c r="H16" s="1">
        <v>120</v>
      </c>
      <c r="I16" s="1" t="s">
        <v>32</v>
      </c>
      <c r="J16" s="1">
        <v>79</v>
      </c>
      <c r="K16" s="1">
        <f t="shared" si="2"/>
        <v>4</v>
      </c>
      <c r="L16" s="1">
        <f t="shared" si="3"/>
        <v>83</v>
      </c>
      <c r="M16" s="1"/>
      <c r="N16" s="1"/>
      <c r="O16" s="1">
        <f t="shared" si="4"/>
        <v>16.600000000000001</v>
      </c>
      <c r="P16" s="5"/>
      <c r="Q16" s="5"/>
      <c r="R16" s="21"/>
      <c r="S16" s="1">
        <f t="shared" si="5"/>
        <v>15.240963855421686</v>
      </c>
      <c r="T16" s="1">
        <f t="shared" si="6"/>
        <v>15.240963855421686</v>
      </c>
      <c r="U16" s="1">
        <v>23.8</v>
      </c>
      <c r="V16" s="1">
        <v>26.2</v>
      </c>
      <c r="W16" s="1">
        <v>30.6</v>
      </c>
      <c r="X16" s="1">
        <v>30.2</v>
      </c>
      <c r="Y16" s="1">
        <v>32</v>
      </c>
      <c r="Z16" s="1">
        <v>30</v>
      </c>
      <c r="AA16" s="13" t="s">
        <v>58</v>
      </c>
      <c r="AB16" s="1">
        <f t="shared" si="7"/>
        <v>0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</row>
    <row r="17" spans="1:48" x14ac:dyDescent="0.25">
      <c r="A17" s="15" t="s">
        <v>46</v>
      </c>
      <c r="B17" s="15" t="s">
        <v>37</v>
      </c>
      <c r="C17" s="15"/>
      <c r="D17" s="15"/>
      <c r="E17" s="15">
        <v>-1</v>
      </c>
      <c r="F17" s="15"/>
      <c r="G17" s="16">
        <v>0</v>
      </c>
      <c r="H17" s="15">
        <v>45</v>
      </c>
      <c r="I17" s="15" t="s">
        <v>32</v>
      </c>
      <c r="J17" s="15"/>
      <c r="K17" s="15">
        <f t="shared" si="2"/>
        <v>-1</v>
      </c>
      <c r="L17" s="15">
        <f t="shared" si="3"/>
        <v>-1</v>
      </c>
      <c r="M17" s="15"/>
      <c r="N17" s="15"/>
      <c r="O17" s="15">
        <f t="shared" si="4"/>
        <v>-0.2</v>
      </c>
      <c r="P17" s="17"/>
      <c r="Q17" s="17"/>
      <c r="R17" s="22"/>
      <c r="S17" s="15">
        <f t="shared" si="5"/>
        <v>0</v>
      </c>
      <c r="T17" s="15">
        <f t="shared" si="6"/>
        <v>0</v>
      </c>
      <c r="U17" s="15">
        <v>-0.8</v>
      </c>
      <c r="V17" s="15">
        <v>-0.4</v>
      </c>
      <c r="W17" s="15">
        <v>-1</v>
      </c>
      <c r="X17" s="15">
        <v>-0.4</v>
      </c>
      <c r="Y17" s="15">
        <v>0</v>
      </c>
      <c r="Z17" s="15">
        <v>0</v>
      </c>
      <c r="AA17" s="15" t="s">
        <v>38</v>
      </c>
      <c r="AB17" s="15">
        <f t="shared" si="7"/>
        <v>0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</row>
    <row r="18" spans="1:48" x14ac:dyDescent="0.25">
      <c r="A18" s="1" t="s">
        <v>47</v>
      </c>
      <c r="B18" s="1" t="s">
        <v>37</v>
      </c>
      <c r="C18" s="1">
        <v>225</v>
      </c>
      <c r="D18" s="1">
        <v>259</v>
      </c>
      <c r="E18" s="1">
        <v>169</v>
      </c>
      <c r="F18" s="1">
        <v>184</v>
      </c>
      <c r="G18" s="6">
        <v>0.35</v>
      </c>
      <c r="H18" s="1">
        <v>45</v>
      </c>
      <c r="I18" s="1" t="s">
        <v>32</v>
      </c>
      <c r="J18" s="1">
        <v>172</v>
      </c>
      <c r="K18" s="1">
        <f t="shared" si="2"/>
        <v>-3</v>
      </c>
      <c r="L18" s="1">
        <f t="shared" si="3"/>
        <v>145</v>
      </c>
      <c r="M18" s="1">
        <v>24</v>
      </c>
      <c r="N18" s="1">
        <v>101.8</v>
      </c>
      <c r="O18" s="1">
        <f t="shared" si="4"/>
        <v>29</v>
      </c>
      <c r="P18" s="5"/>
      <c r="Q18" s="5"/>
      <c r="R18" s="21"/>
      <c r="S18" s="1">
        <f t="shared" si="5"/>
        <v>9.8551724137931043</v>
      </c>
      <c r="T18" s="1">
        <f t="shared" si="6"/>
        <v>9.8551724137931043</v>
      </c>
      <c r="U18" s="1">
        <v>32.6</v>
      </c>
      <c r="V18" s="1">
        <v>29.4</v>
      </c>
      <c r="W18" s="1">
        <v>33</v>
      </c>
      <c r="X18" s="1">
        <v>32.200000000000003</v>
      </c>
      <c r="Y18" s="1">
        <v>33</v>
      </c>
      <c r="Z18" s="1">
        <v>32.200000000000003</v>
      </c>
      <c r="AA18" s="1"/>
      <c r="AB18" s="1">
        <f t="shared" si="7"/>
        <v>0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</row>
    <row r="19" spans="1:48" x14ac:dyDescent="0.25">
      <c r="A19" s="1" t="s">
        <v>48</v>
      </c>
      <c r="B19" s="1" t="s">
        <v>31</v>
      </c>
      <c r="C19" s="1">
        <v>425.14</v>
      </c>
      <c r="D19" s="1">
        <v>445.858</v>
      </c>
      <c r="E19" s="1">
        <v>314.52300000000002</v>
      </c>
      <c r="F19" s="1">
        <v>514.27</v>
      </c>
      <c r="G19" s="6">
        <v>1</v>
      </c>
      <c r="H19" s="1">
        <v>55</v>
      </c>
      <c r="I19" s="1" t="s">
        <v>32</v>
      </c>
      <c r="J19" s="1">
        <v>291.77999999999997</v>
      </c>
      <c r="K19" s="1">
        <f t="shared" si="2"/>
        <v>22.743000000000052</v>
      </c>
      <c r="L19" s="1">
        <f t="shared" si="3"/>
        <v>314.52300000000002</v>
      </c>
      <c r="M19" s="1"/>
      <c r="N19" s="1"/>
      <c r="O19" s="1">
        <f t="shared" si="4"/>
        <v>62.904600000000002</v>
      </c>
      <c r="P19" s="5">
        <v>120</v>
      </c>
      <c r="Q19" s="5"/>
      <c r="R19" s="21"/>
      <c r="S19" s="1">
        <f t="shared" si="5"/>
        <v>10.083046390883974</v>
      </c>
      <c r="T19" s="1">
        <f t="shared" si="6"/>
        <v>8.1753957580208763</v>
      </c>
      <c r="U19" s="1">
        <v>61.739400000000003</v>
      </c>
      <c r="V19" s="1">
        <v>62.142399999999988</v>
      </c>
      <c r="W19" s="1">
        <v>88.184200000000004</v>
      </c>
      <c r="X19" s="1">
        <v>86.006799999999998</v>
      </c>
      <c r="Y19" s="1">
        <v>88.330200000000005</v>
      </c>
      <c r="Z19" s="1">
        <v>94.246400000000008</v>
      </c>
      <c r="AA19" s="1"/>
      <c r="AB19" s="1">
        <f t="shared" si="7"/>
        <v>120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</row>
    <row r="20" spans="1:48" x14ac:dyDescent="0.25">
      <c r="A20" s="1" t="s">
        <v>49</v>
      </c>
      <c r="B20" s="1" t="s">
        <v>31</v>
      </c>
      <c r="C20" s="1">
        <v>3229.125</v>
      </c>
      <c r="D20" s="1">
        <v>6018.317</v>
      </c>
      <c r="E20" s="1">
        <v>3910.4760000000001</v>
      </c>
      <c r="F20" s="1">
        <v>3380.6550000000002</v>
      </c>
      <c r="G20" s="6">
        <v>1</v>
      </c>
      <c r="H20" s="1">
        <v>50</v>
      </c>
      <c r="I20" s="1" t="s">
        <v>32</v>
      </c>
      <c r="J20" s="1">
        <v>3943.645</v>
      </c>
      <c r="K20" s="1">
        <f t="shared" si="2"/>
        <v>-33.168999999999869</v>
      </c>
      <c r="L20" s="1">
        <f t="shared" si="3"/>
        <v>1855.3310000000001</v>
      </c>
      <c r="M20" s="1">
        <v>2055.145</v>
      </c>
      <c r="N20" s="1"/>
      <c r="O20" s="1">
        <f t="shared" si="4"/>
        <v>371.06620000000004</v>
      </c>
      <c r="P20" s="5">
        <v>400</v>
      </c>
      <c r="Q20" s="5"/>
      <c r="R20" s="21"/>
      <c r="S20" s="1">
        <f t="shared" si="5"/>
        <v>10.188626719437124</v>
      </c>
      <c r="T20" s="1">
        <f t="shared" si="6"/>
        <v>9.1106519537484143</v>
      </c>
      <c r="U20" s="1">
        <v>370.78059999999999</v>
      </c>
      <c r="V20" s="1">
        <v>382.54919999999998</v>
      </c>
      <c r="W20" s="1">
        <v>517.16019999999992</v>
      </c>
      <c r="X20" s="1">
        <v>528.39179999999999</v>
      </c>
      <c r="Y20" s="1">
        <v>555.10380000000009</v>
      </c>
      <c r="Z20" s="1">
        <v>530.8338</v>
      </c>
      <c r="AA20" s="1"/>
      <c r="AB20" s="1">
        <f t="shared" si="7"/>
        <v>400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</row>
    <row r="21" spans="1:48" x14ac:dyDescent="0.25">
      <c r="A21" s="1" t="s">
        <v>50</v>
      </c>
      <c r="B21" s="1" t="s">
        <v>31</v>
      </c>
      <c r="C21" s="1">
        <v>746.78800000000001</v>
      </c>
      <c r="D21" s="1">
        <v>518.07000000000005</v>
      </c>
      <c r="E21" s="1">
        <v>435.67599999999999</v>
      </c>
      <c r="F21" s="1">
        <v>519.48</v>
      </c>
      <c r="G21" s="6">
        <v>1</v>
      </c>
      <c r="H21" s="1">
        <v>55</v>
      </c>
      <c r="I21" s="1" t="s">
        <v>32</v>
      </c>
      <c r="J21" s="1">
        <v>409.21</v>
      </c>
      <c r="K21" s="1">
        <f t="shared" si="2"/>
        <v>26.466000000000008</v>
      </c>
      <c r="L21" s="1">
        <f t="shared" si="3"/>
        <v>435.67599999999999</v>
      </c>
      <c r="M21" s="1"/>
      <c r="N21" s="1"/>
      <c r="O21" s="1">
        <f t="shared" si="4"/>
        <v>87.135199999999998</v>
      </c>
      <c r="P21" s="5">
        <v>370</v>
      </c>
      <c r="Q21" s="5"/>
      <c r="R21" s="21"/>
      <c r="S21" s="1">
        <f t="shared" si="5"/>
        <v>10.208044510140564</v>
      </c>
      <c r="T21" s="1">
        <f t="shared" si="6"/>
        <v>5.9617697555063858</v>
      </c>
      <c r="U21" s="1">
        <v>62.279599999999988</v>
      </c>
      <c r="V21" s="1">
        <v>68.598000000000027</v>
      </c>
      <c r="W21" s="1">
        <v>100.85120000000001</v>
      </c>
      <c r="X21" s="1">
        <v>99.796400000000006</v>
      </c>
      <c r="Y21" s="1">
        <v>99.454799999999992</v>
      </c>
      <c r="Z21" s="1">
        <v>99.073999999999984</v>
      </c>
      <c r="AA21" s="1"/>
      <c r="AB21" s="1">
        <f t="shared" si="7"/>
        <v>370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</row>
    <row r="22" spans="1:48" x14ac:dyDescent="0.25">
      <c r="A22" s="15" t="s">
        <v>51</v>
      </c>
      <c r="B22" s="15" t="s">
        <v>31</v>
      </c>
      <c r="C22" s="15"/>
      <c r="D22" s="15"/>
      <c r="E22" s="15"/>
      <c r="F22" s="15"/>
      <c r="G22" s="16">
        <v>0</v>
      </c>
      <c r="H22" s="15">
        <v>60</v>
      </c>
      <c r="I22" s="15" t="s">
        <v>32</v>
      </c>
      <c r="J22" s="15"/>
      <c r="K22" s="15">
        <f t="shared" si="2"/>
        <v>0</v>
      </c>
      <c r="L22" s="15">
        <f t="shared" si="3"/>
        <v>0</v>
      </c>
      <c r="M22" s="15"/>
      <c r="N22" s="15"/>
      <c r="O22" s="15">
        <f t="shared" si="4"/>
        <v>0</v>
      </c>
      <c r="P22" s="17"/>
      <c r="Q22" s="17"/>
      <c r="R22" s="22"/>
      <c r="S22" s="15" t="e">
        <f t="shared" si="5"/>
        <v>#DIV/0!</v>
      </c>
      <c r="T22" s="15" t="e">
        <f t="shared" si="6"/>
        <v>#DIV/0!</v>
      </c>
      <c r="U22" s="15">
        <v>0</v>
      </c>
      <c r="V22" s="15">
        <v>0</v>
      </c>
      <c r="W22" s="15">
        <v>0</v>
      </c>
      <c r="X22" s="15">
        <v>0</v>
      </c>
      <c r="Y22" s="15">
        <v>0</v>
      </c>
      <c r="Z22" s="15">
        <v>0</v>
      </c>
      <c r="AA22" s="15" t="s">
        <v>38</v>
      </c>
      <c r="AB22" s="15">
        <f t="shared" si="7"/>
        <v>0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</row>
    <row r="23" spans="1:48" x14ac:dyDescent="0.25">
      <c r="A23" s="1" t="s">
        <v>52</v>
      </c>
      <c r="B23" s="1" t="s">
        <v>31</v>
      </c>
      <c r="C23" s="1">
        <v>7688.5879999999997</v>
      </c>
      <c r="D23" s="1">
        <v>18392.476999999999</v>
      </c>
      <c r="E23" s="1">
        <v>13513.825000000001</v>
      </c>
      <c r="F23" s="1">
        <v>4365.1689999999999</v>
      </c>
      <c r="G23" s="6">
        <v>1</v>
      </c>
      <c r="H23" s="1">
        <v>60</v>
      </c>
      <c r="I23" s="1" t="s">
        <v>32</v>
      </c>
      <c r="J23" s="1">
        <v>13499.665000000001</v>
      </c>
      <c r="K23" s="1">
        <f t="shared" si="2"/>
        <v>14.159999999999854</v>
      </c>
      <c r="L23" s="1">
        <f t="shared" si="3"/>
        <v>2711.16</v>
      </c>
      <c r="M23" s="1">
        <v>10802.665000000001</v>
      </c>
      <c r="N23" s="1">
        <v>700</v>
      </c>
      <c r="O23" s="1">
        <f t="shared" si="4"/>
        <v>542.23199999999997</v>
      </c>
      <c r="P23" s="5">
        <v>500</v>
      </c>
      <c r="Q23" s="5"/>
      <c r="R23" s="21"/>
      <c r="S23" s="1">
        <f t="shared" si="5"/>
        <v>10.263446273919651</v>
      </c>
      <c r="T23" s="1">
        <f t="shared" si="6"/>
        <v>9.341331754673277</v>
      </c>
      <c r="U23" s="1">
        <v>580.44379999999978</v>
      </c>
      <c r="V23" s="1">
        <v>575.58440000000041</v>
      </c>
      <c r="W23" s="1">
        <v>707.80939999999987</v>
      </c>
      <c r="X23" s="1">
        <v>723.20740000000001</v>
      </c>
      <c r="Y23" s="1">
        <v>740.57380000000001</v>
      </c>
      <c r="Z23" s="1">
        <v>721.86240000000009</v>
      </c>
      <c r="AA23" s="1"/>
      <c r="AB23" s="1">
        <f t="shared" si="7"/>
        <v>500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</row>
    <row r="24" spans="1:48" x14ac:dyDescent="0.25">
      <c r="A24" s="15" t="s">
        <v>53</v>
      </c>
      <c r="B24" s="15" t="s">
        <v>31</v>
      </c>
      <c r="C24" s="15"/>
      <c r="D24" s="15"/>
      <c r="E24" s="15"/>
      <c r="F24" s="15"/>
      <c r="G24" s="16">
        <v>0</v>
      </c>
      <c r="H24" s="15">
        <v>50</v>
      </c>
      <c r="I24" s="15" t="s">
        <v>32</v>
      </c>
      <c r="J24" s="15"/>
      <c r="K24" s="15">
        <f t="shared" si="2"/>
        <v>0</v>
      </c>
      <c r="L24" s="15">
        <f t="shared" si="3"/>
        <v>0</v>
      </c>
      <c r="M24" s="15"/>
      <c r="N24" s="15"/>
      <c r="O24" s="15">
        <f t="shared" si="4"/>
        <v>0</v>
      </c>
      <c r="P24" s="17"/>
      <c r="Q24" s="17"/>
      <c r="R24" s="22"/>
      <c r="S24" s="15" t="e">
        <f t="shared" si="5"/>
        <v>#DIV/0!</v>
      </c>
      <c r="T24" s="15" t="e">
        <f t="shared" si="6"/>
        <v>#DIV/0!</v>
      </c>
      <c r="U24" s="15">
        <v>0</v>
      </c>
      <c r="V24" s="15">
        <v>0</v>
      </c>
      <c r="W24" s="15">
        <v>12.148400000000001</v>
      </c>
      <c r="X24" s="15">
        <v>14.795199999999999</v>
      </c>
      <c r="Y24" s="15">
        <v>21.781600000000001</v>
      </c>
      <c r="Z24" s="15">
        <v>22.105599999999999</v>
      </c>
      <c r="AA24" s="15" t="s">
        <v>38</v>
      </c>
      <c r="AB24" s="15">
        <f t="shared" si="7"/>
        <v>0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</row>
    <row r="25" spans="1:48" x14ac:dyDescent="0.25">
      <c r="A25" s="1" t="s">
        <v>54</v>
      </c>
      <c r="B25" s="1" t="s">
        <v>31</v>
      </c>
      <c r="C25" s="1">
        <v>445.49</v>
      </c>
      <c r="D25" s="1">
        <v>540.67600000000004</v>
      </c>
      <c r="E25" s="1">
        <v>372.63600000000002</v>
      </c>
      <c r="F25" s="1">
        <v>549.76199999999994</v>
      </c>
      <c r="G25" s="6">
        <v>1</v>
      </c>
      <c r="H25" s="1">
        <v>55</v>
      </c>
      <c r="I25" s="1" t="s">
        <v>32</v>
      </c>
      <c r="J25" s="1">
        <v>349.94</v>
      </c>
      <c r="K25" s="1">
        <f t="shared" si="2"/>
        <v>22.696000000000026</v>
      </c>
      <c r="L25" s="1">
        <f t="shared" si="3"/>
        <v>372.63600000000002</v>
      </c>
      <c r="M25" s="1"/>
      <c r="N25" s="1"/>
      <c r="O25" s="1">
        <f t="shared" si="4"/>
        <v>74.527200000000008</v>
      </c>
      <c r="P25" s="5">
        <v>200</v>
      </c>
      <c r="Q25" s="5"/>
      <c r="R25" s="21"/>
      <c r="S25" s="1">
        <f t="shared" si="5"/>
        <v>10.060246460352728</v>
      </c>
      <c r="T25" s="1">
        <f t="shared" si="6"/>
        <v>7.3766624802756562</v>
      </c>
      <c r="U25" s="1">
        <v>71.597999999999999</v>
      </c>
      <c r="V25" s="1">
        <v>71.31</v>
      </c>
      <c r="W25" s="1">
        <v>100.39279999999999</v>
      </c>
      <c r="X25" s="1">
        <v>101.5564</v>
      </c>
      <c r="Y25" s="1">
        <v>97.701599999999999</v>
      </c>
      <c r="Z25" s="1">
        <v>99.093199999999996</v>
      </c>
      <c r="AA25" s="1"/>
      <c r="AB25" s="1">
        <f t="shared" si="7"/>
        <v>200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</row>
    <row r="26" spans="1:48" x14ac:dyDescent="0.25">
      <c r="A26" s="1" t="s">
        <v>55</v>
      </c>
      <c r="B26" s="1" t="s">
        <v>31</v>
      </c>
      <c r="C26" s="1">
        <v>7111.4089999999997</v>
      </c>
      <c r="D26" s="1">
        <v>14101.25</v>
      </c>
      <c r="E26" s="1">
        <v>11224.197</v>
      </c>
      <c r="F26" s="1">
        <v>3134.06</v>
      </c>
      <c r="G26" s="6">
        <v>1</v>
      </c>
      <c r="H26" s="1">
        <v>60</v>
      </c>
      <c r="I26" s="1" t="s">
        <v>32</v>
      </c>
      <c r="J26" s="1">
        <v>11248.764999999999</v>
      </c>
      <c r="K26" s="1">
        <f t="shared" si="2"/>
        <v>-24.567999999999302</v>
      </c>
      <c r="L26" s="1">
        <f t="shared" si="3"/>
        <v>2266.4320000000007</v>
      </c>
      <c r="M26" s="1">
        <v>8957.7649999999994</v>
      </c>
      <c r="N26" s="1">
        <v>700</v>
      </c>
      <c r="O26" s="1">
        <f t="shared" si="4"/>
        <v>453.28640000000013</v>
      </c>
      <c r="P26" s="5">
        <v>800</v>
      </c>
      <c r="Q26" s="5"/>
      <c r="R26" s="21"/>
      <c r="S26" s="1">
        <f t="shared" si="5"/>
        <v>10.223249583486286</v>
      </c>
      <c r="T26" s="1">
        <f t="shared" si="6"/>
        <v>8.4583609832547353</v>
      </c>
      <c r="U26" s="1">
        <v>454.1851999999999</v>
      </c>
      <c r="V26" s="1">
        <v>433.8086000000003</v>
      </c>
      <c r="W26" s="1">
        <v>538.44100000000003</v>
      </c>
      <c r="X26" s="1">
        <v>563.98559999999998</v>
      </c>
      <c r="Y26" s="1">
        <v>622.25739999999996</v>
      </c>
      <c r="Z26" s="1">
        <v>604.08120000000008</v>
      </c>
      <c r="AA26" s="1"/>
      <c r="AB26" s="1">
        <f t="shared" si="7"/>
        <v>800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</row>
    <row r="27" spans="1:48" x14ac:dyDescent="0.25">
      <c r="A27" s="1" t="s">
        <v>56</v>
      </c>
      <c r="B27" s="1" t="s">
        <v>31</v>
      </c>
      <c r="C27" s="1">
        <v>6318.3109999999997</v>
      </c>
      <c r="D27" s="1">
        <v>6421.55</v>
      </c>
      <c r="E27" s="1">
        <v>5708.1549999999997</v>
      </c>
      <c r="F27" s="1">
        <v>1652.596</v>
      </c>
      <c r="G27" s="6">
        <v>1</v>
      </c>
      <c r="H27" s="1">
        <v>60</v>
      </c>
      <c r="I27" s="1" t="s">
        <v>32</v>
      </c>
      <c r="J27" s="1">
        <v>5664.37</v>
      </c>
      <c r="K27" s="1">
        <f t="shared" si="2"/>
        <v>43.784999999999854</v>
      </c>
      <c r="L27" s="1">
        <f t="shared" si="3"/>
        <v>1526.7849999999999</v>
      </c>
      <c r="M27" s="1">
        <v>4181.37</v>
      </c>
      <c r="N27" s="1">
        <v>100</v>
      </c>
      <c r="O27" s="1">
        <f t="shared" si="4"/>
        <v>305.35699999999997</v>
      </c>
      <c r="P27" s="5">
        <v>1400</v>
      </c>
      <c r="Q27" s="5"/>
      <c r="R27" s="21"/>
      <c r="S27" s="1">
        <f t="shared" si="5"/>
        <v>10.324295824231966</v>
      </c>
      <c r="T27" s="1">
        <f t="shared" si="6"/>
        <v>5.7394983576600511</v>
      </c>
      <c r="U27" s="1">
        <v>244.59079999999989</v>
      </c>
      <c r="V27" s="1">
        <v>221.88660000000019</v>
      </c>
      <c r="W27" s="1">
        <v>315.65539999999999</v>
      </c>
      <c r="X27" s="1">
        <v>343.12700000000001</v>
      </c>
      <c r="Y27" s="1">
        <v>433.48500000000018</v>
      </c>
      <c r="Z27" s="1">
        <v>435.03620000000001</v>
      </c>
      <c r="AA27" s="1"/>
      <c r="AB27" s="1">
        <f t="shared" si="7"/>
        <v>1400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</row>
    <row r="28" spans="1:48" ht="26.25" x14ac:dyDescent="0.25">
      <c r="A28" s="1" t="s">
        <v>57</v>
      </c>
      <c r="B28" s="1" t="s">
        <v>31</v>
      </c>
      <c r="C28" s="1">
        <v>503.85399999999998</v>
      </c>
      <c r="D28" s="1">
        <v>165.69800000000001</v>
      </c>
      <c r="E28" s="1">
        <v>174.89599999999999</v>
      </c>
      <c r="F28" s="1">
        <v>365.53399999999999</v>
      </c>
      <c r="G28" s="6">
        <v>1</v>
      </c>
      <c r="H28" s="1">
        <v>60</v>
      </c>
      <c r="I28" s="1" t="s">
        <v>32</v>
      </c>
      <c r="J28" s="1">
        <v>165.25</v>
      </c>
      <c r="K28" s="1">
        <f t="shared" si="2"/>
        <v>9.6459999999999866</v>
      </c>
      <c r="L28" s="1">
        <f t="shared" si="3"/>
        <v>174.89599999999999</v>
      </c>
      <c r="M28" s="1"/>
      <c r="N28" s="1"/>
      <c r="O28" s="1">
        <f t="shared" si="4"/>
        <v>34.979199999999999</v>
      </c>
      <c r="P28" s="5"/>
      <c r="Q28" s="5"/>
      <c r="R28" s="24" t="s">
        <v>144</v>
      </c>
      <c r="S28" s="1">
        <f t="shared" si="5"/>
        <v>10.450038880248833</v>
      </c>
      <c r="T28" s="1">
        <f t="shared" si="6"/>
        <v>10.450038880248833</v>
      </c>
      <c r="U28" s="1">
        <v>30.741599999999998</v>
      </c>
      <c r="V28" s="1">
        <v>39.302</v>
      </c>
      <c r="W28" s="1">
        <v>55.815199999999997</v>
      </c>
      <c r="X28" s="1">
        <v>51.426000000000002</v>
      </c>
      <c r="Y28" s="1">
        <v>64.731200000000001</v>
      </c>
      <c r="Z28" s="1">
        <v>64.698800000000006</v>
      </c>
      <c r="AA28" s="13" t="s">
        <v>58</v>
      </c>
      <c r="AB28" s="1">
        <f t="shared" si="7"/>
        <v>0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</row>
    <row r="29" spans="1:48" x14ac:dyDescent="0.25">
      <c r="A29" s="1" t="s">
        <v>59</v>
      </c>
      <c r="B29" s="1" t="s">
        <v>31</v>
      </c>
      <c r="C29" s="1">
        <v>393.70499999999998</v>
      </c>
      <c r="D29" s="1">
        <v>53.206000000000003</v>
      </c>
      <c r="E29" s="1">
        <v>130.45099999999999</v>
      </c>
      <c r="F29" s="1">
        <v>287.87099999999998</v>
      </c>
      <c r="G29" s="6">
        <v>1</v>
      </c>
      <c r="H29" s="1">
        <v>60</v>
      </c>
      <c r="I29" s="1" t="s">
        <v>32</v>
      </c>
      <c r="J29" s="1">
        <v>122.39</v>
      </c>
      <c r="K29" s="1">
        <f t="shared" si="2"/>
        <v>8.0609999999999928</v>
      </c>
      <c r="L29" s="1">
        <f t="shared" si="3"/>
        <v>130.45099999999999</v>
      </c>
      <c r="M29" s="1"/>
      <c r="N29" s="1"/>
      <c r="O29" s="1">
        <f t="shared" si="4"/>
        <v>26.090199999999999</v>
      </c>
      <c r="P29" s="5"/>
      <c r="Q29" s="5"/>
      <c r="R29" s="21"/>
      <c r="S29" s="1">
        <f t="shared" si="5"/>
        <v>11.033683145395589</v>
      </c>
      <c r="T29" s="1">
        <f t="shared" si="6"/>
        <v>11.033683145395589</v>
      </c>
      <c r="U29" s="1">
        <v>31.3812</v>
      </c>
      <c r="V29" s="1">
        <v>34.524799999999999</v>
      </c>
      <c r="W29" s="1">
        <v>19.306999999999999</v>
      </c>
      <c r="X29" s="1">
        <v>18.289400000000001</v>
      </c>
      <c r="Y29" s="1">
        <v>48.561</v>
      </c>
      <c r="Z29" s="1">
        <v>41.870399999999997</v>
      </c>
      <c r="AA29" s="1"/>
      <c r="AB29" s="1">
        <f t="shared" si="7"/>
        <v>0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</row>
    <row r="30" spans="1:48" x14ac:dyDescent="0.25">
      <c r="A30" s="1" t="s">
        <v>60</v>
      </c>
      <c r="B30" s="1" t="s">
        <v>31</v>
      </c>
      <c r="C30" s="1">
        <v>562.25199999999995</v>
      </c>
      <c r="D30" s="1">
        <v>2.2839999999999998</v>
      </c>
      <c r="E30" s="1">
        <v>244.17500000000001</v>
      </c>
      <c r="F30" s="1">
        <v>271.142</v>
      </c>
      <c r="G30" s="6">
        <v>1</v>
      </c>
      <c r="H30" s="1">
        <v>60</v>
      </c>
      <c r="I30" s="1" t="s">
        <v>32</v>
      </c>
      <c r="J30" s="1">
        <v>228.91</v>
      </c>
      <c r="K30" s="1">
        <f t="shared" si="2"/>
        <v>15.265000000000015</v>
      </c>
      <c r="L30" s="1">
        <f t="shared" si="3"/>
        <v>244.17500000000001</v>
      </c>
      <c r="M30" s="1"/>
      <c r="N30" s="1">
        <v>26.21060000000006</v>
      </c>
      <c r="O30" s="1">
        <f t="shared" si="4"/>
        <v>48.835000000000001</v>
      </c>
      <c r="P30" s="5">
        <v>200</v>
      </c>
      <c r="Q30" s="5"/>
      <c r="R30" s="21"/>
      <c r="S30" s="1">
        <f t="shared" si="5"/>
        <v>10.184347291901302</v>
      </c>
      <c r="T30" s="1">
        <f t="shared" si="6"/>
        <v>6.088923927511007</v>
      </c>
      <c r="U30" s="1">
        <v>41.8628</v>
      </c>
      <c r="V30" s="1">
        <v>43.278199999999998</v>
      </c>
      <c r="W30" s="1">
        <v>53.483400000000003</v>
      </c>
      <c r="X30" s="1">
        <v>52.948999999999998</v>
      </c>
      <c r="Y30" s="1">
        <v>79.412199999999999</v>
      </c>
      <c r="Z30" s="1">
        <v>80.260800000000003</v>
      </c>
      <c r="AA30" s="1"/>
      <c r="AB30" s="1">
        <f t="shared" si="7"/>
        <v>200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</row>
    <row r="31" spans="1:48" x14ac:dyDescent="0.25">
      <c r="A31" s="1" t="s">
        <v>61</v>
      </c>
      <c r="B31" s="1" t="s">
        <v>31</v>
      </c>
      <c r="C31" s="1">
        <v>472.54399999999998</v>
      </c>
      <c r="D31" s="1">
        <v>281.60000000000002</v>
      </c>
      <c r="E31" s="1">
        <v>260.11200000000002</v>
      </c>
      <c r="F31" s="1">
        <v>165.46100000000001</v>
      </c>
      <c r="G31" s="6">
        <v>1</v>
      </c>
      <c r="H31" s="1">
        <v>35</v>
      </c>
      <c r="I31" s="1" t="s">
        <v>32</v>
      </c>
      <c r="J31" s="1">
        <v>263.46899999999999</v>
      </c>
      <c r="K31" s="1">
        <f t="shared" si="2"/>
        <v>-3.3569999999999709</v>
      </c>
      <c r="L31" s="1">
        <f t="shared" si="3"/>
        <v>105.54300000000003</v>
      </c>
      <c r="M31" s="1">
        <v>154.56899999999999</v>
      </c>
      <c r="N31" s="1">
        <v>57.360400000000112</v>
      </c>
      <c r="O31" s="1">
        <f t="shared" si="4"/>
        <v>21.108600000000006</v>
      </c>
      <c r="P31" s="5"/>
      <c r="Q31" s="5"/>
      <c r="R31" s="21"/>
      <c r="S31" s="1">
        <f t="shared" si="5"/>
        <v>10.555953497626563</v>
      </c>
      <c r="T31" s="1">
        <f t="shared" si="6"/>
        <v>10.555953497626563</v>
      </c>
      <c r="U31" s="1">
        <v>28.2014</v>
      </c>
      <c r="V31" s="1">
        <v>26.904199999999989</v>
      </c>
      <c r="W31" s="1">
        <v>21.5764</v>
      </c>
      <c r="X31" s="1">
        <v>26.563000000000009</v>
      </c>
      <c r="Y31" s="1">
        <v>34.211399999999998</v>
      </c>
      <c r="Z31" s="1">
        <v>27.426600000000001</v>
      </c>
      <c r="AA31" s="1"/>
      <c r="AB31" s="1">
        <f t="shared" si="7"/>
        <v>0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</row>
    <row r="32" spans="1:48" x14ac:dyDescent="0.25">
      <c r="A32" s="10" t="s">
        <v>62</v>
      </c>
      <c r="B32" s="10" t="s">
        <v>31</v>
      </c>
      <c r="C32" s="10"/>
      <c r="D32" s="10">
        <v>268.72399999999999</v>
      </c>
      <c r="E32" s="10">
        <v>268.00799999999998</v>
      </c>
      <c r="F32" s="10"/>
      <c r="G32" s="11">
        <v>0</v>
      </c>
      <c r="H32" s="10">
        <v>40</v>
      </c>
      <c r="I32" s="10" t="s">
        <v>42</v>
      </c>
      <c r="J32" s="10">
        <v>268.72399999999999</v>
      </c>
      <c r="K32" s="10">
        <f t="shared" si="2"/>
        <v>-0.71600000000000819</v>
      </c>
      <c r="L32" s="10">
        <f t="shared" si="3"/>
        <v>-0.71600000000000819</v>
      </c>
      <c r="M32" s="10">
        <v>268.72399999999999</v>
      </c>
      <c r="N32" s="10"/>
      <c r="O32" s="10">
        <f t="shared" si="4"/>
        <v>-0.14320000000000163</v>
      </c>
      <c r="P32" s="12"/>
      <c r="Q32" s="12"/>
      <c r="R32" s="23"/>
      <c r="S32" s="10">
        <f t="shared" si="5"/>
        <v>0</v>
      </c>
      <c r="T32" s="10">
        <f t="shared" si="6"/>
        <v>0</v>
      </c>
      <c r="U32" s="10">
        <v>-0.14319999999999999</v>
      </c>
      <c r="V32" s="10">
        <v>0</v>
      </c>
      <c r="W32" s="10">
        <v>0</v>
      </c>
      <c r="X32" s="10">
        <v>0</v>
      </c>
      <c r="Y32" s="10">
        <v>-0.1415999999999997</v>
      </c>
      <c r="Z32" s="10">
        <v>-0.28600000000000142</v>
      </c>
      <c r="AA32" s="10"/>
      <c r="AB32" s="10">
        <f t="shared" si="7"/>
        <v>0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</row>
    <row r="33" spans="1:48" ht="39" x14ac:dyDescent="0.25">
      <c r="A33" s="1" t="s">
        <v>63</v>
      </c>
      <c r="B33" s="1" t="s">
        <v>31</v>
      </c>
      <c r="C33" s="1">
        <v>427.815</v>
      </c>
      <c r="D33" s="1">
        <v>712.95399999999995</v>
      </c>
      <c r="E33" s="1">
        <v>746.92700000000002</v>
      </c>
      <c r="F33" s="1">
        <v>297.12200000000001</v>
      </c>
      <c r="G33" s="6">
        <v>1</v>
      </c>
      <c r="H33" s="1">
        <v>30</v>
      </c>
      <c r="I33" s="1" t="s">
        <v>32</v>
      </c>
      <c r="J33" s="1">
        <v>742.803</v>
      </c>
      <c r="K33" s="1">
        <f t="shared" si="2"/>
        <v>4.1240000000000236</v>
      </c>
      <c r="L33" s="1">
        <f t="shared" si="3"/>
        <v>116.92399999999998</v>
      </c>
      <c r="M33" s="1">
        <v>630.00300000000004</v>
      </c>
      <c r="N33" s="1"/>
      <c r="O33" s="1">
        <f t="shared" si="4"/>
        <v>23.384799999999995</v>
      </c>
      <c r="P33" s="5"/>
      <c r="Q33" s="5"/>
      <c r="R33" s="24" t="s">
        <v>143</v>
      </c>
      <c r="S33" s="1">
        <f t="shared" si="5"/>
        <v>12.70577469125244</v>
      </c>
      <c r="T33" s="1">
        <f t="shared" si="6"/>
        <v>12.70577469125244</v>
      </c>
      <c r="U33" s="1">
        <v>25.696999999999999</v>
      </c>
      <c r="V33" s="1">
        <v>25.1036</v>
      </c>
      <c r="W33" s="1">
        <v>45.693800000000003</v>
      </c>
      <c r="X33" s="1">
        <v>51.735799999999998</v>
      </c>
      <c r="Y33" s="1">
        <v>59.274800000000013</v>
      </c>
      <c r="Z33" s="1">
        <v>52.462000000000003</v>
      </c>
      <c r="AA33" s="13" t="s">
        <v>58</v>
      </c>
      <c r="AB33" s="1">
        <f t="shared" si="7"/>
        <v>0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</row>
    <row r="34" spans="1:48" x14ac:dyDescent="0.25">
      <c r="A34" s="1" t="s">
        <v>64</v>
      </c>
      <c r="B34" s="1" t="s">
        <v>31</v>
      </c>
      <c r="C34" s="1">
        <v>455.66899999999998</v>
      </c>
      <c r="D34" s="1">
        <v>875.84400000000005</v>
      </c>
      <c r="E34" s="1">
        <v>792.971</v>
      </c>
      <c r="F34" s="1">
        <v>277.55500000000001</v>
      </c>
      <c r="G34" s="6">
        <v>1</v>
      </c>
      <c r="H34" s="1">
        <v>30</v>
      </c>
      <c r="I34" s="1" t="s">
        <v>32</v>
      </c>
      <c r="J34" s="1">
        <v>774.77099999999996</v>
      </c>
      <c r="K34" s="1">
        <f t="shared" si="2"/>
        <v>18.200000000000045</v>
      </c>
      <c r="L34" s="1">
        <f t="shared" si="3"/>
        <v>256.20000000000005</v>
      </c>
      <c r="M34" s="1">
        <v>536.77099999999996</v>
      </c>
      <c r="N34" s="1">
        <v>41.142799999999482</v>
      </c>
      <c r="O34" s="1">
        <f t="shared" si="4"/>
        <v>51.240000000000009</v>
      </c>
      <c r="P34" s="5">
        <v>145</v>
      </c>
      <c r="Q34" s="5"/>
      <c r="R34" s="21"/>
      <c r="S34" s="1">
        <f t="shared" si="5"/>
        <v>9.0495277127244211</v>
      </c>
      <c r="T34" s="1">
        <f t="shared" si="6"/>
        <v>6.2197072599531502</v>
      </c>
      <c r="U34" s="1">
        <v>46.248199999999997</v>
      </c>
      <c r="V34" s="1">
        <v>44.32999999999997</v>
      </c>
      <c r="W34" s="1">
        <v>62.77500000000002</v>
      </c>
      <c r="X34" s="1">
        <v>62.402599999999993</v>
      </c>
      <c r="Y34" s="1">
        <v>60.763199999999983</v>
      </c>
      <c r="Z34" s="1">
        <v>67.013199999999983</v>
      </c>
      <c r="AA34" s="1"/>
      <c r="AB34" s="1">
        <f t="shared" si="7"/>
        <v>145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</row>
    <row r="35" spans="1:48" x14ac:dyDescent="0.25">
      <c r="A35" s="1" t="s">
        <v>65</v>
      </c>
      <c r="B35" s="1" t="s">
        <v>31</v>
      </c>
      <c r="C35" s="1">
        <v>605.899</v>
      </c>
      <c r="D35" s="1">
        <v>130.733</v>
      </c>
      <c r="E35" s="1">
        <v>331.44799999999998</v>
      </c>
      <c r="F35" s="1">
        <v>221.62799999999999</v>
      </c>
      <c r="G35" s="6">
        <v>1</v>
      </c>
      <c r="H35" s="1">
        <v>30</v>
      </c>
      <c r="I35" s="1" t="s">
        <v>32</v>
      </c>
      <c r="J35" s="1">
        <v>334.79700000000003</v>
      </c>
      <c r="K35" s="1">
        <f t="shared" si="2"/>
        <v>-3.3490000000000464</v>
      </c>
      <c r="L35" s="1">
        <f t="shared" si="3"/>
        <v>260.45099999999996</v>
      </c>
      <c r="M35" s="1">
        <v>70.997</v>
      </c>
      <c r="N35" s="1">
        <v>121.6713000000001</v>
      </c>
      <c r="O35" s="1">
        <f t="shared" si="4"/>
        <v>52.090199999999996</v>
      </c>
      <c r="P35" s="5">
        <f>9*O35-N35-F35</f>
        <v>125.51249999999987</v>
      </c>
      <c r="Q35" s="5"/>
      <c r="R35" s="21"/>
      <c r="S35" s="1">
        <f t="shared" si="5"/>
        <v>9</v>
      </c>
      <c r="T35" s="1">
        <f t="shared" si="6"/>
        <v>6.5904776714238018</v>
      </c>
      <c r="U35" s="1">
        <v>50.55980000000001</v>
      </c>
      <c r="V35" s="1">
        <v>48.6066</v>
      </c>
      <c r="W35" s="1">
        <v>61.605200000000004</v>
      </c>
      <c r="X35" s="1">
        <v>68.280600000000007</v>
      </c>
      <c r="Y35" s="1">
        <v>84.292600000000022</v>
      </c>
      <c r="Z35" s="1">
        <v>68.808200000000014</v>
      </c>
      <c r="AA35" s="1"/>
      <c r="AB35" s="1">
        <f t="shared" si="7"/>
        <v>126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</row>
    <row r="36" spans="1:48" x14ac:dyDescent="0.25">
      <c r="A36" s="15" t="s">
        <v>66</v>
      </c>
      <c r="B36" s="15" t="s">
        <v>31</v>
      </c>
      <c r="C36" s="15"/>
      <c r="D36" s="15"/>
      <c r="E36" s="15"/>
      <c r="F36" s="15"/>
      <c r="G36" s="16">
        <v>0</v>
      </c>
      <c r="H36" s="15">
        <v>45</v>
      </c>
      <c r="I36" s="15" t="s">
        <v>32</v>
      </c>
      <c r="J36" s="15"/>
      <c r="K36" s="15">
        <f t="shared" si="2"/>
        <v>0</v>
      </c>
      <c r="L36" s="15">
        <f t="shared" si="3"/>
        <v>0</v>
      </c>
      <c r="M36" s="15"/>
      <c r="N36" s="15"/>
      <c r="O36" s="15">
        <f t="shared" si="4"/>
        <v>0</v>
      </c>
      <c r="P36" s="17"/>
      <c r="Q36" s="17"/>
      <c r="R36" s="22"/>
      <c r="S36" s="15" t="e">
        <f t="shared" si="5"/>
        <v>#DIV/0!</v>
      </c>
      <c r="T36" s="15" t="e">
        <f t="shared" si="6"/>
        <v>#DIV/0!</v>
      </c>
      <c r="U36" s="15">
        <v>0</v>
      </c>
      <c r="V36" s="15">
        <v>0</v>
      </c>
      <c r="W36" s="15">
        <v>0</v>
      </c>
      <c r="X36" s="15">
        <v>0</v>
      </c>
      <c r="Y36" s="15">
        <v>0</v>
      </c>
      <c r="Z36" s="15">
        <v>0</v>
      </c>
      <c r="AA36" s="15" t="s">
        <v>38</v>
      </c>
      <c r="AB36" s="15">
        <f t="shared" si="7"/>
        <v>0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</row>
    <row r="37" spans="1:48" x14ac:dyDescent="0.25">
      <c r="A37" s="15" t="s">
        <v>67</v>
      </c>
      <c r="B37" s="15" t="s">
        <v>31</v>
      </c>
      <c r="C37" s="15"/>
      <c r="D37" s="15"/>
      <c r="E37" s="15"/>
      <c r="F37" s="15"/>
      <c r="G37" s="16">
        <v>0</v>
      </c>
      <c r="H37" s="15">
        <v>40</v>
      </c>
      <c r="I37" s="15" t="s">
        <v>32</v>
      </c>
      <c r="J37" s="15"/>
      <c r="K37" s="15">
        <f t="shared" ref="K37:K68" si="8">E37-J37</f>
        <v>0</v>
      </c>
      <c r="L37" s="15">
        <f t="shared" si="3"/>
        <v>0</v>
      </c>
      <c r="M37" s="15"/>
      <c r="N37" s="15"/>
      <c r="O37" s="15">
        <f t="shared" si="4"/>
        <v>0</v>
      </c>
      <c r="P37" s="17"/>
      <c r="Q37" s="17"/>
      <c r="R37" s="22"/>
      <c r="S37" s="15" t="e">
        <f t="shared" si="5"/>
        <v>#DIV/0!</v>
      </c>
      <c r="T37" s="15" t="e">
        <f t="shared" si="6"/>
        <v>#DIV/0!</v>
      </c>
      <c r="U37" s="15">
        <v>0</v>
      </c>
      <c r="V37" s="15">
        <v>0</v>
      </c>
      <c r="W37" s="15">
        <v>0</v>
      </c>
      <c r="X37" s="15">
        <v>0</v>
      </c>
      <c r="Y37" s="15">
        <v>0</v>
      </c>
      <c r="Z37" s="15">
        <v>0</v>
      </c>
      <c r="AA37" s="15" t="s">
        <v>38</v>
      </c>
      <c r="AB37" s="15">
        <f t="shared" si="7"/>
        <v>0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</row>
    <row r="38" spans="1:48" x14ac:dyDescent="0.25">
      <c r="A38" s="1" t="s">
        <v>68</v>
      </c>
      <c r="B38" s="1" t="s">
        <v>31</v>
      </c>
      <c r="C38" s="1">
        <v>774.17600000000004</v>
      </c>
      <c r="D38" s="1">
        <v>267.06299999999999</v>
      </c>
      <c r="E38" s="1">
        <v>502.93299999999999</v>
      </c>
      <c r="F38" s="1">
        <v>440.642</v>
      </c>
      <c r="G38" s="6">
        <v>1</v>
      </c>
      <c r="H38" s="1">
        <v>40</v>
      </c>
      <c r="I38" s="1" t="s">
        <v>32</v>
      </c>
      <c r="J38" s="1">
        <v>464.5</v>
      </c>
      <c r="K38" s="1">
        <f t="shared" si="8"/>
        <v>38.432999999999993</v>
      </c>
      <c r="L38" s="1">
        <f t="shared" si="3"/>
        <v>502.93299999999999</v>
      </c>
      <c r="M38" s="1"/>
      <c r="N38" s="1">
        <v>187.05039999999991</v>
      </c>
      <c r="O38" s="1">
        <f t="shared" si="4"/>
        <v>100.5866</v>
      </c>
      <c r="P38" s="5">
        <f t="shared" ref="P38" si="9">10*O38-N38-F38</f>
        <v>378.17360000000014</v>
      </c>
      <c r="Q38" s="5"/>
      <c r="R38" s="21"/>
      <c r="S38" s="1">
        <f t="shared" si="5"/>
        <v>10</v>
      </c>
      <c r="T38" s="1">
        <f t="shared" si="6"/>
        <v>6.2403182928938836</v>
      </c>
      <c r="U38" s="1">
        <v>87.469799999999992</v>
      </c>
      <c r="V38" s="1">
        <v>85.074400000000011</v>
      </c>
      <c r="W38" s="1">
        <v>106.4546</v>
      </c>
      <c r="X38" s="1">
        <v>111.9534</v>
      </c>
      <c r="Y38" s="1">
        <v>128.809</v>
      </c>
      <c r="Z38" s="1">
        <v>130.30879999999999</v>
      </c>
      <c r="AA38" s="1" t="s">
        <v>69</v>
      </c>
      <c r="AB38" s="1">
        <f t="shared" si="7"/>
        <v>378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</row>
    <row r="39" spans="1:48" x14ac:dyDescent="0.25">
      <c r="A39" s="1" t="s">
        <v>70</v>
      </c>
      <c r="B39" s="1" t="s">
        <v>31</v>
      </c>
      <c r="C39" s="1">
        <v>512.58299999999997</v>
      </c>
      <c r="D39" s="1">
        <v>140.50299999999999</v>
      </c>
      <c r="E39" s="1">
        <v>121.253</v>
      </c>
      <c r="F39" s="1">
        <v>172.67099999999999</v>
      </c>
      <c r="G39" s="6">
        <v>1</v>
      </c>
      <c r="H39" s="1">
        <v>35</v>
      </c>
      <c r="I39" s="1" t="s">
        <v>32</v>
      </c>
      <c r="J39" s="1">
        <v>116.6</v>
      </c>
      <c r="K39" s="1">
        <f t="shared" si="8"/>
        <v>4.6530000000000058</v>
      </c>
      <c r="L39" s="1">
        <f t="shared" si="3"/>
        <v>121.253</v>
      </c>
      <c r="M39" s="1"/>
      <c r="N39" s="1">
        <v>49.947800000000058</v>
      </c>
      <c r="O39" s="1">
        <f t="shared" si="4"/>
        <v>24.250599999999999</v>
      </c>
      <c r="P39" s="26"/>
      <c r="Q39" s="5"/>
      <c r="R39" s="21"/>
      <c r="S39" s="1">
        <f t="shared" si="5"/>
        <v>9.1799295687529412</v>
      </c>
      <c r="T39" s="1">
        <f t="shared" si="6"/>
        <v>9.1799295687529412</v>
      </c>
      <c r="U39" s="1">
        <v>27.991800000000001</v>
      </c>
      <c r="V39" s="1">
        <v>27.89299999999999</v>
      </c>
      <c r="W39" s="1">
        <v>28.9678</v>
      </c>
      <c r="X39" s="1">
        <v>30.135400000000001</v>
      </c>
      <c r="Y39" s="1">
        <v>36.289800000000007</v>
      </c>
      <c r="Z39" s="1">
        <v>38.078200000000017</v>
      </c>
      <c r="AA39" s="1"/>
      <c r="AB39" s="1">
        <f t="shared" si="7"/>
        <v>0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</row>
    <row r="40" spans="1:48" x14ac:dyDescent="0.25">
      <c r="A40" s="1" t="s">
        <v>71</v>
      </c>
      <c r="B40" s="1" t="s">
        <v>31</v>
      </c>
      <c r="C40" s="1">
        <v>90.56</v>
      </c>
      <c r="D40" s="1">
        <v>138.31</v>
      </c>
      <c r="E40" s="1">
        <v>44.234999999999999</v>
      </c>
      <c r="F40" s="1">
        <v>170.03399999999999</v>
      </c>
      <c r="G40" s="6">
        <v>1</v>
      </c>
      <c r="H40" s="1">
        <v>45</v>
      </c>
      <c r="I40" s="1" t="s">
        <v>32</v>
      </c>
      <c r="J40" s="1">
        <v>42.7</v>
      </c>
      <c r="K40" s="1">
        <f t="shared" si="8"/>
        <v>1.5349999999999966</v>
      </c>
      <c r="L40" s="1">
        <f t="shared" si="3"/>
        <v>44.234999999999999</v>
      </c>
      <c r="M40" s="1"/>
      <c r="N40" s="1"/>
      <c r="O40" s="1">
        <f t="shared" si="4"/>
        <v>8.8469999999999995</v>
      </c>
      <c r="P40" s="26"/>
      <c r="Q40" s="5"/>
      <c r="R40" s="21" t="s">
        <v>145</v>
      </c>
      <c r="S40" s="1">
        <f t="shared" si="5"/>
        <v>19.219396405561206</v>
      </c>
      <c r="T40" s="1">
        <f t="shared" si="6"/>
        <v>19.219396405561206</v>
      </c>
      <c r="U40" s="1">
        <v>5.194</v>
      </c>
      <c r="V40" s="1">
        <v>8.6112000000000002</v>
      </c>
      <c r="W40" s="1">
        <v>18.109200000000001</v>
      </c>
      <c r="X40" s="1">
        <v>17.8718</v>
      </c>
      <c r="Y40" s="1">
        <v>14.4758</v>
      </c>
      <c r="Z40" s="1">
        <v>15.029199999999999</v>
      </c>
      <c r="AA40" s="13" t="s">
        <v>58</v>
      </c>
      <c r="AB40" s="1">
        <f t="shared" si="7"/>
        <v>0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</row>
    <row r="41" spans="1:48" ht="26.25" x14ac:dyDescent="0.25">
      <c r="A41" s="1" t="s">
        <v>72</v>
      </c>
      <c r="B41" s="1" t="s">
        <v>31</v>
      </c>
      <c r="C41" s="1">
        <v>154.202</v>
      </c>
      <c r="D41" s="1">
        <v>24.16</v>
      </c>
      <c r="E41" s="1">
        <v>104.791</v>
      </c>
      <c r="F41" s="1">
        <v>59.79</v>
      </c>
      <c r="G41" s="6">
        <v>1</v>
      </c>
      <c r="H41" s="1">
        <v>30</v>
      </c>
      <c r="I41" s="1" t="s">
        <v>32</v>
      </c>
      <c r="J41" s="1">
        <v>99</v>
      </c>
      <c r="K41" s="1">
        <f t="shared" si="8"/>
        <v>5.7909999999999968</v>
      </c>
      <c r="L41" s="1">
        <f t="shared" si="3"/>
        <v>104.791</v>
      </c>
      <c r="M41" s="1"/>
      <c r="N41" s="1"/>
      <c r="O41" s="1">
        <f t="shared" si="4"/>
        <v>20.958199999999998</v>
      </c>
      <c r="P41" s="27">
        <v>100</v>
      </c>
      <c r="Q41" s="5"/>
      <c r="R41" s="24" t="s">
        <v>146</v>
      </c>
      <c r="S41" s="1">
        <f t="shared" si="5"/>
        <v>7.6242234543042819</v>
      </c>
      <c r="T41" s="1">
        <f t="shared" si="6"/>
        <v>2.8528213300760563</v>
      </c>
      <c r="U41" s="1">
        <v>10.283200000000001</v>
      </c>
      <c r="V41" s="1">
        <v>10.319599999999999</v>
      </c>
      <c r="W41" s="1">
        <v>16.9694</v>
      </c>
      <c r="X41" s="1">
        <v>20.2044</v>
      </c>
      <c r="Y41" s="1">
        <v>24.543600000000001</v>
      </c>
      <c r="Z41" s="1">
        <v>23.8642</v>
      </c>
      <c r="AA41" s="1"/>
      <c r="AB41" s="1">
        <f t="shared" si="7"/>
        <v>100</v>
      </c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</row>
    <row r="42" spans="1:48" x14ac:dyDescent="0.25">
      <c r="A42" s="1" t="s">
        <v>73</v>
      </c>
      <c r="B42" s="1" t="s">
        <v>31</v>
      </c>
      <c r="C42" s="1">
        <v>702.8</v>
      </c>
      <c r="D42" s="1">
        <v>759.50699999999995</v>
      </c>
      <c r="E42" s="1">
        <v>383.839</v>
      </c>
      <c r="F42" s="1">
        <v>573.17600000000004</v>
      </c>
      <c r="G42" s="6">
        <v>1</v>
      </c>
      <c r="H42" s="1">
        <v>45</v>
      </c>
      <c r="I42" s="1" t="s">
        <v>32</v>
      </c>
      <c r="J42" s="1">
        <v>380.8</v>
      </c>
      <c r="K42" s="1">
        <f t="shared" si="8"/>
        <v>3.0389999999999873</v>
      </c>
      <c r="L42" s="1">
        <f t="shared" si="3"/>
        <v>383.839</v>
      </c>
      <c r="M42" s="1"/>
      <c r="N42" s="1">
        <v>201.76339999999979</v>
      </c>
      <c r="O42" s="1">
        <f t="shared" si="4"/>
        <v>76.767799999999994</v>
      </c>
      <c r="P42" s="5"/>
      <c r="Q42" s="5"/>
      <c r="R42" s="21"/>
      <c r="S42" s="1">
        <f t="shared" si="5"/>
        <v>10.094589137633225</v>
      </c>
      <c r="T42" s="1">
        <f t="shared" si="6"/>
        <v>10.094589137633225</v>
      </c>
      <c r="U42" s="1">
        <v>98.536399999999986</v>
      </c>
      <c r="V42" s="1">
        <v>97.0334</v>
      </c>
      <c r="W42" s="1">
        <v>109.66719999999999</v>
      </c>
      <c r="X42" s="1">
        <v>109.4006</v>
      </c>
      <c r="Y42" s="1">
        <v>95.001000000000005</v>
      </c>
      <c r="Z42" s="1">
        <v>89.763800000000018</v>
      </c>
      <c r="AA42" s="1"/>
      <c r="AB42" s="1">
        <f t="shared" si="7"/>
        <v>0</v>
      </c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</row>
    <row r="43" spans="1:48" x14ac:dyDescent="0.25">
      <c r="A43" s="1" t="s">
        <v>74</v>
      </c>
      <c r="B43" s="1" t="s">
        <v>31</v>
      </c>
      <c r="C43" s="1">
        <v>337.00200000000001</v>
      </c>
      <c r="D43" s="1">
        <v>568.51800000000003</v>
      </c>
      <c r="E43" s="1">
        <v>259.72000000000003</v>
      </c>
      <c r="F43" s="1">
        <v>433.375</v>
      </c>
      <c r="G43" s="6">
        <v>1</v>
      </c>
      <c r="H43" s="1">
        <v>45</v>
      </c>
      <c r="I43" s="1" t="s">
        <v>32</v>
      </c>
      <c r="J43" s="1">
        <v>252.3</v>
      </c>
      <c r="K43" s="1">
        <f t="shared" si="8"/>
        <v>7.4200000000000159</v>
      </c>
      <c r="L43" s="1">
        <f t="shared" si="3"/>
        <v>259.72000000000003</v>
      </c>
      <c r="M43" s="1"/>
      <c r="N43" s="1">
        <v>190.50219999999999</v>
      </c>
      <c r="O43" s="1">
        <f t="shared" si="4"/>
        <v>51.944000000000003</v>
      </c>
      <c r="P43" s="5"/>
      <c r="Q43" s="5"/>
      <c r="R43" s="21"/>
      <c r="S43" s="1">
        <f t="shared" si="5"/>
        <v>12.010572924688125</v>
      </c>
      <c r="T43" s="1">
        <f t="shared" si="6"/>
        <v>12.010572924688125</v>
      </c>
      <c r="U43" s="1">
        <v>66.335799999999992</v>
      </c>
      <c r="V43" s="1">
        <v>61.761400000000002</v>
      </c>
      <c r="W43" s="1">
        <v>71.097000000000008</v>
      </c>
      <c r="X43" s="1">
        <v>68.716999999999999</v>
      </c>
      <c r="Y43" s="1">
        <v>61.682399999999987</v>
      </c>
      <c r="Z43" s="1">
        <v>64.51939999999999</v>
      </c>
      <c r="AA43" s="1"/>
      <c r="AB43" s="1">
        <f t="shared" si="7"/>
        <v>0</v>
      </c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</row>
    <row r="44" spans="1:48" x14ac:dyDescent="0.25">
      <c r="A44" s="1" t="s">
        <v>75</v>
      </c>
      <c r="B44" s="1" t="s">
        <v>31</v>
      </c>
      <c r="C44" s="1">
        <v>281.642</v>
      </c>
      <c r="D44" s="1">
        <v>276.01499999999999</v>
      </c>
      <c r="E44" s="1">
        <v>147.96600000000001</v>
      </c>
      <c r="F44" s="1">
        <v>262.00200000000001</v>
      </c>
      <c r="G44" s="6">
        <v>1</v>
      </c>
      <c r="H44" s="1">
        <v>45</v>
      </c>
      <c r="I44" s="1" t="s">
        <v>32</v>
      </c>
      <c r="J44" s="1">
        <v>146.69999999999999</v>
      </c>
      <c r="K44" s="1">
        <f t="shared" si="8"/>
        <v>1.2660000000000196</v>
      </c>
      <c r="L44" s="1">
        <f t="shared" si="3"/>
        <v>147.96600000000001</v>
      </c>
      <c r="M44" s="1"/>
      <c r="N44" s="1">
        <v>75.421600000000112</v>
      </c>
      <c r="O44" s="1">
        <f t="shared" si="4"/>
        <v>29.593200000000003</v>
      </c>
      <c r="P44" s="5"/>
      <c r="Q44" s="5"/>
      <c r="R44" s="21"/>
      <c r="S44" s="1">
        <f t="shared" si="5"/>
        <v>11.402065339334715</v>
      </c>
      <c r="T44" s="1">
        <f t="shared" si="6"/>
        <v>11.402065339334715</v>
      </c>
      <c r="U44" s="1">
        <v>36.871600000000001</v>
      </c>
      <c r="V44" s="1">
        <v>36.585599999999999</v>
      </c>
      <c r="W44" s="1">
        <v>31.6782</v>
      </c>
      <c r="X44" s="1">
        <v>34.227800000000002</v>
      </c>
      <c r="Y44" s="1">
        <v>35.880800000000001</v>
      </c>
      <c r="Z44" s="1">
        <v>30.114999999999998</v>
      </c>
      <c r="AA44" s="1"/>
      <c r="AB44" s="1">
        <f t="shared" si="7"/>
        <v>0</v>
      </c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</row>
    <row r="45" spans="1:48" x14ac:dyDescent="0.25">
      <c r="A45" s="10" t="s">
        <v>76</v>
      </c>
      <c r="B45" s="10" t="s">
        <v>31</v>
      </c>
      <c r="C45" s="10">
        <v>47.241999999999997</v>
      </c>
      <c r="D45" s="10"/>
      <c r="E45" s="10"/>
      <c r="F45" s="10"/>
      <c r="G45" s="11">
        <v>0</v>
      </c>
      <c r="H45" s="10" t="e">
        <v>#N/A</v>
      </c>
      <c r="I45" s="10" t="s">
        <v>42</v>
      </c>
      <c r="J45" s="10">
        <v>0.8</v>
      </c>
      <c r="K45" s="10">
        <f t="shared" si="8"/>
        <v>-0.8</v>
      </c>
      <c r="L45" s="10">
        <f t="shared" si="3"/>
        <v>0</v>
      </c>
      <c r="M45" s="10"/>
      <c r="N45" s="10"/>
      <c r="O45" s="10">
        <f t="shared" si="4"/>
        <v>0</v>
      </c>
      <c r="P45" s="12"/>
      <c r="Q45" s="12"/>
      <c r="R45" s="23"/>
      <c r="S45" s="10" t="e">
        <f t="shared" si="5"/>
        <v>#DIV/0!</v>
      </c>
      <c r="T45" s="10" t="e">
        <f t="shared" si="6"/>
        <v>#DIV/0!</v>
      </c>
      <c r="U45" s="10">
        <v>0</v>
      </c>
      <c r="V45" s="10">
        <v>0</v>
      </c>
      <c r="W45" s="10">
        <v>0</v>
      </c>
      <c r="X45" s="10">
        <v>0</v>
      </c>
      <c r="Y45" s="10">
        <v>0</v>
      </c>
      <c r="Z45" s="10">
        <v>0</v>
      </c>
      <c r="AA45" s="10" t="s">
        <v>77</v>
      </c>
      <c r="AB45" s="10">
        <f t="shared" si="7"/>
        <v>0</v>
      </c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</row>
    <row r="46" spans="1:48" x14ac:dyDescent="0.25">
      <c r="A46" s="10" t="s">
        <v>78</v>
      </c>
      <c r="B46" s="10" t="s">
        <v>31</v>
      </c>
      <c r="C46" s="10"/>
      <c r="D46" s="10">
        <v>222.13900000000001</v>
      </c>
      <c r="E46" s="10">
        <v>222.13900000000001</v>
      </c>
      <c r="F46" s="10"/>
      <c r="G46" s="11">
        <v>0</v>
      </c>
      <c r="H46" s="10" t="e">
        <v>#N/A</v>
      </c>
      <c r="I46" s="10" t="s">
        <v>42</v>
      </c>
      <c r="J46" s="10">
        <v>222.13900000000001</v>
      </c>
      <c r="K46" s="10">
        <f t="shared" si="8"/>
        <v>0</v>
      </c>
      <c r="L46" s="10">
        <f t="shared" si="3"/>
        <v>0</v>
      </c>
      <c r="M46" s="10">
        <v>222.13900000000001</v>
      </c>
      <c r="N46" s="10"/>
      <c r="O46" s="10">
        <f t="shared" si="4"/>
        <v>0</v>
      </c>
      <c r="P46" s="12"/>
      <c r="Q46" s="12"/>
      <c r="R46" s="23"/>
      <c r="S46" s="10" t="e">
        <f t="shared" si="5"/>
        <v>#DIV/0!</v>
      </c>
      <c r="T46" s="10" t="e">
        <f t="shared" si="6"/>
        <v>#DIV/0!</v>
      </c>
      <c r="U46" s="10">
        <v>0</v>
      </c>
      <c r="V46" s="10">
        <v>0</v>
      </c>
      <c r="W46" s="10">
        <v>0</v>
      </c>
      <c r="X46" s="10">
        <v>0</v>
      </c>
      <c r="Y46" s="10">
        <v>0</v>
      </c>
      <c r="Z46" s="10">
        <v>0</v>
      </c>
      <c r="AA46" s="10"/>
      <c r="AB46" s="10">
        <f t="shared" si="7"/>
        <v>0</v>
      </c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</row>
    <row r="47" spans="1:48" x14ac:dyDescent="0.25">
      <c r="A47" s="1" t="s">
        <v>79</v>
      </c>
      <c r="B47" s="1" t="s">
        <v>37</v>
      </c>
      <c r="C47" s="1">
        <v>598</v>
      </c>
      <c r="D47" s="1">
        <v>235</v>
      </c>
      <c r="E47" s="1">
        <v>431</v>
      </c>
      <c r="F47" s="1">
        <v>333</v>
      </c>
      <c r="G47" s="6">
        <v>0.4</v>
      </c>
      <c r="H47" s="1">
        <v>45</v>
      </c>
      <c r="I47" s="1" t="s">
        <v>32</v>
      </c>
      <c r="J47" s="1">
        <v>423</v>
      </c>
      <c r="K47" s="1">
        <f t="shared" si="8"/>
        <v>8</v>
      </c>
      <c r="L47" s="1">
        <f t="shared" si="3"/>
        <v>431</v>
      </c>
      <c r="M47" s="1"/>
      <c r="N47" s="1">
        <v>151</v>
      </c>
      <c r="O47" s="1">
        <f t="shared" si="4"/>
        <v>86.2</v>
      </c>
      <c r="P47" s="5">
        <f>10*O47-N47-F47</f>
        <v>378</v>
      </c>
      <c r="Q47" s="5"/>
      <c r="R47" s="21"/>
      <c r="S47" s="1">
        <f t="shared" si="5"/>
        <v>10</v>
      </c>
      <c r="T47" s="1">
        <f t="shared" si="6"/>
        <v>5.6148491879350342</v>
      </c>
      <c r="U47" s="1">
        <v>70.8</v>
      </c>
      <c r="V47" s="1">
        <v>68.599999999999994</v>
      </c>
      <c r="W47" s="1">
        <v>86</v>
      </c>
      <c r="X47" s="1">
        <v>92</v>
      </c>
      <c r="Y47" s="1">
        <v>104.6</v>
      </c>
      <c r="Z47" s="1">
        <v>103</v>
      </c>
      <c r="AA47" s="1"/>
      <c r="AB47" s="1">
        <f t="shared" si="7"/>
        <v>151</v>
      </c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</row>
    <row r="48" spans="1:48" x14ac:dyDescent="0.25">
      <c r="A48" s="15" t="s">
        <v>80</v>
      </c>
      <c r="B48" s="15" t="s">
        <v>37</v>
      </c>
      <c r="C48" s="15"/>
      <c r="D48" s="15"/>
      <c r="E48" s="15"/>
      <c r="F48" s="15"/>
      <c r="G48" s="16">
        <v>0</v>
      </c>
      <c r="H48" s="15">
        <v>50</v>
      </c>
      <c r="I48" s="15" t="s">
        <v>32</v>
      </c>
      <c r="J48" s="15"/>
      <c r="K48" s="15">
        <f t="shared" si="8"/>
        <v>0</v>
      </c>
      <c r="L48" s="15">
        <f t="shared" si="3"/>
        <v>0</v>
      </c>
      <c r="M48" s="15"/>
      <c r="N48" s="15"/>
      <c r="O48" s="15">
        <f t="shared" si="4"/>
        <v>0</v>
      </c>
      <c r="P48" s="17"/>
      <c r="Q48" s="17"/>
      <c r="R48" s="22"/>
      <c r="S48" s="15" t="e">
        <f t="shared" si="5"/>
        <v>#DIV/0!</v>
      </c>
      <c r="T48" s="15" t="e">
        <f t="shared" si="6"/>
        <v>#DIV/0!</v>
      </c>
      <c r="U48" s="15">
        <v>0</v>
      </c>
      <c r="V48" s="15">
        <v>0</v>
      </c>
      <c r="W48" s="15">
        <v>0</v>
      </c>
      <c r="X48" s="15">
        <v>0</v>
      </c>
      <c r="Y48" s="15">
        <v>0</v>
      </c>
      <c r="Z48" s="15">
        <v>0</v>
      </c>
      <c r="AA48" s="15" t="s">
        <v>38</v>
      </c>
      <c r="AB48" s="15">
        <f t="shared" si="7"/>
        <v>0</v>
      </c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</row>
    <row r="49" spans="1:48" x14ac:dyDescent="0.25">
      <c r="A49" s="15" t="s">
        <v>81</v>
      </c>
      <c r="B49" s="15" t="s">
        <v>31</v>
      </c>
      <c r="C49" s="15"/>
      <c r="D49" s="15">
        <v>218.30699999999999</v>
      </c>
      <c r="E49" s="15">
        <v>218.30699999999999</v>
      </c>
      <c r="F49" s="15"/>
      <c r="G49" s="16">
        <v>0</v>
      </c>
      <c r="H49" s="15">
        <v>45</v>
      </c>
      <c r="I49" s="15" t="s">
        <v>32</v>
      </c>
      <c r="J49" s="15">
        <v>218.30699999999999</v>
      </c>
      <c r="K49" s="15">
        <f t="shared" si="8"/>
        <v>0</v>
      </c>
      <c r="L49" s="15">
        <f t="shared" si="3"/>
        <v>0</v>
      </c>
      <c r="M49" s="15">
        <v>218.30699999999999</v>
      </c>
      <c r="N49" s="15"/>
      <c r="O49" s="15">
        <f t="shared" si="4"/>
        <v>0</v>
      </c>
      <c r="P49" s="17"/>
      <c r="Q49" s="17"/>
      <c r="R49" s="22"/>
      <c r="S49" s="15" t="e">
        <f t="shared" si="5"/>
        <v>#DIV/0!</v>
      </c>
      <c r="T49" s="15" t="e">
        <f t="shared" si="6"/>
        <v>#DIV/0!</v>
      </c>
      <c r="U49" s="15">
        <v>0</v>
      </c>
      <c r="V49" s="15">
        <v>0</v>
      </c>
      <c r="W49" s="15">
        <v>0</v>
      </c>
      <c r="X49" s="15">
        <v>0</v>
      </c>
      <c r="Y49" s="15">
        <v>0</v>
      </c>
      <c r="Z49" s="15">
        <v>0</v>
      </c>
      <c r="AA49" s="15" t="s">
        <v>38</v>
      </c>
      <c r="AB49" s="15">
        <f t="shared" si="7"/>
        <v>0</v>
      </c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</row>
    <row r="50" spans="1:48" x14ac:dyDescent="0.25">
      <c r="A50" s="15" t="s">
        <v>82</v>
      </c>
      <c r="B50" s="15" t="s">
        <v>37</v>
      </c>
      <c r="C50" s="15"/>
      <c r="D50" s="15"/>
      <c r="E50" s="15"/>
      <c r="F50" s="15"/>
      <c r="G50" s="16">
        <v>0</v>
      </c>
      <c r="H50" s="15">
        <v>40</v>
      </c>
      <c r="I50" s="15" t="s">
        <v>32</v>
      </c>
      <c r="J50" s="15"/>
      <c r="K50" s="15">
        <f t="shared" si="8"/>
        <v>0</v>
      </c>
      <c r="L50" s="15">
        <f t="shared" si="3"/>
        <v>0</v>
      </c>
      <c r="M50" s="15"/>
      <c r="N50" s="15"/>
      <c r="O50" s="15">
        <f t="shared" si="4"/>
        <v>0</v>
      </c>
      <c r="P50" s="17"/>
      <c r="Q50" s="17"/>
      <c r="R50" s="22"/>
      <c r="S50" s="15" t="e">
        <f t="shared" si="5"/>
        <v>#DIV/0!</v>
      </c>
      <c r="T50" s="15" t="e">
        <f t="shared" si="6"/>
        <v>#DIV/0!</v>
      </c>
      <c r="U50" s="15">
        <v>0</v>
      </c>
      <c r="V50" s="15">
        <v>0</v>
      </c>
      <c r="W50" s="15">
        <v>0</v>
      </c>
      <c r="X50" s="15">
        <v>0</v>
      </c>
      <c r="Y50" s="15">
        <v>0</v>
      </c>
      <c r="Z50" s="15">
        <v>0</v>
      </c>
      <c r="AA50" s="15" t="s">
        <v>38</v>
      </c>
      <c r="AB50" s="15">
        <f t="shared" si="7"/>
        <v>0</v>
      </c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</row>
    <row r="51" spans="1:48" x14ac:dyDescent="0.25">
      <c r="A51" s="1" t="s">
        <v>83</v>
      </c>
      <c r="B51" s="1" t="s">
        <v>31</v>
      </c>
      <c r="C51" s="1">
        <v>227.05</v>
      </c>
      <c r="D51" s="1">
        <v>627.67200000000003</v>
      </c>
      <c r="E51" s="1">
        <v>250.321</v>
      </c>
      <c r="F51" s="1">
        <v>465.80799999999999</v>
      </c>
      <c r="G51" s="6">
        <v>1</v>
      </c>
      <c r="H51" s="1">
        <v>40</v>
      </c>
      <c r="I51" s="1" t="s">
        <v>32</v>
      </c>
      <c r="J51" s="1">
        <v>255.203</v>
      </c>
      <c r="K51" s="1">
        <f t="shared" si="8"/>
        <v>-4.882000000000005</v>
      </c>
      <c r="L51" s="1">
        <f t="shared" si="3"/>
        <v>178.31799999999998</v>
      </c>
      <c r="M51" s="1">
        <v>72.003</v>
      </c>
      <c r="N51" s="1"/>
      <c r="O51" s="1">
        <f t="shared" si="4"/>
        <v>35.663599999999995</v>
      </c>
      <c r="P51" s="5"/>
      <c r="Q51" s="5"/>
      <c r="R51" s="21"/>
      <c r="S51" s="1">
        <f t="shared" si="5"/>
        <v>13.061160398838032</v>
      </c>
      <c r="T51" s="1">
        <f t="shared" si="6"/>
        <v>13.061160398838032</v>
      </c>
      <c r="U51" s="1">
        <v>34.982800000000012</v>
      </c>
      <c r="V51" s="1">
        <v>38.456800000000001</v>
      </c>
      <c r="W51" s="1">
        <v>66.178799999999995</v>
      </c>
      <c r="X51" s="1">
        <v>64.140799999999999</v>
      </c>
      <c r="Y51" s="1">
        <v>47.88539999999999</v>
      </c>
      <c r="Z51" s="1">
        <v>45.282600000000002</v>
      </c>
      <c r="AA51" s="1"/>
      <c r="AB51" s="1">
        <f t="shared" si="7"/>
        <v>0</v>
      </c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</row>
    <row r="52" spans="1:48" x14ac:dyDescent="0.25">
      <c r="A52" s="1" t="s">
        <v>84</v>
      </c>
      <c r="B52" s="1" t="s">
        <v>37</v>
      </c>
      <c r="C52" s="1">
        <v>410</v>
      </c>
      <c r="D52" s="1">
        <v>666</v>
      </c>
      <c r="E52" s="1">
        <v>467</v>
      </c>
      <c r="F52" s="1">
        <v>566</v>
      </c>
      <c r="G52" s="6">
        <v>0.4</v>
      </c>
      <c r="H52" s="1">
        <v>40</v>
      </c>
      <c r="I52" s="1" t="s">
        <v>32</v>
      </c>
      <c r="J52" s="1">
        <v>465</v>
      </c>
      <c r="K52" s="1">
        <f t="shared" si="8"/>
        <v>2</v>
      </c>
      <c r="L52" s="1">
        <f t="shared" si="3"/>
        <v>347</v>
      </c>
      <c r="M52" s="1">
        <v>120</v>
      </c>
      <c r="N52" s="1"/>
      <c r="O52" s="1">
        <f t="shared" si="4"/>
        <v>69.400000000000006</v>
      </c>
      <c r="P52" s="5">
        <f>9*O52-N52-F52</f>
        <v>58.600000000000023</v>
      </c>
      <c r="Q52" s="5"/>
      <c r="R52" s="21"/>
      <c r="S52" s="1">
        <f t="shared" si="5"/>
        <v>9</v>
      </c>
      <c r="T52" s="1">
        <f t="shared" si="6"/>
        <v>8.1556195965417864</v>
      </c>
      <c r="U52" s="1">
        <v>44.4</v>
      </c>
      <c r="V52" s="1">
        <v>48.8</v>
      </c>
      <c r="W52" s="1">
        <v>87.6</v>
      </c>
      <c r="X52" s="1">
        <v>85</v>
      </c>
      <c r="Y52" s="1">
        <v>80.599999999999994</v>
      </c>
      <c r="Z52" s="1">
        <v>86</v>
      </c>
      <c r="AA52" s="1"/>
      <c r="AB52" s="1">
        <f t="shared" si="7"/>
        <v>23</v>
      </c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</row>
    <row r="53" spans="1:48" x14ac:dyDescent="0.25">
      <c r="A53" s="1" t="s">
        <v>85</v>
      </c>
      <c r="B53" s="1" t="s">
        <v>37</v>
      </c>
      <c r="C53" s="1">
        <v>254</v>
      </c>
      <c r="D53" s="1">
        <v>732</v>
      </c>
      <c r="E53" s="1">
        <v>427</v>
      </c>
      <c r="F53" s="1">
        <v>512</v>
      </c>
      <c r="G53" s="6">
        <v>0.4</v>
      </c>
      <c r="H53" s="1">
        <v>45</v>
      </c>
      <c r="I53" s="1" t="s">
        <v>32</v>
      </c>
      <c r="J53" s="1">
        <v>428</v>
      </c>
      <c r="K53" s="1">
        <f t="shared" si="8"/>
        <v>-1</v>
      </c>
      <c r="L53" s="1">
        <f t="shared" si="3"/>
        <v>367</v>
      </c>
      <c r="M53" s="1">
        <v>60</v>
      </c>
      <c r="N53" s="1"/>
      <c r="O53" s="1">
        <f t="shared" si="4"/>
        <v>73.400000000000006</v>
      </c>
      <c r="P53" s="5">
        <f t="shared" ref="P53:P56" si="10">10*O53-N53-F53</f>
        <v>222</v>
      </c>
      <c r="Q53" s="5"/>
      <c r="R53" s="21"/>
      <c r="S53" s="1">
        <f t="shared" si="5"/>
        <v>10</v>
      </c>
      <c r="T53" s="1">
        <f t="shared" si="6"/>
        <v>6.9754768392370563</v>
      </c>
      <c r="U53" s="1">
        <v>61.2</v>
      </c>
      <c r="V53" s="1">
        <v>57.8</v>
      </c>
      <c r="W53" s="1">
        <v>94</v>
      </c>
      <c r="X53" s="1">
        <v>104.4</v>
      </c>
      <c r="Y53" s="1">
        <v>79</v>
      </c>
      <c r="Z53" s="1">
        <v>83.6</v>
      </c>
      <c r="AA53" s="1"/>
      <c r="AB53" s="1">
        <f t="shared" si="7"/>
        <v>89</v>
      </c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</row>
    <row r="54" spans="1:48" x14ac:dyDescent="0.25">
      <c r="A54" s="1" t="s">
        <v>86</v>
      </c>
      <c r="B54" s="1" t="s">
        <v>37</v>
      </c>
      <c r="C54" s="1">
        <v>1571</v>
      </c>
      <c r="D54" s="1">
        <v>492</v>
      </c>
      <c r="E54" s="1">
        <v>941</v>
      </c>
      <c r="F54" s="1">
        <v>477</v>
      </c>
      <c r="G54" s="6">
        <v>0.4</v>
      </c>
      <c r="H54" s="1">
        <v>40</v>
      </c>
      <c r="I54" s="1" t="s">
        <v>32</v>
      </c>
      <c r="J54" s="1">
        <v>944</v>
      </c>
      <c r="K54" s="1">
        <f t="shared" si="8"/>
        <v>-3</v>
      </c>
      <c r="L54" s="1">
        <f t="shared" si="3"/>
        <v>581</v>
      </c>
      <c r="M54" s="1">
        <v>360</v>
      </c>
      <c r="N54" s="1">
        <v>258.19999999999982</v>
      </c>
      <c r="O54" s="1">
        <f t="shared" si="4"/>
        <v>116.2</v>
      </c>
      <c r="P54" s="5">
        <f t="shared" si="10"/>
        <v>426.80000000000018</v>
      </c>
      <c r="Q54" s="5"/>
      <c r="R54" s="21"/>
      <c r="S54" s="1">
        <f t="shared" si="5"/>
        <v>10</v>
      </c>
      <c r="T54" s="1">
        <f t="shared" si="6"/>
        <v>6.3270223752151447</v>
      </c>
      <c r="U54" s="1">
        <v>100</v>
      </c>
      <c r="V54" s="1">
        <v>92.4</v>
      </c>
      <c r="W54" s="1">
        <v>119.4</v>
      </c>
      <c r="X54" s="1">
        <v>132</v>
      </c>
      <c r="Y54" s="1">
        <v>158</v>
      </c>
      <c r="Z54" s="1">
        <v>149</v>
      </c>
      <c r="AA54" s="1"/>
      <c r="AB54" s="1">
        <f t="shared" si="7"/>
        <v>171</v>
      </c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</row>
    <row r="55" spans="1:48" x14ac:dyDescent="0.25">
      <c r="A55" s="1" t="s">
        <v>87</v>
      </c>
      <c r="B55" s="1" t="s">
        <v>31</v>
      </c>
      <c r="C55" s="1">
        <v>167.035</v>
      </c>
      <c r="D55" s="1"/>
      <c r="E55" s="1">
        <v>92.644000000000005</v>
      </c>
      <c r="F55" s="1">
        <v>61.93</v>
      </c>
      <c r="G55" s="6">
        <v>1</v>
      </c>
      <c r="H55" s="1">
        <v>50</v>
      </c>
      <c r="I55" s="1" t="s">
        <v>32</v>
      </c>
      <c r="J55" s="1">
        <v>90.45</v>
      </c>
      <c r="K55" s="1">
        <f t="shared" si="8"/>
        <v>2.1940000000000026</v>
      </c>
      <c r="L55" s="1">
        <f t="shared" si="3"/>
        <v>92.644000000000005</v>
      </c>
      <c r="M55" s="1"/>
      <c r="N55" s="1"/>
      <c r="O55" s="1">
        <f t="shared" si="4"/>
        <v>18.5288</v>
      </c>
      <c r="P55" s="5">
        <f>9*O55-N55-F55</f>
        <v>104.82919999999999</v>
      </c>
      <c r="Q55" s="5"/>
      <c r="R55" s="21"/>
      <c r="S55" s="1">
        <f t="shared" si="5"/>
        <v>9</v>
      </c>
      <c r="T55" s="1">
        <f t="shared" si="6"/>
        <v>3.3423643193299077</v>
      </c>
      <c r="U55" s="1">
        <v>10.998200000000001</v>
      </c>
      <c r="V55" s="1">
        <v>12.071400000000001</v>
      </c>
      <c r="W55" s="1">
        <v>15.831200000000001</v>
      </c>
      <c r="X55" s="1">
        <v>16.908000000000001</v>
      </c>
      <c r="Y55" s="1">
        <v>20.1694</v>
      </c>
      <c r="Z55" s="1">
        <v>17.769400000000001</v>
      </c>
      <c r="AA55" s="1"/>
      <c r="AB55" s="1">
        <f t="shared" si="7"/>
        <v>105</v>
      </c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</row>
    <row r="56" spans="1:48" x14ac:dyDescent="0.25">
      <c r="A56" s="1" t="s">
        <v>88</v>
      </c>
      <c r="B56" s="1" t="s">
        <v>31</v>
      </c>
      <c r="C56" s="1">
        <v>98.734999999999999</v>
      </c>
      <c r="D56" s="1">
        <v>208.66</v>
      </c>
      <c r="E56" s="1">
        <v>122.434</v>
      </c>
      <c r="F56" s="1">
        <v>164.22200000000001</v>
      </c>
      <c r="G56" s="6">
        <v>1</v>
      </c>
      <c r="H56" s="1">
        <v>50</v>
      </c>
      <c r="I56" s="1" t="s">
        <v>32</v>
      </c>
      <c r="J56" s="1">
        <v>115.5</v>
      </c>
      <c r="K56" s="1">
        <f t="shared" si="8"/>
        <v>6.9339999999999975</v>
      </c>
      <c r="L56" s="1">
        <f t="shared" si="3"/>
        <v>122.434</v>
      </c>
      <c r="M56" s="1"/>
      <c r="N56" s="1"/>
      <c r="O56" s="1">
        <f t="shared" si="4"/>
        <v>24.486799999999999</v>
      </c>
      <c r="P56" s="5">
        <f t="shared" si="10"/>
        <v>80.645999999999987</v>
      </c>
      <c r="Q56" s="5"/>
      <c r="R56" s="21"/>
      <c r="S56" s="1">
        <f t="shared" si="5"/>
        <v>10</v>
      </c>
      <c r="T56" s="1">
        <f t="shared" si="6"/>
        <v>6.7065521015404226</v>
      </c>
      <c r="U56" s="1">
        <v>19.433399999999999</v>
      </c>
      <c r="V56" s="1">
        <v>19.423200000000001</v>
      </c>
      <c r="W56" s="1">
        <v>28.243600000000001</v>
      </c>
      <c r="X56" s="1">
        <v>29.8764</v>
      </c>
      <c r="Y56" s="1">
        <v>23.976800000000001</v>
      </c>
      <c r="Z56" s="1">
        <v>23.7668</v>
      </c>
      <c r="AA56" s="1"/>
      <c r="AB56" s="1">
        <f t="shared" si="7"/>
        <v>81</v>
      </c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</row>
    <row r="57" spans="1:48" x14ac:dyDescent="0.25">
      <c r="A57" s="15" t="s">
        <v>89</v>
      </c>
      <c r="B57" s="15" t="s">
        <v>31</v>
      </c>
      <c r="C57" s="15"/>
      <c r="D57" s="15"/>
      <c r="E57" s="15"/>
      <c r="F57" s="15"/>
      <c r="G57" s="16">
        <v>0</v>
      </c>
      <c r="H57" s="15">
        <v>55</v>
      </c>
      <c r="I57" s="15" t="s">
        <v>32</v>
      </c>
      <c r="J57" s="15"/>
      <c r="K57" s="15">
        <f t="shared" si="8"/>
        <v>0</v>
      </c>
      <c r="L57" s="15">
        <f t="shared" si="3"/>
        <v>0</v>
      </c>
      <c r="M57" s="15"/>
      <c r="N57" s="15"/>
      <c r="O57" s="15">
        <f t="shared" si="4"/>
        <v>0</v>
      </c>
      <c r="P57" s="17"/>
      <c r="Q57" s="17"/>
      <c r="R57" s="22"/>
      <c r="S57" s="15" t="e">
        <f t="shared" si="5"/>
        <v>#DIV/0!</v>
      </c>
      <c r="T57" s="15" t="e">
        <f t="shared" si="6"/>
        <v>#DIV/0!</v>
      </c>
      <c r="U57" s="15">
        <v>0</v>
      </c>
      <c r="V57" s="15">
        <v>0</v>
      </c>
      <c r="W57" s="15">
        <v>0</v>
      </c>
      <c r="X57" s="15">
        <v>0</v>
      </c>
      <c r="Y57" s="15">
        <v>0</v>
      </c>
      <c r="Z57" s="15">
        <v>0</v>
      </c>
      <c r="AA57" s="15" t="s">
        <v>38</v>
      </c>
      <c r="AB57" s="15">
        <f t="shared" si="7"/>
        <v>0</v>
      </c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</row>
    <row r="58" spans="1:48" x14ac:dyDescent="0.25">
      <c r="A58" s="10" t="s">
        <v>90</v>
      </c>
      <c r="B58" s="10" t="s">
        <v>31</v>
      </c>
      <c r="C58" s="10">
        <v>108.215</v>
      </c>
      <c r="D58" s="10">
        <v>48.14</v>
      </c>
      <c r="E58" s="10">
        <v>48.14</v>
      </c>
      <c r="F58" s="10"/>
      <c r="G58" s="11">
        <v>0</v>
      </c>
      <c r="H58" s="10">
        <v>50</v>
      </c>
      <c r="I58" s="10" t="s">
        <v>42</v>
      </c>
      <c r="J58" s="10">
        <v>48.14</v>
      </c>
      <c r="K58" s="10">
        <f t="shared" si="8"/>
        <v>0</v>
      </c>
      <c r="L58" s="10">
        <f t="shared" si="3"/>
        <v>0</v>
      </c>
      <c r="M58" s="10">
        <v>48.14</v>
      </c>
      <c r="N58" s="10"/>
      <c r="O58" s="10">
        <f t="shared" si="4"/>
        <v>0</v>
      </c>
      <c r="P58" s="12"/>
      <c r="Q58" s="12"/>
      <c r="R58" s="23"/>
      <c r="S58" s="10" t="e">
        <f t="shared" si="5"/>
        <v>#DIV/0!</v>
      </c>
      <c r="T58" s="10" t="e">
        <f t="shared" si="6"/>
        <v>#DIV/0!</v>
      </c>
      <c r="U58" s="10">
        <v>0</v>
      </c>
      <c r="V58" s="10">
        <v>0</v>
      </c>
      <c r="W58" s="10">
        <v>0.30600000000000022</v>
      </c>
      <c r="X58" s="10">
        <v>0.30599999999999999</v>
      </c>
      <c r="Y58" s="10">
        <v>0.30399999999999999</v>
      </c>
      <c r="Z58" s="10">
        <v>1.8146</v>
      </c>
      <c r="AA58" s="10"/>
      <c r="AB58" s="10">
        <f t="shared" si="7"/>
        <v>0</v>
      </c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</row>
    <row r="59" spans="1:48" x14ac:dyDescent="0.25">
      <c r="A59" s="1" t="s">
        <v>91</v>
      </c>
      <c r="B59" s="1" t="s">
        <v>31</v>
      </c>
      <c r="C59" s="1">
        <v>156.32400000000001</v>
      </c>
      <c r="D59" s="1">
        <v>169.98699999999999</v>
      </c>
      <c r="E59" s="1">
        <v>107.36199999999999</v>
      </c>
      <c r="F59" s="1">
        <v>189.73400000000001</v>
      </c>
      <c r="G59" s="6">
        <v>1</v>
      </c>
      <c r="H59" s="1">
        <v>40</v>
      </c>
      <c r="I59" s="1" t="s">
        <v>32</v>
      </c>
      <c r="J59" s="1">
        <v>98.5</v>
      </c>
      <c r="K59" s="1">
        <f t="shared" si="8"/>
        <v>8.8619999999999948</v>
      </c>
      <c r="L59" s="1">
        <f t="shared" si="3"/>
        <v>107.36199999999999</v>
      </c>
      <c r="M59" s="1"/>
      <c r="N59" s="1">
        <v>21.449800000000071</v>
      </c>
      <c r="O59" s="1">
        <f t="shared" si="4"/>
        <v>21.4724</v>
      </c>
      <c r="P59" s="5"/>
      <c r="Q59" s="5"/>
      <c r="R59" s="21"/>
      <c r="S59" s="1">
        <f t="shared" si="5"/>
        <v>9.8351278850990145</v>
      </c>
      <c r="T59" s="1">
        <f t="shared" si="6"/>
        <v>9.8351278850990145</v>
      </c>
      <c r="U59" s="1">
        <v>24.2866</v>
      </c>
      <c r="V59" s="1">
        <v>25.6174</v>
      </c>
      <c r="W59" s="1">
        <v>25.051400000000001</v>
      </c>
      <c r="X59" s="1">
        <v>24.462800000000001</v>
      </c>
      <c r="Y59" s="1">
        <v>29.0808</v>
      </c>
      <c r="Z59" s="1">
        <v>29.8276</v>
      </c>
      <c r="AA59" s="1" t="s">
        <v>92</v>
      </c>
      <c r="AB59" s="1">
        <f t="shared" si="7"/>
        <v>0</v>
      </c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</row>
    <row r="60" spans="1:48" x14ac:dyDescent="0.25">
      <c r="A60" s="1" t="s">
        <v>93</v>
      </c>
      <c r="B60" s="1" t="s">
        <v>31</v>
      </c>
      <c r="C60" s="1">
        <v>339.90800000000002</v>
      </c>
      <c r="D60" s="1">
        <v>258.90600000000001</v>
      </c>
      <c r="E60" s="1">
        <v>88.337000000000003</v>
      </c>
      <c r="F60" s="1">
        <v>211.92</v>
      </c>
      <c r="G60" s="6">
        <v>1</v>
      </c>
      <c r="H60" s="1">
        <v>40</v>
      </c>
      <c r="I60" s="1" t="s">
        <v>32</v>
      </c>
      <c r="J60" s="1">
        <v>82</v>
      </c>
      <c r="K60" s="1">
        <f t="shared" si="8"/>
        <v>6.3370000000000033</v>
      </c>
      <c r="L60" s="1">
        <f t="shared" si="3"/>
        <v>88.337000000000003</v>
      </c>
      <c r="M60" s="1"/>
      <c r="N60" s="1"/>
      <c r="O60" s="1">
        <f t="shared" si="4"/>
        <v>17.667400000000001</v>
      </c>
      <c r="P60" s="5"/>
      <c r="Q60" s="5"/>
      <c r="R60" s="21"/>
      <c r="S60" s="1">
        <f t="shared" si="5"/>
        <v>11.994973793540645</v>
      </c>
      <c r="T60" s="1">
        <f t="shared" si="6"/>
        <v>11.994973793540645</v>
      </c>
      <c r="U60" s="1">
        <v>22.60700000000001</v>
      </c>
      <c r="V60" s="1">
        <v>23.134399999999989</v>
      </c>
      <c r="W60" s="1">
        <v>32.4724</v>
      </c>
      <c r="X60" s="1">
        <v>32.0518</v>
      </c>
      <c r="Y60" s="1">
        <v>25.172399999999989</v>
      </c>
      <c r="Z60" s="1">
        <v>26.262</v>
      </c>
      <c r="AA60" s="1"/>
      <c r="AB60" s="1">
        <f t="shared" si="7"/>
        <v>0</v>
      </c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</row>
    <row r="61" spans="1:48" x14ac:dyDescent="0.25">
      <c r="A61" s="1" t="s">
        <v>94</v>
      </c>
      <c r="B61" s="1" t="s">
        <v>31</v>
      </c>
      <c r="C61" s="1">
        <v>1041.3589999999999</v>
      </c>
      <c r="D61" s="1">
        <v>2963.18</v>
      </c>
      <c r="E61" s="1">
        <v>3170.2049999999999</v>
      </c>
      <c r="F61" s="1">
        <v>467.69799999999998</v>
      </c>
      <c r="G61" s="6">
        <v>1</v>
      </c>
      <c r="H61" s="1">
        <v>40</v>
      </c>
      <c r="I61" s="1" t="s">
        <v>32</v>
      </c>
      <c r="J61" s="1">
        <v>3158.5050000000001</v>
      </c>
      <c r="K61" s="1">
        <f t="shared" si="8"/>
        <v>11.699999999999818</v>
      </c>
      <c r="L61" s="1">
        <f t="shared" si="3"/>
        <v>496.79999999999973</v>
      </c>
      <c r="M61" s="1">
        <v>2673.4050000000002</v>
      </c>
      <c r="N61" s="1"/>
      <c r="O61" s="1">
        <f t="shared" si="4"/>
        <v>99.359999999999943</v>
      </c>
      <c r="P61" s="5">
        <f t="shared" ref="P61:P63" si="11">10*O61-N61-F61</f>
        <v>525.90199999999948</v>
      </c>
      <c r="Q61" s="5"/>
      <c r="R61" s="21"/>
      <c r="S61" s="1">
        <f t="shared" si="5"/>
        <v>10</v>
      </c>
      <c r="T61" s="1">
        <f t="shared" si="6"/>
        <v>4.7071054750402599</v>
      </c>
      <c r="U61" s="1">
        <v>64.799600000000012</v>
      </c>
      <c r="V61" s="1">
        <v>63.891199999999976</v>
      </c>
      <c r="W61" s="1">
        <v>98.04740000000001</v>
      </c>
      <c r="X61" s="1">
        <v>97.308599999999984</v>
      </c>
      <c r="Y61" s="1">
        <v>115.86240000000009</v>
      </c>
      <c r="Z61" s="1">
        <v>112.9349999999999</v>
      </c>
      <c r="AA61" s="1" t="s">
        <v>95</v>
      </c>
      <c r="AB61" s="1">
        <f t="shared" si="7"/>
        <v>526</v>
      </c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</row>
    <row r="62" spans="1:48" x14ac:dyDescent="0.25">
      <c r="A62" s="1" t="s">
        <v>96</v>
      </c>
      <c r="B62" s="1" t="s">
        <v>37</v>
      </c>
      <c r="C62" s="1">
        <v>1086</v>
      </c>
      <c r="D62" s="1">
        <v>546</v>
      </c>
      <c r="E62" s="1">
        <v>741</v>
      </c>
      <c r="F62" s="1">
        <v>445</v>
      </c>
      <c r="G62" s="6">
        <v>0.4</v>
      </c>
      <c r="H62" s="1">
        <v>45</v>
      </c>
      <c r="I62" s="1" t="s">
        <v>32</v>
      </c>
      <c r="J62" s="1">
        <v>740</v>
      </c>
      <c r="K62" s="1">
        <f t="shared" si="8"/>
        <v>1</v>
      </c>
      <c r="L62" s="1">
        <f t="shared" si="3"/>
        <v>423</v>
      </c>
      <c r="M62" s="1">
        <v>318</v>
      </c>
      <c r="N62" s="1">
        <v>85.800000000000068</v>
      </c>
      <c r="O62" s="1">
        <f t="shared" si="4"/>
        <v>84.6</v>
      </c>
      <c r="P62" s="5">
        <f t="shared" si="11"/>
        <v>315.19999999999993</v>
      </c>
      <c r="Q62" s="5"/>
      <c r="R62" s="21"/>
      <c r="S62" s="1">
        <f t="shared" si="5"/>
        <v>10</v>
      </c>
      <c r="T62" s="1">
        <f t="shared" si="6"/>
        <v>6.2742316784869985</v>
      </c>
      <c r="U62" s="1">
        <v>73.400000000000006</v>
      </c>
      <c r="V62" s="1">
        <v>78</v>
      </c>
      <c r="W62" s="1">
        <v>92.4</v>
      </c>
      <c r="X62" s="1">
        <v>94.6</v>
      </c>
      <c r="Y62" s="1">
        <v>117.6</v>
      </c>
      <c r="Z62" s="1">
        <v>114.4</v>
      </c>
      <c r="AA62" s="1"/>
      <c r="AB62" s="1">
        <f t="shared" si="7"/>
        <v>126</v>
      </c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</row>
    <row r="63" spans="1:48" x14ac:dyDescent="0.25">
      <c r="A63" s="1" t="s">
        <v>97</v>
      </c>
      <c r="B63" s="1" t="s">
        <v>31</v>
      </c>
      <c r="C63" s="1">
        <v>376.85599999999999</v>
      </c>
      <c r="D63" s="1">
        <v>453.10899999999998</v>
      </c>
      <c r="E63" s="1">
        <v>440.73500000000001</v>
      </c>
      <c r="F63" s="1">
        <v>246.63499999999999</v>
      </c>
      <c r="G63" s="6">
        <v>1</v>
      </c>
      <c r="H63" s="1">
        <v>40</v>
      </c>
      <c r="I63" s="1" t="s">
        <v>32</v>
      </c>
      <c r="J63" s="1">
        <v>414.012</v>
      </c>
      <c r="K63" s="1">
        <f t="shared" si="8"/>
        <v>26.723000000000013</v>
      </c>
      <c r="L63" s="1">
        <f t="shared" si="3"/>
        <v>205.923</v>
      </c>
      <c r="M63" s="1">
        <v>234.81200000000001</v>
      </c>
      <c r="N63" s="1">
        <v>16.589800000000281</v>
      </c>
      <c r="O63" s="1">
        <f t="shared" si="4"/>
        <v>41.184600000000003</v>
      </c>
      <c r="P63" s="5">
        <f t="shared" si="11"/>
        <v>148.6211999999997</v>
      </c>
      <c r="Q63" s="5"/>
      <c r="R63" s="21"/>
      <c r="S63" s="1">
        <f t="shared" si="5"/>
        <v>10</v>
      </c>
      <c r="T63" s="1">
        <f t="shared" si="6"/>
        <v>6.3913404524992421</v>
      </c>
      <c r="U63" s="1">
        <v>35.400799999999997</v>
      </c>
      <c r="V63" s="1">
        <v>32.087400000000002</v>
      </c>
      <c r="W63" s="1">
        <v>48.427999999999997</v>
      </c>
      <c r="X63" s="1">
        <v>47.648600000000002</v>
      </c>
      <c r="Y63" s="1">
        <v>50.726800000000011</v>
      </c>
      <c r="Z63" s="1">
        <v>54.294800000000002</v>
      </c>
      <c r="AA63" s="1"/>
      <c r="AB63" s="1">
        <f t="shared" si="7"/>
        <v>149</v>
      </c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</row>
    <row r="64" spans="1:48" x14ac:dyDescent="0.25">
      <c r="A64" s="15" t="s">
        <v>98</v>
      </c>
      <c r="B64" s="15" t="s">
        <v>37</v>
      </c>
      <c r="C64" s="15">
        <v>96</v>
      </c>
      <c r="D64" s="15">
        <v>48</v>
      </c>
      <c r="E64" s="15">
        <v>48</v>
      </c>
      <c r="F64" s="15"/>
      <c r="G64" s="16">
        <v>0</v>
      </c>
      <c r="H64" s="15">
        <v>40</v>
      </c>
      <c r="I64" s="15" t="s">
        <v>32</v>
      </c>
      <c r="J64" s="15">
        <v>48</v>
      </c>
      <c r="K64" s="15">
        <f t="shared" si="8"/>
        <v>0</v>
      </c>
      <c r="L64" s="15">
        <f t="shared" si="3"/>
        <v>0</v>
      </c>
      <c r="M64" s="15">
        <v>48</v>
      </c>
      <c r="N64" s="15"/>
      <c r="O64" s="15">
        <f t="shared" si="4"/>
        <v>0</v>
      </c>
      <c r="P64" s="17"/>
      <c r="Q64" s="17"/>
      <c r="R64" s="22"/>
      <c r="S64" s="15" t="e">
        <f t="shared" si="5"/>
        <v>#DIV/0!</v>
      </c>
      <c r="T64" s="15" t="e">
        <f t="shared" si="6"/>
        <v>#DIV/0!</v>
      </c>
      <c r="U64" s="15">
        <v>0</v>
      </c>
      <c r="V64" s="15">
        <v>0</v>
      </c>
      <c r="W64" s="15">
        <v>0</v>
      </c>
      <c r="X64" s="15">
        <v>0</v>
      </c>
      <c r="Y64" s="15">
        <v>0</v>
      </c>
      <c r="Z64" s="15">
        <v>0</v>
      </c>
      <c r="AA64" s="15" t="s">
        <v>38</v>
      </c>
      <c r="AB64" s="15">
        <f t="shared" si="7"/>
        <v>0</v>
      </c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</row>
    <row r="65" spans="1:48" x14ac:dyDescent="0.25">
      <c r="A65" s="15" t="s">
        <v>99</v>
      </c>
      <c r="B65" s="15" t="s">
        <v>37</v>
      </c>
      <c r="C65" s="15"/>
      <c r="D65" s="15"/>
      <c r="E65" s="15"/>
      <c r="F65" s="15"/>
      <c r="G65" s="16">
        <v>0</v>
      </c>
      <c r="H65" s="15">
        <v>50</v>
      </c>
      <c r="I65" s="15" t="s">
        <v>32</v>
      </c>
      <c r="J65" s="15"/>
      <c r="K65" s="15">
        <f t="shared" si="8"/>
        <v>0</v>
      </c>
      <c r="L65" s="15">
        <f t="shared" si="3"/>
        <v>0</v>
      </c>
      <c r="M65" s="15"/>
      <c r="N65" s="15"/>
      <c r="O65" s="15">
        <f t="shared" si="4"/>
        <v>0</v>
      </c>
      <c r="P65" s="17"/>
      <c r="Q65" s="17"/>
      <c r="R65" s="22"/>
      <c r="S65" s="15" t="e">
        <f t="shared" si="5"/>
        <v>#DIV/0!</v>
      </c>
      <c r="T65" s="15" t="e">
        <f t="shared" si="6"/>
        <v>#DIV/0!</v>
      </c>
      <c r="U65" s="15">
        <v>0</v>
      </c>
      <c r="V65" s="15">
        <v>0</v>
      </c>
      <c r="W65" s="15">
        <v>0</v>
      </c>
      <c r="X65" s="15">
        <v>0</v>
      </c>
      <c r="Y65" s="15">
        <v>0</v>
      </c>
      <c r="Z65" s="15">
        <v>0</v>
      </c>
      <c r="AA65" s="15" t="s">
        <v>38</v>
      </c>
      <c r="AB65" s="15">
        <f t="shared" si="7"/>
        <v>0</v>
      </c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</row>
    <row r="66" spans="1:48" x14ac:dyDescent="0.25">
      <c r="A66" s="10" t="s">
        <v>100</v>
      </c>
      <c r="B66" s="10" t="s">
        <v>37</v>
      </c>
      <c r="C66" s="10">
        <v>60</v>
      </c>
      <c r="D66" s="10">
        <v>96</v>
      </c>
      <c r="E66" s="10">
        <v>96</v>
      </c>
      <c r="F66" s="10"/>
      <c r="G66" s="11">
        <v>0</v>
      </c>
      <c r="H66" s="10" t="e">
        <v>#N/A</v>
      </c>
      <c r="I66" s="10" t="s">
        <v>42</v>
      </c>
      <c r="J66" s="10">
        <v>96</v>
      </c>
      <c r="K66" s="10">
        <f t="shared" si="8"/>
        <v>0</v>
      </c>
      <c r="L66" s="10">
        <f t="shared" si="3"/>
        <v>0</v>
      </c>
      <c r="M66" s="10">
        <v>96</v>
      </c>
      <c r="N66" s="10"/>
      <c r="O66" s="10">
        <f t="shared" si="4"/>
        <v>0</v>
      </c>
      <c r="P66" s="12"/>
      <c r="Q66" s="12"/>
      <c r="R66" s="23"/>
      <c r="S66" s="10" t="e">
        <f t="shared" si="5"/>
        <v>#DIV/0!</v>
      </c>
      <c r="T66" s="10" t="e">
        <f t="shared" si="6"/>
        <v>#DIV/0!</v>
      </c>
      <c r="U66" s="10">
        <v>0</v>
      </c>
      <c r="V66" s="10">
        <v>0</v>
      </c>
      <c r="W66" s="10">
        <v>0</v>
      </c>
      <c r="X66" s="10">
        <v>0</v>
      </c>
      <c r="Y66" s="10">
        <v>0</v>
      </c>
      <c r="Z66" s="10">
        <v>0</v>
      </c>
      <c r="AA66" s="10"/>
      <c r="AB66" s="10">
        <f t="shared" si="7"/>
        <v>0</v>
      </c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</row>
    <row r="67" spans="1:48" x14ac:dyDescent="0.25">
      <c r="A67" s="15" t="s">
        <v>101</v>
      </c>
      <c r="B67" s="15" t="s">
        <v>37</v>
      </c>
      <c r="C67" s="15"/>
      <c r="D67" s="15"/>
      <c r="E67" s="15"/>
      <c r="F67" s="15"/>
      <c r="G67" s="16">
        <v>0</v>
      </c>
      <c r="H67" s="15">
        <v>45</v>
      </c>
      <c r="I67" s="15" t="s">
        <v>32</v>
      </c>
      <c r="J67" s="15"/>
      <c r="K67" s="15">
        <f t="shared" si="8"/>
        <v>0</v>
      </c>
      <c r="L67" s="15">
        <f t="shared" si="3"/>
        <v>0</v>
      </c>
      <c r="M67" s="15"/>
      <c r="N67" s="15"/>
      <c r="O67" s="15">
        <f t="shared" si="4"/>
        <v>0</v>
      </c>
      <c r="P67" s="17"/>
      <c r="Q67" s="17"/>
      <c r="R67" s="22"/>
      <c r="S67" s="15" t="e">
        <f t="shared" si="5"/>
        <v>#DIV/0!</v>
      </c>
      <c r="T67" s="15" t="e">
        <f t="shared" si="6"/>
        <v>#DIV/0!</v>
      </c>
      <c r="U67" s="15">
        <v>0</v>
      </c>
      <c r="V67" s="15">
        <v>0</v>
      </c>
      <c r="W67" s="15">
        <v>0</v>
      </c>
      <c r="X67" s="15">
        <v>0</v>
      </c>
      <c r="Y67" s="15">
        <v>0</v>
      </c>
      <c r="Z67" s="15">
        <v>0</v>
      </c>
      <c r="AA67" s="15" t="s">
        <v>38</v>
      </c>
      <c r="AB67" s="15">
        <f t="shared" si="7"/>
        <v>0</v>
      </c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</row>
    <row r="68" spans="1:48" x14ac:dyDescent="0.25">
      <c r="A68" s="1" t="s">
        <v>102</v>
      </c>
      <c r="B68" s="1" t="s">
        <v>37</v>
      </c>
      <c r="C68" s="1">
        <v>1086</v>
      </c>
      <c r="D68" s="1">
        <v>62</v>
      </c>
      <c r="E68" s="1">
        <v>381</v>
      </c>
      <c r="F68" s="1">
        <v>469</v>
      </c>
      <c r="G68" s="6">
        <v>0.4</v>
      </c>
      <c r="H68" s="1">
        <v>40</v>
      </c>
      <c r="I68" s="1" t="s">
        <v>32</v>
      </c>
      <c r="J68" s="1">
        <v>382</v>
      </c>
      <c r="K68" s="1">
        <f t="shared" si="8"/>
        <v>-1</v>
      </c>
      <c r="L68" s="1">
        <f t="shared" si="3"/>
        <v>321</v>
      </c>
      <c r="M68" s="1">
        <v>60</v>
      </c>
      <c r="N68" s="1"/>
      <c r="O68" s="1">
        <f t="shared" si="4"/>
        <v>64.2</v>
      </c>
      <c r="P68" s="5">
        <f>10*O68-N68-F68</f>
        <v>173</v>
      </c>
      <c r="Q68" s="5"/>
      <c r="R68" s="21"/>
      <c r="S68" s="1">
        <f t="shared" si="5"/>
        <v>10</v>
      </c>
      <c r="T68" s="1">
        <f t="shared" si="6"/>
        <v>7.3052959501557631</v>
      </c>
      <c r="U68" s="1">
        <v>56.4</v>
      </c>
      <c r="V68" s="1">
        <v>60.2</v>
      </c>
      <c r="W68" s="1">
        <v>56.6</v>
      </c>
      <c r="X68" s="1">
        <v>56</v>
      </c>
      <c r="Y68" s="1">
        <v>110.2</v>
      </c>
      <c r="Z68" s="1">
        <v>114</v>
      </c>
      <c r="AA68" s="1"/>
      <c r="AB68" s="1">
        <f t="shared" si="7"/>
        <v>69</v>
      </c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</row>
    <row r="69" spans="1:48" x14ac:dyDescent="0.25">
      <c r="A69" s="15" t="s">
        <v>103</v>
      </c>
      <c r="B69" s="15" t="s">
        <v>31</v>
      </c>
      <c r="C69" s="15">
        <v>34.387999999999998</v>
      </c>
      <c r="D69" s="15">
        <v>85.905000000000001</v>
      </c>
      <c r="E69" s="15">
        <v>85.905000000000001</v>
      </c>
      <c r="F69" s="15"/>
      <c r="G69" s="16">
        <v>0</v>
      </c>
      <c r="H69" s="15">
        <v>40</v>
      </c>
      <c r="I69" s="15" t="s">
        <v>32</v>
      </c>
      <c r="J69" s="15">
        <v>85.905000000000001</v>
      </c>
      <c r="K69" s="15">
        <f t="shared" ref="K69:K100" si="12">E69-J69</f>
        <v>0</v>
      </c>
      <c r="L69" s="15">
        <f t="shared" si="3"/>
        <v>0</v>
      </c>
      <c r="M69" s="15">
        <v>85.905000000000001</v>
      </c>
      <c r="N69" s="15"/>
      <c r="O69" s="15">
        <f t="shared" si="4"/>
        <v>0</v>
      </c>
      <c r="P69" s="17"/>
      <c r="Q69" s="17"/>
      <c r="R69" s="22"/>
      <c r="S69" s="15" t="e">
        <f t="shared" si="5"/>
        <v>#DIV/0!</v>
      </c>
      <c r="T69" s="15" t="e">
        <f t="shared" si="6"/>
        <v>#DIV/0!</v>
      </c>
      <c r="U69" s="15">
        <v>0</v>
      </c>
      <c r="V69" s="15">
        <v>0</v>
      </c>
      <c r="W69" s="15">
        <v>0</v>
      </c>
      <c r="X69" s="15">
        <v>0</v>
      </c>
      <c r="Y69" s="15">
        <v>-0.29000000000000342</v>
      </c>
      <c r="Z69" s="15">
        <v>-0.29000000000000059</v>
      </c>
      <c r="AA69" s="15" t="s">
        <v>38</v>
      </c>
      <c r="AB69" s="15">
        <f t="shared" si="7"/>
        <v>0</v>
      </c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</row>
    <row r="70" spans="1:48" x14ac:dyDescent="0.25">
      <c r="A70" s="1" t="s">
        <v>104</v>
      </c>
      <c r="B70" s="1" t="s">
        <v>31</v>
      </c>
      <c r="C70" s="1">
        <v>84.17</v>
      </c>
      <c r="D70" s="1">
        <v>142.85499999999999</v>
      </c>
      <c r="E70" s="1">
        <v>74.459000000000003</v>
      </c>
      <c r="F70" s="1">
        <v>135.10499999999999</v>
      </c>
      <c r="G70" s="6">
        <v>1</v>
      </c>
      <c r="H70" s="1">
        <v>30</v>
      </c>
      <c r="I70" s="1" t="s">
        <v>32</v>
      </c>
      <c r="J70" s="1">
        <v>79</v>
      </c>
      <c r="K70" s="1">
        <f t="shared" si="12"/>
        <v>-4.5409999999999968</v>
      </c>
      <c r="L70" s="1">
        <f t="shared" ref="L70:L105" si="13">E70-M70</f>
        <v>74.459000000000003</v>
      </c>
      <c r="M70" s="1"/>
      <c r="N70" s="1"/>
      <c r="O70" s="1">
        <f t="shared" ref="O70:O105" si="14">L70/5</f>
        <v>14.8918</v>
      </c>
      <c r="P70" s="5"/>
      <c r="Q70" s="5"/>
      <c r="R70" s="21"/>
      <c r="S70" s="1">
        <f t="shared" ref="S70:S105" si="15">(F70+N70+P70)/O70</f>
        <v>9.0724425522770922</v>
      </c>
      <c r="T70" s="1">
        <f t="shared" ref="T70:T105" si="16">(F70+N70)/O70</f>
        <v>9.0724425522770922</v>
      </c>
      <c r="U70" s="1">
        <v>12.979200000000001</v>
      </c>
      <c r="V70" s="1">
        <v>11.967599999999999</v>
      </c>
      <c r="W70" s="1">
        <v>22.712199999999999</v>
      </c>
      <c r="X70" s="1">
        <v>23.624199999999998</v>
      </c>
      <c r="Y70" s="1">
        <v>30.023</v>
      </c>
      <c r="Z70" s="1">
        <v>28.298200000000001</v>
      </c>
      <c r="AA70" s="1"/>
      <c r="AB70" s="1">
        <f t="shared" ref="AB70:AB105" si="17">ROUND(P70*G70,0)</f>
        <v>0</v>
      </c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</row>
    <row r="71" spans="1:48" x14ac:dyDescent="0.25">
      <c r="A71" s="15" t="s">
        <v>105</v>
      </c>
      <c r="B71" s="15" t="s">
        <v>37</v>
      </c>
      <c r="C71" s="15"/>
      <c r="D71" s="15"/>
      <c r="E71" s="15"/>
      <c r="F71" s="15"/>
      <c r="G71" s="16">
        <v>0</v>
      </c>
      <c r="H71" s="15">
        <v>50</v>
      </c>
      <c r="I71" s="15" t="s">
        <v>32</v>
      </c>
      <c r="J71" s="15"/>
      <c r="K71" s="15">
        <f t="shared" si="12"/>
        <v>0</v>
      </c>
      <c r="L71" s="15">
        <f t="shared" si="13"/>
        <v>0</v>
      </c>
      <c r="M71" s="15"/>
      <c r="N71" s="15"/>
      <c r="O71" s="15">
        <f t="shared" si="14"/>
        <v>0</v>
      </c>
      <c r="P71" s="17"/>
      <c r="Q71" s="17"/>
      <c r="R71" s="22"/>
      <c r="S71" s="15" t="e">
        <f t="shared" si="15"/>
        <v>#DIV/0!</v>
      </c>
      <c r="T71" s="15" t="e">
        <f t="shared" si="16"/>
        <v>#DIV/0!</v>
      </c>
      <c r="U71" s="15">
        <v>0</v>
      </c>
      <c r="V71" s="15">
        <v>0</v>
      </c>
      <c r="W71" s="15">
        <v>0</v>
      </c>
      <c r="X71" s="15">
        <v>0</v>
      </c>
      <c r="Y71" s="15">
        <v>0</v>
      </c>
      <c r="Z71" s="15">
        <v>0</v>
      </c>
      <c r="AA71" s="15" t="s">
        <v>38</v>
      </c>
      <c r="AB71" s="15">
        <f t="shared" si="17"/>
        <v>0</v>
      </c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</row>
    <row r="72" spans="1:48" x14ac:dyDescent="0.25">
      <c r="A72" s="1" t="s">
        <v>106</v>
      </c>
      <c r="B72" s="1" t="s">
        <v>31</v>
      </c>
      <c r="C72" s="1">
        <v>63.11</v>
      </c>
      <c r="D72" s="1">
        <v>267.65499999999997</v>
      </c>
      <c r="E72" s="1">
        <v>95.105000000000004</v>
      </c>
      <c r="F72" s="1">
        <v>221.136</v>
      </c>
      <c r="G72" s="6">
        <v>1</v>
      </c>
      <c r="H72" s="1">
        <v>50</v>
      </c>
      <c r="I72" s="1" t="s">
        <v>32</v>
      </c>
      <c r="J72" s="1">
        <v>97.28</v>
      </c>
      <c r="K72" s="1">
        <f t="shared" si="12"/>
        <v>-2.1749999999999972</v>
      </c>
      <c r="L72" s="1">
        <f t="shared" si="13"/>
        <v>95.105000000000004</v>
      </c>
      <c r="M72" s="1"/>
      <c r="N72" s="1"/>
      <c r="O72" s="1">
        <f t="shared" si="14"/>
        <v>19.021000000000001</v>
      </c>
      <c r="P72" s="5"/>
      <c r="Q72" s="5"/>
      <c r="R72" s="21"/>
      <c r="S72" s="1">
        <f t="shared" si="15"/>
        <v>11.625887177330318</v>
      </c>
      <c r="T72" s="1">
        <f t="shared" si="16"/>
        <v>11.625887177330318</v>
      </c>
      <c r="U72" s="1">
        <v>23.863</v>
      </c>
      <c r="V72" s="1">
        <v>23.118600000000001</v>
      </c>
      <c r="W72" s="1">
        <v>32.5396</v>
      </c>
      <c r="X72" s="1">
        <v>32.0732</v>
      </c>
      <c r="Y72" s="1">
        <v>24.698</v>
      </c>
      <c r="Z72" s="1">
        <v>25.324400000000001</v>
      </c>
      <c r="AA72" s="1"/>
      <c r="AB72" s="1">
        <f t="shared" si="17"/>
        <v>0</v>
      </c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</row>
    <row r="73" spans="1:48" x14ac:dyDescent="0.25">
      <c r="A73" s="15" t="s">
        <v>107</v>
      </c>
      <c r="B73" s="15" t="s">
        <v>31</v>
      </c>
      <c r="C73" s="15"/>
      <c r="D73" s="15"/>
      <c r="E73" s="15"/>
      <c r="F73" s="15"/>
      <c r="G73" s="16">
        <v>0</v>
      </c>
      <c r="H73" s="15">
        <v>50</v>
      </c>
      <c r="I73" s="15" t="s">
        <v>32</v>
      </c>
      <c r="J73" s="15"/>
      <c r="K73" s="15">
        <f t="shared" si="12"/>
        <v>0</v>
      </c>
      <c r="L73" s="15">
        <f t="shared" si="13"/>
        <v>0</v>
      </c>
      <c r="M73" s="15"/>
      <c r="N73" s="15"/>
      <c r="O73" s="15">
        <f t="shared" si="14"/>
        <v>0</v>
      </c>
      <c r="P73" s="17"/>
      <c r="Q73" s="17"/>
      <c r="R73" s="22"/>
      <c r="S73" s="15" t="e">
        <f t="shared" si="15"/>
        <v>#DIV/0!</v>
      </c>
      <c r="T73" s="15" t="e">
        <f t="shared" si="16"/>
        <v>#DIV/0!</v>
      </c>
      <c r="U73" s="15">
        <v>0</v>
      </c>
      <c r="V73" s="15">
        <v>0</v>
      </c>
      <c r="W73" s="15">
        <v>0</v>
      </c>
      <c r="X73" s="15">
        <v>0</v>
      </c>
      <c r="Y73" s="15">
        <v>0</v>
      </c>
      <c r="Z73" s="15">
        <v>0</v>
      </c>
      <c r="AA73" s="15" t="s">
        <v>38</v>
      </c>
      <c r="AB73" s="15">
        <f t="shared" si="17"/>
        <v>0</v>
      </c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</row>
    <row r="74" spans="1:48" x14ac:dyDescent="0.25">
      <c r="A74" s="1" t="s">
        <v>108</v>
      </c>
      <c r="B74" s="1" t="s">
        <v>37</v>
      </c>
      <c r="C74" s="1">
        <v>1658</v>
      </c>
      <c r="D74" s="1">
        <v>537</v>
      </c>
      <c r="E74" s="1">
        <v>1024</v>
      </c>
      <c r="F74" s="1">
        <v>459</v>
      </c>
      <c r="G74" s="6">
        <v>0.4</v>
      </c>
      <c r="H74" s="1">
        <v>40</v>
      </c>
      <c r="I74" s="1" t="s">
        <v>32</v>
      </c>
      <c r="J74" s="1">
        <v>1027</v>
      </c>
      <c r="K74" s="1">
        <f t="shared" si="12"/>
        <v>-3</v>
      </c>
      <c r="L74" s="1">
        <f t="shared" si="13"/>
        <v>604</v>
      </c>
      <c r="M74" s="1">
        <v>420</v>
      </c>
      <c r="N74" s="1">
        <v>285.39999999999992</v>
      </c>
      <c r="O74" s="1">
        <f t="shared" si="14"/>
        <v>120.8</v>
      </c>
      <c r="P74" s="5">
        <f t="shared" ref="P74:P78" si="18">10*O74-N74-F74</f>
        <v>463.60000000000014</v>
      </c>
      <c r="Q74" s="5"/>
      <c r="R74" s="21"/>
      <c r="S74" s="1">
        <f t="shared" si="15"/>
        <v>10</v>
      </c>
      <c r="T74" s="1">
        <f t="shared" si="16"/>
        <v>6.162251655629138</v>
      </c>
      <c r="U74" s="1">
        <v>101.2</v>
      </c>
      <c r="V74" s="1">
        <v>96.6</v>
      </c>
      <c r="W74" s="1">
        <v>119.4</v>
      </c>
      <c r="X74" s="1">
        <v>125.2</v>
      </c>
      <c r="Y74" s="1">
        <v>158</v>
      </c>
      <c r="Z74" s="1">
        <v>157.6</v>
      </c>
      <c r="AA74" s="1"/>
      <c r="AB74" s="1">
        <f t="shared" si="17"/>
        <v>185</v>
      </c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</row>
    <row r="75" spans="1:48" x14ac:dyDescent="0.25">
      <c r="A75" s="1" t="s">
        <v>109</v>
      </c>
      <c r="B75" s="1" t="s">
        <v>37</v>
      </c>
      <c r="C75" s="1">
        <v>1156</v>
      </c>
      <c r="D75" s="1">
        <v>800</v>
      </c>
      <c r="E75" s="1">
        <v>885</v>
      </c>
      <c r="F75" s="1">
        <v>446</v>
      </c>
      <c r="G75" s="6">
        <v>0.4</v>
      </c>
      <c r="H75" s="1">
        <v>40</v>
      </c>
      <c r="I75" s="1" t="s">
        <v>32</v>
      </c>
      <c r="J75" s="1">
        <v>899</v>
      </c>
      <c r="K75" s="1">
        <f t="shared" si="12"/>
        <v>-14</v>
      </c>
      <c r="L75" s="1">
        <f t="shared" si="13"/>
        <v>525</v>
      </c>
      <c r="M75" s="1">
        <v>360</v>
      </c>
      <c r="N75" s="1">
        <v>230.10000000000039</v>
      </c>
      <c r="O75" s="1">
        <f t="shared" si="14"/>
        <v>105</v>
      </c>
      <c r="P75" s="5">
        <f t="shared" si="18"/>
        <v>373.89999999999964</v>
      </c>
      <c r="Q75" s="5"/>
      <c r="R75" s="21"/>
      <c r="S75" s="1">
        <f t="shared" si="15"/>
        <v>10</v>
      </c>
      <c r="T75" s="1">
        <f t="shared" si="16"/>
        <v>6.4390476190476225</v>
      </c>
      <c r="U75" s="1">
        <v>89.4</v>
      </c>
      <c r="V75" s="1">
        <v>87.2</v>
      </c>
      <c r="W75" s="1">
        <v>106.8</v>
      </c>
      <c r="X75" s="1">
        <v>105.71599999999999</v>
      </c>
      <c r="Y75" s="1">
        <v>115.4</v>
      </c>
      <c r="Z75" s="1">
        <v>115</v>
      </c>
      <c r="AA75" s="1"/>
      <c r="AB75" s="1">
        <f t="shared" si="17"/>
        <v>150</v>
      </c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</row>
    <row r="76" spans="1:48" x14ac:dyDescent="0.25">
      <c r="A76" s="1" t="s">
        <v>110</v>
      </c>
      <c r="B76" s="1" t="s">
        <v>37</v>
      </c>
      <c r="C76" s="1">
        <v>995</v>
      </c>
      <c r="D76" s="1">
        <v>157</v>
      </c>
      <c r="E76" s="1">
        <v>497</v>
      </c>
      <c r="F76" s="1">
        <v>479</v>
      </c>
      <c r="G76" s="6">
        <v>0.4</v>
      </c>
      <c r="H76" s="1">
        <v>40</v>
      </c>
      <c r="I76" s="1" t="s">
        <v>32</v>
      </c>
      <c r="J76" s="1">
        <v>495</v>
      </c>
      <c r="K76" s="1">
        <f t="shared" si="12"/>
        <v>2</v>
      </c>
      <c r="L76" s="1">
        <f t="shared" si="13"/>
        <v>341</v>
      </c>
      <c r="M76" s="1">
        <v>156</v>
      </c>
      <c r="N76" s="1"/>
      <c r="O76" s="1">
        <f t="shared" si="14"/>
        <v>68.2</v>
      </c>
      <c r="P76" s="5">
        <f t="shared" si="18"/>
        <v>203</v>
      </c>
      <c r="Q76" s="5"/>
      <c r="R76" s="21"/>
      <c r="S76" s="1">
        <f t="shared" si="15"/>
        <v>10</v>
      </c>
      <c r="T76" s="1">
        <f t="shared" si="16"/>
        <v>7.0234604105571847</v>
      </c>
      <c r="U76" s="1">
        <v>63.2</v>
      </c>
      <c r="V76" s="1">
        <v>63.8</v>
      </c>
      <c r="W76" s="1">
        <v>53.8</v>
      </c>
      <c r="X76" s="1">
        <v>58.4</v>
      </c>
      <c r="Y76" s="1">
        <v>112.4</v>
      </c>
      <c r="Z76" s="1">
        <v>112.2</v>
      </c>
      <c r="AA76" s="1"/>
      <c r="AB76" s="1">
        <f t="shared" si="17"/>
        <v>81</v>
      </c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</row>
    <row r="77" spans="1:48" x14ac:dyDescent="0.25">
      <c r="A77" s="1" t="s">
        <v>111</v>
      </c>
      <c r="B77" s="1" t="s">
        <v>31</v>
      </c>
      <c r="C77" s="1">
        <v>356.49700000000001</v>
      </c>
      <c r="D77" s="1">
        <v>626.95000000000005</v>
      </c>
      <c r="E77" s="1">
        <v>533.50699999999995</v>
      </c>
      <c r="F77" s="1">
        <v>227.256</v>
      </c>
      <c r="G77" s="6">
        <v>1</v>
      </c>
      <c r="H77" s="1">
        <v>40</v>
      </c>
      <c r="I77" s="1" t="s">
        <v>32</v>
      </c>
      <c r="J77" s="1">
        <v>528.33100000000002</v>
      </c>
      <c r="K77" s="1">
        <f t="shared" si="12"/>
        <v>5.1759999999999309</v>
      </c>
      <c r="L77" s="1">
        <f t="shared" si="13"/>
        <v>192.37599999999998</v>
      </c>
      <c r="M77" s="1">
        <v>341.13099999999997</v>
      </c>
      <c r="N77" s="1">
        <v>21.894000000000091</v>
      </c>
      <c r="O77" s="1">
        <f t="shared" si="14"/>
        <v>38.475199999999994</v>
      </c>
      <c r="P77" s="5">
        <f t="shared" si="18"/>
        <v>135.60199999999983</v>
      </c>
      <c r="Q77" s="5"/>
      <c r="R77" s="21"/>
      <c r="S77" s="1">
        <f t="shared" si="15"/>
        <v>10</v>
      </c>
      <c r="T77" s="1">
        <f t="shared" si="16"/>
        <v>6.4755998669272712</v>
      </c>
      <c r="U77" s="1">
        <v>34.1648</v>
      </c>
      <c r="V77" s="1">
        <v>36.616599999999991</v>
      </c>
      <c r="W77" s="1">
        <v>36.475399999999993</v>
      </c>
      <c r="X77" s="1">
        <v>36.977999999999987</v>
      </c>
      <c r="Y77" s="1">
        <v>38.289000000000001</v>
      </c>
      <c r="Z77" s="1">
        <v>35.184600000000003</v>
      </c>
      <c r="AA77" s="1"/>
      <c r="AB77" s="1">
        <f t="shared" si="17"/>
        <v>136</v>
      </c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</row>
    <row r="78" spans="1:48" x14ac:dyDescent="0.25">
      <c r="A78" s="1" t="s">
        <v>112</v>
      </c>
      <c r="B78" s="1" t="s">
        <v>31</v>
      </c>
      <c r="C78" s="1">
        <v>224.155</v>
      </c>
      <c r="D78" s="1">
        <v>470.327</v>
      </c>
      <c r="E78" s="1">
        <v>474.87900000000002</v>
      </c>
      <c r="F78" s="1">
        <v>182.11199999999999</v>
      </c>
      <c r="G78" s="6">
        <v>1</v>
      </c>
      <c r="H78" s="1">
        <v>40</v>
      </c>
      <c r="I78" s="1" t="s">
        <v>32</v>
      </c>
      <c r="J78" s="1">
        <v>470.66500000000002</v>
      </c>
      <c r="K78" s="1">
        <f t="shared" si="12"/>
        <v>4.2139999999999986</v>
      </c>
      <c r="L78" s="1">
        <f t="shared" si="13"/>
        <v>146.91400000000004</v>
      </c>
      <c r="M78" s="1">
        <v>327.96499999999997</v>
      </c>
      <c r="N78" s="1">
        <v>33.816800000000093</v>
      </c>
      <c r="O78" s="1">
        <f t="shared" si="14"/>
        <v>29.38280000000001</v>
      </c>
      <c r="P78" s="5">
        <f t="shared" si="18"/>
        <v>77.899199999999979</v>
      </c>
      <c r="Q78" s="5"/>
      <c r="R78" s="21"/>
      <c r="S78" s="1">
        <f t="shared" si="15"/>
        <v>10</v>
      </c>
      <c r="T78" s="1">
        <f t="shared" si="16"/>
        <v>7.3488163143063288</v>
      </c>
      <c r="U78" s="1">
        <v>28.259399999999999</v>
      </c>
      <c r="V78" s="1">
        <v>29.08199999999999</v>
      </c>
      <c r="W78" s="1">
        <v>27.38099999999999</v>
      </c>
      <c r="X78" s="1">
        <v>29.311399999999999</v>
      </c>
      <c r="Y78" s="1">
        <v>36.399799999999992</v>
      </c>
      <c r="Z78" s="1">
        <v>34.319000000000003</v>
      </c>
      <c r="AA78" s="1"/>
      <c r="AB78" s="1">
        <f t="shared" si="17"/>
        <v>78</v>
      </c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</row>
    <row r="79" spans="1:48" x14ac:dyDescent="0.25">
      <c r="A79" s="10" t="s">
        <v>113</v>
      </c>
      <c r="B79" s="10" t="s">
        <v>31</v>
      </c>
      <c r="C79" s="10">
        <v>43.936999999999998</v>
      </c>
      <c r="D79" s="10"/>
      <c r="E79" s="10"/>
      <c r="F79" s="10"/>
      <c r="G79" s="11">
        <v>0</v>
      </c>
      <c r="H79" s="10" t="e">
        <v>#N/A</v>
      </c>
      <c r="I79" s="10" t="s">
        <v>42</v>
      </c>
      <c r="J79" s="10"/>
      <c r="K79" s="10">
        <f t="shared" si="12"/>
        <v>0</v>
      </c>
      <c r="L79" s="10">
        <f t="shared" si="13"/>
        <v>0</v>
      </c>
      <c r="M79" s="10"/>
      <c r="N79" s="10"/>
      <c r="O79" s="10">
        <f t="shared" si="14"/>
        <v>0</v>
      </c>
      <c r="P79" s="12"/>
      <c r="Q79" s="12"/>
      <c r="R79" s="23"/>
      <c r="S79" s="10" t="e">
        <f t="shared" si="15"/>
        <v>#DIV/0!</v>
      </c>
      <c r="T79" s="10" t="e">
        <f t="shared" si="16"/>
        <v>#DIV/0!</v>
      </c>
      <c r="U79" s="10">
        <v>0</v>
      </c>
      <c r="V79" s="10">
        <v>0</v>
      </c>
      <c r="W79" s="10">
        <v>0</v>
      </c>
      <c r="X79" s="10">
        <v>0</v>
      </c>
      <c r="Y79" s="10">
        <v>0</v>
      </c>
      <c r="Z79" s="10">
        <v>0</v>
      </c>
      <c r="AA79" s="10"/>
      <c r="AB79" s="10">
        <f t="shared" si="17"/>
        <v>0</v>
      </c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</row>
    <row r="80" spans="1:48" x14ac:dyDescent="0.25">
      <c r="A80" s="15" t="s">
        <v>114</v>
      </c>
      <c r="B80" s="15" t="s">
        <v>37</v>
      </c>
      <c r="C80" s="15"/>
      <c r="D80" s="15"/>
      <c r="E80" s="15"/>
      <c r="F80" s="15"/>
      <c r="G80" s="16">
        <v>0</v>
      </c>
      <c r="H80" s="15">
        <v>50</v>
      </c>
      <c r="I80" s="15" t="s">
        <v>32</v>
      </c>
      <c r="J80" s="15"/>
      <c r="K80" s="15">
        <f t="shared" si="12"/>
        <v>0</v>
      </c>
      <c r="L80" s="15">
        <f t="shared" si="13"/>
        <v>0</v>
      </c>
      <c r="M80" s="15"/>
      <c r="N80" s="15"/>
      <c r="O80" s="15">
        <f t="shared" si="14"/>
        <v>0</v>
      </c>
      <c r="P80" s="17"/>
      <c r="Q80" s="17"/>
      <c r="R80" s="22"/>
      <c r="S80" s="15" t="e">
        <f t="shared" si="15"/>
        <v>#DIV/0!</v>
      </c>
      <c r="T80" s="15" t="e">
        <f t="shared" si="16"/>
        <v>#DIV/0!</v>
      </c>
      <c r="U80" s="15">
        <v>0</v>
      </c>
      <c r="V80" s="15">
        <v>0</v>
      </c>
      <c r="W80" s="15">
        <v>0</v>
      </c>
      <c r="X80" s="15">
        <v>0</v>
      </c>
      <c r="Y80" s="15">
        <v>0</v>
      </c>
      <c r="Z80" s="15">
        <v>0</v>
      </c>
      <c r="AA80" s="15" t="s">
        <v>38</v>
      </c>
      <c r="AB80" s="15">
        <f t="shared" si="17"/>
        <v>0</v>
      </c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</row>
    <row r="81" spans="1:48" x14ac:dyDescent="0.25">
      <c r="A81" s="15" t="s">
        <v>115</v>
      </c>
      <c r="B81" s="15" t="s">
        <v>37</v>
      </c>
      <c r="C81" s="15"/>
      <c r="D81" s="15"/>
      <c r="E81" s="15"/>
      <c r="F81" s="15"/>
      <c r="G81" s="16">
        <v>0</v>
      </c>
      <c r="H81" s="15">
        <v>55</v>
      </c>
      <c r="I81" s="15" t="s">
        <v>32</v>
      </c>
      <c r="J81" s="15"/>
      <c r="K81" s="15">
        <f t="shared" si="12"/>
        <v>0</v>
      </c>
      <c r="L81" s="15">
        <f t="shared" si="13"/>
        <v>0</v>
      </c>
      <c r="M81" s="15"/>
      <c r="N81" s="15"/>
      <c r="O81" s="15">
        <f t="shared" si="14"/>
        <v>0</v>
      </c>
      <c r="P81" s="17"/>
      <c r="Q81" s="17"/>
      <c r="R81" s="22"/>
      <c r="S81" s="15" t="e">
        <f t="shared" si="15"/>
        <v>#DIV/0!</v>
      </c>
      <c r="T81" s="15" t="e">
        <f t="shared" si="16"/>
        <v>#DIV/0!</v>
      </c>
      <c r="U81" s="15">
        <v>0</v>
      </c>
      <c r="V81" s="15">
        <v>0</v>
      </c>
      <c r="W81" s="15">
        <v>0</v>
      </c>
      <c r="X81" s="15">
        <v>0</v>
      </c>
      <c r="Y81" s="15">
        <v>0</v>
      </c>
      <c r="Z81" s="15">
        <v>0</v>
      </c>
      <c r="AA81" s="15" t="s">
        <v>38</v>
      </c>
      <c r="AB81" s="15">
        <f t="shared" si="17"/>
        <v>0</v>
      </c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</row>
    <row r="82" spans="1:48" x14ac:dyDescent="0.25">
      <c r="A82" s="15" t="s">
        <v>116</v>
      </c>
      <c r="B82" s="15" t="s">
        <v>37</v>
      </c>
      <c r="C82" s="15"/>
      <c r="D82" s="15"/>
      <c r="E82" s="15"/>
      <c r="F82" s="15"/>
      <c r="G82" s="16">
        <v>0</v>
      </c>
      <c r="H82" s="15">
        <v>50</v>
      </c>
      <c r="I82" s="15" t="s">
        <v>32</v>
      </c>
      <c r="J82" s="15"/>
      <c r="K82" s="15">
        <f t="shared" si="12"/>
        <v>0</v>
      </c>
      <c r="L82" s="15">
        <f t="shared" si="13"/>
        <v>0</v>
      </c>
      <c r="M82" s="15"/>
      <c r="N82" s="15"/>
      <c r="O82" s="15">
        <f t="shared" si="14"/>
        <v>0</v>
      </c>
      <c r="P82" s="17"/>
      <c r="Q82" s="17"/>
      <c r="R82" s="22"/>
      <c r="S82" s="15" t="e">
        <f t="shared" si="15"/>
        <v>#DIV/0!</v>
      </c>
      <c r="T82" s="15" t="e">
        <f t="shared" si="16"/>
        <v>#DIV/0!</v>
      </c>
      <c r="U82" s="15">
        <v>0</v>
      </c>
      <c r="V82" s="15">
        <v>0</v>
      </c>
      <c r="W82" s="15">
        <v>0</v>
      </c>
      <c r="X82" s="15">
        <v>0</v>
      </c>
      <c r="Y82" s="15">
        <v>0</v>
      </c>
      <c r="Z82" s="15">
        <v>0</v>
      </c>
      <c r="AA82" s="15" t="s">
        <v>38</v>
      </c>
      <c r="AB82" s="15">
        <f t="shared" si="17"/>
        <v>0</v>
      </c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</row>
    <row r="83" spans="1:48" x14ac:dyDescent="0.25">
      <c r="A83" s="15" t="s">
        <v>117</v>
      </c>
      <c r="B83" s="15" t="s">
        <v>37</v>
      </c>
      <c r="C83" s="15"/>
      <c r="D83" s="15"/>
      <c r="E83" s="15"/>
      <c r="F83" s="15"/>
      <c r="G83" s="16">
        <v>0</v>
      </c>
      <c r="H83" s="15">
        <v>50</v>
      </c>
      <c r="I83" s="15" t="s">
        <v>32</v>
      </c>
      <c r="J83" s="15"/>
      <c r="K83" s="15">
        <f t="shared" si="12"/>
        <v>0</v>
      </c>
      <c r="L83" s="15">
        <f t="shared" si="13"/>
        <v>0</v>
      </c>
      <c r="M83" s="15"/>
      <c r="N83" s="15"/>
      <c r="O83" s="15">
        <f t="shared" si="14"/>
        <v>0</v>
      </c>
      <c r="P83" s="17"/>
      <c r="Q83" s="17"/>
      <c r="R83" s="22"/>
      <c r="S83" s="15" t="e">
        <f t="shared" si="15"/>
        <v>#DIV/0!</v>
      </c>
      <c r="T83" s="15" t="e">
        <f t="shared" si="16"/>
        <v>#DIV/0!</v>
      </c>
      <c r="U83" s="15">
        <v>0</v>
      </c>
      <c r="V83" s="15">
        <v>0</v>
      </c>
      <c r="W83" s="15">
        <v>0</v>
      </c>
      <c r="X83" s="15">
        <v>0</v>
      </c>
      <c r="Y83" s="15">
        <v>0</v>
      </c>
      <c r="Z83" s="15">
        <v>0</v>
      </c>
      <c r="AA83" s="15" t="s">
        <v>38</v>
      </c>
      <c r="AB83" s="15">
        <f t="shared" si="17"/>
        <v>0</v>
      </c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</row>
    <row r="84" spans="1:48" x14ac:dyDescent="0.25">
      <c r="A84" s="15" t="s">
        <v>118</v>
      </c>
      <c r="B84" s="15" t="s">
        <v>37</v>
      </c>
      <c r="C84" s="15"/>
      <c r="D84" s="15"/>
      <c r="E84" s="15"/>
      <c r="F84" s="15"/>
      <c r="G84" s="16">
        <v>0</v>
      </c>
      <c r="H84" s="15">
        <v>55</v>
      </c>
      <c r="I84" s="15" t="s">
        <v>32</v>
      </c>
      <c r="J84" s="15"/>
      <c r="K84" s="15">
        <f t="shared" si="12"/>
        <v>0</v>
      </c>
      <c r="L84" s="15">
        <f t="shared" si="13"/>
        <v>0</v>
      </c>
      <c r="M84" s="15"/>
      <c r="N84" s="15"/>
      <c r="O84" s="15">
        <f t="shared" si="14"/>
        <v>0</v>
      </c>
      <c r="P84" s="17"/>
      <c r="Q84" s="17"/>
      <c r="R84" s="22"/>
      <c r="S84" s="15" t="e">
        <f t="shared" si="15"/>
        <v>#DIV/0!</v>
      </c>
      <c r="T84" s="15" t="e">
        <f t="shared" si="16"/>
        <v>#DIV/0!</v>
      </c>
      <c r="U84" s="15">
        <v>0</v>
      </c>
      <c r="V84" s="15">
        <v>0</v>
      </c>
      <c r="W84" s="15">
        <v>0</v>
      </c>
      <c r="X84" s="15">
        <v>0</v>
      </c>
      <c r="Y84" s="15">
        <v>0</v>
      </c>
      <c r="Z84" s="15">
        <v>0</v>
      </c>
      <c r="AA84" s="15" t="s">
        <v>38</v>
      </c>
      <c r="AB84" s="15">
        <f t="shared" si="17"/>
        <v>0</v>
      </c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</row>
    <row r="85" spans="1:48" x14ac:dyDescent="0.25">
      <c r="A85" s="15" t="s">
        <v>119</v>
      </c>
      <c r="B85" s="15" t="s">
        <v>37</v>
      </c>
      <c r="C85" s="15"/>
      <c r="D85" s="15"/>
      <c r="E85" s="15"/>
      <c r="F85" s="15"/>
      <c r="G85" s="16">
        <v>0</v>
      </c>
      <c r="H85" s="15">
        <v>30</v>
      </c>
      <c r="I85" s="15" t="s">
        <v>32</v>
      </c>
      <c r="J85" s="15"/>
      <c r="K85" s="15">
        <f t="shared" si="12"/>
        <v>0</v>
      </c>
      <c r="L85" s="15">
        <f t="shared" si="13"/>
        <v>0</v>
      </c>
      <c r="M85" s="15"/>
      <c r="N85" s="15"/>
      <c r="O85" s="15">
        <f t="shared" si="14"/>
        <v>0</v>
      </c>
      <c r="P85" s="17"/>
      <c r="Q85" s="17"/>
      <c r="R85" s="22"/>
      <c r="S85" s="15" t="e">
        <f t="shared" si="15"/>
        <v>#DIV/0!</v>
      </c>
      <c r="T85" s="15" t="e">
        <f t="shared" si="16"/>
        <v>#DIV/0!</v>
      </c>
      <c r="U85" s="15">
        <v>0</v>
      </c>
      <c r="V85" s="15">
        <v>0</v>
      </c>
      <c r="W85" s="15">
        <v>0</v>
      </c>
      <c r="X85" s="15">
        <v>0</v>
      </c>
      <c r="Y85" s="15">
        <v>0</v>
      </c>
      <c r="Z85" s="15">
        <v>0</v>
      </c>
      <c r="AA85" s="15" t="s">
        <v>38</v>
      </c>
      <c r="AB85" s="15">
        <f t="shared" si="17"/>
        <v>0</v>
      </c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</row>
    <row r="86" spans="1:48" x14ac:dyDescent="0.25">
      <c r="A86" s="15" t="s">
        <v>120</v>
      </c>
      <c r="B86" s="15" t="s">
        <v>37</v>
      </c>
      <c r="C86" s="15"/>
      <c r="D86" s="15"/>
      <c r="E86" s="15"/>
      <c r="F86" s="15"/>
      <c r="G86" s="16">
        <v>0</v>
      </c>
      <c r="H86" s="15">
        <v>40</v>
      </c>
      <c r="I86" s="15" t="s">
        <v>32</v>
      </c>
      <c r="J86" s="15"/>
      <c r="K86" s="15">
        <f t="shared" si="12"/>
        <v>0</v>
      </c>
      <c r="L86" s="15">
        <f t="shared" si="13"/>
        <v>0</v>
      </c>
      <c r="M86" s="15"/>
      <c r="N86" s="15"/>
      <c r="O86" s="15">
        <f t="shared" si="14"/>
        <v>0</v>
      </c>
      <c r="P86" s="17"/>
      <c r="Q86" s="17"/>
      <c r="R86" s="22"/>
      <c r="S86" s="15" t="e">
        <f t="shared" si="15"/>
        <v>#DIV/0!</v>
      </c>
      <c r="T86" s="15" t="e">
        <f t="shared" si="16"/>
        <v>#DIV/0!</v>
      </c>
      <c r="U86" s="15">
        <v>0</v>
      </c>
      <c r="V86" s="15">
        <v>0</v>
      </c>
      <c r="W86" s="15">
        <v>0</v>
      </c>
      <c r="X86" s="15">
        <v>0</v>
      </c>
      <c r="Y86" s="15">
        <v>0</v>
      </c>
      <c r="Z86" s="15">
        <v>0</v>
      </c>
      <c r="AA86" s="15" t="s">
        <v>38</v>
      </c>
      <c r="AB86" s="15">
        <f t="shared" si="17"/>
        <v>0</v>
      </c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</row>
    <row r="87" spans="1:48" x14ac:dyDescent="0.25">
      <c r="A87" s="15" t="s">
        <v>121</v>
      </c>
      <c r="B87" s="15" t="s">
        <v>31</v>
      </c>
      <c r="C87" s="15"/>
      <c r="D87" s="15"/>
      <c r="E87" s="15"/>
      <c r="F87" s="15"/>
      <c r="G87" s="16">
        <v>0</v>
      </c>
      <c r="H87" s="15">
        <v>45</v>
      </c>
      <c r="I87" s="15" t="s">
        <v>32</v>
      </c>
      <c r="J87" s="15"/>
      <c r="K87" s="15">
        <f t="shared" si="12"/>
        <v>0</v>
      </c>
      <c r="L87" s="15">
        <f t="shared" si="13"/>
        <v>0</v>
      </c>
      <c r="M87" s="15"/>
      <c r="N87" s="15"/>
      <c r="O87" s="15">
        <f t="shared" si="14"/>
        <v>0</v>
      </c>
      <c r="P87" s="17"/>
      <c r="Q87" s="17"/>
      <c r="R87" s="22"/>
      <c r="S87" s="15" t="e">
        <f t="shared" si="15"/>
        <v>#DIV/0!</v>
      </c>
      <c r="T87" s="15" t="e">
        <f t="shared" si="16"/>
        <v>#DIV/0!</v>
      </c>
      <c r="U87" s="15">
        <v>0</v>
      </c>
      <c r="V87" s="15">
        <v>0</v>
      </c>
      <c r="W87" s="15">
        <v>0</v>
      </c>
      <c r="X87" s="15">
        <v>0</v>
      </c>
      <c r="Y87" s="15">
        <v>0</v>
      </c>
      <c r="Z87" s="15">
        <v>0</v>
      </c>
      <c r="AA87" s="15" t="s">
        <v>38</v>
      </c>
      <c r="AB87" s="15">
        <f t="shared" si="17"/>
        <v>0</v>
      </c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</row>
    <row r="88" spans="1:48" x14ac:dyDescent="0.25">
      <c r="A88" s="15" t="s">
        <v>122</v>
      </c>
      <c r="B88" s="15" t="s">
        <v>31</v>
      </c>
      <c r="C88" s="15">
        <v>107.14700000000001</v>
      </c>
      <c r="D88" s="15">
        <v>206.51300000000001</v>
      </c>
      <c r="E88" s="15">
        <v>206.51300000000001</v>
      </c>
      <c r="F88" s="15"/>
      <c r="G88" s="16">
        <v>0</v>
      </c>
      <c r="H88" s="15">
        <v>40</v>
      </c>
      <c r="I88" s="15" t="s">
        <v>32</v>
      </c>
      <c r="J88" s="15">
        <v>206.51300000000001</v>
      </c>
      <c r="K88" s="15">
        <f t="shared" si="12"/>
        <v>0</v>
      </c>
      <c r="L88" s="15">
        <f t="shared" si="13"/>
        <v>0</v>
      </c>
      <c r="M88" s="15">
        <v>206.51300000000001</v>
      </c>
      <c r="N88" s="15"/>
      <c r="O88" s="15">
        <f t="shared" si="14"/>
        <v>0</v>
      </c>
      <c r="P88" s="17"/>
      <c r="Q88" s="17"/>
      <c r="R88" s="22"/>
      <c r="S88" s="15" t="e">
        <f t="shared" si="15"/>
        <v>#DIV/0!</v>
      </c>
      <c r="T88" s="15" t="e">
        <f t="shared" si="16"/>
        <v>#DIV/0!</v>
      </c>
      <c r="U88" s="15">
        <v>0</v>
      </c>
      <c r="V88" s="15">
        <v>0</v>
      </c>
      <c r="W88" s="15">
        <v>0</v>
      </c>
      <c r="X88" s="15">
        <v>0</v>
      </c>
      <c r="Y88" s="15">
        <v>0</v>
      </c>
      <c r="Z88" s="15">
        <v>0</v>
      </c>
      <c r="AA88" s="15" t="s">
        <v>38</v>
      </c>
      <c r="AB88" s="15">
        <f t="shared" si="17"/>
        <v>0</v>
      </c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</row>
    <row r="89" spans="1:48" x14ac:dyDescent="0.25">
      <c r="A89" s="10" t="s">
        <v>123</v>
      </c>
      <c r="B89" s="10" t="s">
        <v>31</v>
      </c>
      <c r="C89" s="10"/>
      <c r="D89" s="10">
        <v>106.378</v>
      </c>
      <c r="E89" s="10">
        <v>106.378</v>
      </c>
      <c r="F89" s="10"/>
      <c r="G89" s="11">
        <v>0</v>
      </c>
      <c r="H89" s="10" t="e">
        <v>#N/A</v>
      </c>
      <c r="I89" s="10" t="s">
        <v>42</v>
      </c>
      <c r="J89" s="10">
        <v>106.378</v>
      </c>
      <c r="K89" s="10">
        <f t="shared" si="12"/>
        <v>0</v>
      </c>
      <c r="L89" s="10">
        <f t="shared" si="13"/>
        <v>0</v>
      </c>
      <c r="M89" s="10">
        <v>106.378</v>
      </c>
      <c r="N89" s="10"/>
      <c r="O89" s="10">
        <f t="shared" si="14"/>
        <v>0</v>
      </c>
      <c r="P89" s="12"/>
      <c r="Q89" s="12"/>
      <c r="R89" s="23"/>
      <c r="S89" s="10" t="e">
        <f t="shared" si="15"/>
        <v>#DIV/0!</v>
      </c>
      <c r="T89" s="10" t="e">
        <f t="shared" si="16"/>
        <v>#DIV/0!</v>
      </c>
      <c r="U89" s="10">
        <v>0</v>
      </c>
      <c r="V89" s="10">
        <v>0</v>
      </c>
      <c r="W89" s="10">
        <v>0</v>
      </c>
      <c r="X89" s="10">
        <v>0</v>
      </c>
      <c r="Y89" s="10">
        <v>0</v>
      </c>
      <c r="Z89" s="10">
        <v>0</v>
      </c>
      <c r="AA89" s="10"/>
      <c r="AB89" s="10">
        <f t="shared" si="17"/>
        <v>0</v>
      </c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</row>
    <row r="90" spans="1:48" x14ac:dyDescent="0.25">
      <c r="A90" s="10" t="s">
        <v>124</v>
      </c>
      <c r="B90" s="10" t="s">
        <v>37</v>
      </c>
      <c r="C90" s="10">
        <v>96</v>
      </c>
      <c r="D90" s="10"/>
      <c r="E90" s="10"/>
      <c r="F90" s="10"/>
      <c r="G90" s="11">
        <v>0</v>
      </c>
      <c r="H90" s="10" t="e">
        <v>#N/A</v>
      </c>
      <c r="I90" s="10" t="s">
        <v>42</v>
      </c>
      <c r="J90" s="10"/>
      <c r="K90" s="10">
        <f t="shared" si="12"/>
        <v>0</v>
      </c>
      <c r="L90" s="10">
        <f t="shared" si="13"/>
        <v>0</v>
      </c>
      <c r="M90" s="10"/>
      <c r="N90" s="10"/>
      <c r="O90" s="10">
        <f t="shared" si="14"/>
        <v>0</v>
      </c>
      <c r="P90" s="12"/>
      <c r="Q90" s="12"/>
      <c r="R90" s="23"/>
      <c r="S90" s="10" t="e">
        <f t="shared" si="15"/>
        <v>#DIV/0!</v>
      </c>
      <c r="T90" s="10" t="e">
        <f t="shared" si="16"/>
        <v>#DIV/0!</v>
      </c>
      <c r="U90" s="10">
        <v>0</v>
      </c>
      <c r="V90" s="10">
        <v>0</v>
      </c>
      <c r="W90" s="10">
        <v>0</v>
      </c>
      <c r="X90" s="10">
        <v>0</v>
      </c>
      <c r="Y90" s="10">
        <v>0</v>
      </c>
      <c r="Z90" s="10">
        <v>0</v>
      </c>
      <c r="AA90" s="10" t="s">
        <v>77</v>
      </c>
      <c r="AB90" s="10">
        <f t="shared" si="17"/>
        <v>0</v>
      </c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</row>
    <row r="91" spans="1:48" x14ac:dyDescent="0.25">
      <c r="A91" s="10" t="s">
        <v>125</v>
      </c>
      <c r="B91" s="10" t="s">
        <v>37</v>
      </c>
      <c r="C91" s="10">
        <v>172</v>
      </c>
      <c r="D91" s="10"/>
      <c r="E91" s="10">
        <v>9</v>
      </c>
      <c r="F91" s="10">
        <v>55</v>
      </c>
      <c r="G91" s="11">
        <v>0</v>
      </c>
      <c r="H91" s="10" t="e">
        <v>#N/A</v>
      </c>
      <c r="I91" s="10" t="s">
        <v>42</v>
      </c>
      <c r="J91" s="10">
        <v>15</v>
      </c>
      <c r="K91" s="10">
        <f t="shared" si="12"/>
        <v>-6</v>
      </c>
      <c r="L91" s="10">
        <f t="shared" si="13"/>
        <v>9</v>
      </c>
      <c r="M91" s="10"/>
      <c r="N91" s="10"/>
      <c r="O91" s="10">
        <f t="shared" si="14"/>
        <v>1.8</v>
      </c>
      <c r="P91" s="12"/>
      <c r="Q91" s="12"/>
      <c r="R91" s="23"/>
      <c r="S91" s="10">
        <f t="shared" si="15"/>
        <v>30.555555555555554</v>
      </c>
      <c r="T91" s="10">
        <f t="shared" si="16"/>
        <v>30.555555555555554</v>
      </c>
      <c r="U91" s="10">
        <v>5.2</v>
      </c>
      <c r="V91" s="10">
        <v>6.2</v>
      </c>
      <c r="W91" s="10">
        <v>6.2</v>
      </c>
      <c r="X91" s="10">
        <v>7.4</v>
      </c>
      <c r="Y91" s="10">
        <v>9.6</v>
      </c>
      <c r="Z91" s="10">
        <v>10.4</v>
      </c>
      <c r="AA91" s="14" t="s">
        <v>141</v>
      </c>
      <c r="AB91" s="10">
        <f t="shared" si="17"/>
        <v>0</v>
      </c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</row>
    <row r="92" spans="1:48" x14ac:dyDescent="0.25">
      <c r="A92" s="10" t="s">
        <v>126</v>
      </c>
      <c r="B92" s="10" t="s">
        <v>31</v>
      </c>
      <c r="C92" s="10">
        <v>185.98</v>
      </c>
      <c r="D92" s="10">
        <v>341.36</v>
      </c>
      <c r="E92" s="10">
        <v>341.36</v>
      </c>
      <c r="F92" s="10"/>
      <c r="G92" s="11">
        <v>0</v>
      </c>
      <c r="H92" s="10" t="e">
        <v>#N/A</v>
      </c>
      <c r="I92" s="10" t="s">
        <v>42</v>
      </c>
      <c r="J92" s="10">
        <v>341.36</v>
      </c>
      <c r="K92" s="10">
        <f t="shared" si="12"/>
        <v>0</v>
      </c>
      <c r="L92" s="10">
        <f t="shared" si="13"/>
        <v>0</v>
      </c>
      <c r="M92" s="10">
        <v>341.36</v>
      </c>
      <c r="N92" s="10"/>
      <c r="O92" s="10">
        <f t="shared" si="14"/>
        <v>0</v>
      </c>
      <c r="P92" s="12"/>
      <c r="Q92" s="12"/>
      <c r="R92" s="23"/>
      <c r="S92" s="10" t="e">
        <f t="shared" si="15"/>
        <v>#DIV/0!</v>
      </c>
      <c r="T92" s="10" t="e">
        <f t="shared" si="16"/>
        <v>#DIV/0!</v>
      </c>
      <c r="U92" s="10">
        <v>0</v>
      </c>
      <c r="V92" s="10">
        <v>0</v>
      </c>
      <c r="W92" s="10">
        <v>0</v>
      </c>
      <c r="X92" s="10">
        <v>0</v>
      </c>
      <c r="Y92" s="10">
        <v>0</v>
      </c>
      <c r="Z92" s="10">
        <v>0</v>
      </c>
      <c r="AA92" s="10"/>
      <c r="AB92" s="10">
        <f t="shared" si="17"/>
        <v>0</v>
      </c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</row>
    <row r="93" spans="1:48" x14ac:dyDescent="0.25">
      <c r="A93" s="10" t="s">
        <v>127</v>
      </c>
      <c r="B93" s="10" t="s">
        <v>31</v>
      </c>
      <c r="C93" s="10">
        <v>34.323</v>
      </c>
      <c r="D93" s="10">
        <v>73.221999999999994</v>
      </c>
      <c r="E93" s="10">
        <v>73.221999999999994</v>
      </c>
      <c r="F93" s="10"/>
      <c r="G93" s="11">
        <v>0</v>
      </c>
      <c r="H93" s="10" t="e">
        <v>#N/A</v>
      </c>
      <c r="I93" s="10" t="s">
        <v>42</v>
      </c>
      <c r="J93" s="10">
        <v>73.221999999999994</v>
      </c>
      <c r="K93" s="10">
        <f t="shared" si="12"/>
        <v>0</v>
      </c>
      <c r="L93" s="10">
        <f t="shared" si="13"/>
        <v>0</v>
      </c>
      <c r="M93" s="10">
        <v>73.221999999999994</v>
      </c>
      <c r="N93" s="10"/>
      <c r="O93" s="10">
        <f t="shared" si="14"/>
        <v>0</v>
      </c>
      <c r="P93" s="12"/>
      <c r="Q93" s="12"/>
      <c r="R93" s="23"/>
      <c r="S93" s="10" t="e">
        <f t="shared" si="15"/>
        <v>#DIV/0!</v>
      </c>
      <c r="T93" s="10" t="e">
        <f t="shared" si="16"/>
        <v>#DIV/0!</v>
      </c>
      <c r="U93" s="10">
        <v>0</v>
      </c>
      <c r="V93" s="10">
        <v>0</v>
      </c>
      <c r="W93" s="10">
        <v>0</v>
      </c>
      <c r="X93" s="10">
        <v>0</v>
      </c>
      <c r="Y93" s="10">
        <v>0</v>
      </c>
      <c r="Z93" s="10">
        <v>0</v>
      </c>
      <c r="AA93" s="10"/>
      <c r="AB93" s="10">
        <f t="shared" si="17"/>
        <v>0</v>
      </c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</row>
    <row r="94" spans="1:48" x14ac:dyDescent="0.25">
      <c r="A94" s="10" t="s">
        <v>128</v>
      </c>
      <c r="B94" s="10" t="s">
        <v>37</v>
      </c>
      <c r="C94" s="10">
        <v>84</v>
      </c>
      <c r="D94" s="10"/>
      <c r="E94" s="10"/>
      <c r="F94" s="10"/>
      <c r="G94" s="11">
        <v>0</v>
      </c>
      <c r="H94" s="10" t="e">
        <v>#N/A</v>
      </c>
      <c r="I94" s="10" t="s">
        <v>42</v>
      </c>
      <c r="J94" s="10">
        <v>2</v>
      </c>
      <c r="K94" s="10">
        <f t="shared" si="12"/>
        <v>-2</v>
      </c>
      <c r="L94" s="10">
        <f t="shared" si="13"/>
        <v>0</v>
      </c>
      <c r="M94" s="10"/>
      <c r="N94" s="10"/>
      <c r="O94" s="10">
        <f t="shared" si="14"/>
        <v>0</v>
      </c>
      <c r="P94" s="12"/>
      <c r="Q94" s="12"/>
      <c r="R94" s="23"/>
      <c r="S94" s="10" t="e">
        <f t="shared" si="15"/>
        <v>#DIV/0!</v>
      </c>
      <c r="T94" s="10" t="e">
        <f t="shared" si="16"/>
        <v>#DIV/0!</v>
      </c>
      <c r="U94" s="10">
        <v>0</v>
      </c>
      <c r="V94" s="10">
        <v>0</v>
      </c>
      <c r="W94" s="10">
        <v>0</v>
      </c>
      <c r="X94" s="10">
        <v>0</v>
      </c>
      <c r="Y94" s="10">
        <v>0</v>
      </c>
      <c r="Z94" s="10">
        <v>0</v>
      </c>
      <c r="AA94" s="10"/>
      <c r="AB94" s="10">
        <f t="shared" si="17"/>
        <v>0</v>
      </c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</row>
    <row r="95" spans="1:48" x14ac:dyDescent="0.25">
      <c r="A95" s="10" t="s">
        <v>129</v>
      </c>
      <c r="B95" s="10" t="s">
        <v>37</v>
      </c>
      <c r="C95" s="10">
        <v>150</v>
      </c>
      <c r="D95" s="10">
        <v>420</v>
      </c>
      <c r="E95" s="10">
        <v>420</v>
      </c>
      <c r="F95" s="10"/>
      <c r="G95" s="11">
        <v>0</v>
      </c>
      <c r="H95" s="10" t="e">
        <v>#N/A</v>
      </c>
      <c r="I95" s="10" t="s">
        <v>42</v>
      </c>
      <c r="J95" s="10">
        <v>422</v>
      </c>
      <c r="K95" s="10">
        <f t="shared" si="12"/>
        <v>-2</v>
      </c>
      <c r="L95" s="10">
        <f t="shared" si="13"/>
        <v>0</v>
      </c>
      <c r="M95" s="10">
        <v>420</v>
      </c>
      <c r="N95" s="10"/>
      <c r="O95" s="10">
        <f t="shared" si="14"/>
        <v>0</v>
      </c>
      <c r="P95" s="12"/>
      <c r="Q95" s="12"/>
      <c r="R95" s="23"/>
      <c r="S95" s="10" t="e">
        <f t="shared" si="15"/>
        <v>#DIV/0!</v>
      </c>
      <c r="T95" s="10" t="e">
        <f t="shared" si="16"/>
        <v>#DIV/0!</v>
      </c>
      <c r="U95" s="10">
        <v>0</v>
      </c>
      <c r="V95" s="10">
        <v>0</v>
      </c>
      <c r="W95" s="10">
        <v>0</v>
      </c>
      <c r="X95" s="10">
        <v>0</v>
      </c>
      <c r="Y95" s="10">
        <v>0</v>
      </c>
      <c r="Z95" s="10">
        <v>0</v>
      </c>
      <c r="AA95" s="10"/>
      <c r="AB95" s="10">
        <f t="shared" si="17"/>
        <v>0</v>
      </c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</row>
    <row r="96" spans="1:48" x14ac:dyDescent="0.25">
      <c r="A96" s="15" t="s">
        <v>130</v>
      </c>
      <c r="B96" s="15" t="s">
        <v>31</v>
      </c>
      <c r="C96" s="15"/>
      <c r="D96" s="15"/>
      <c r="E96" s="15"/>
      <c r="F96" s="15"/>
      <c r="G96" s="16">
        <v>0</v>
      </c>
      <c r="H96" s="15">
        <v>50</v>
      </c>
      <c r="I96" s="15" t="s">
        <v>32</v>
      </c>
      <c r="J96" s="15"/>
      <c r="K96" s="15">
        <f t="shared" si="12"/>
        <v>0</v>
      </c>
      <c r="L96" s="15">
        <f t="shared" si="13"/>
        <v>0</v>
      </c>
      <c r="M96" s="15"/>
      <c r="N96" s="15"/>
      <c r="O96" s="15">
        <f t="shared" si="14"/>
        <v>0</v>
      </c>
      <c r="P96" s="17"/>
      <c r="Q96" s="17"/>
      <c r="R96" s="22"/>
      <c r="S96" s="15" t="e">
        <f t="shared" si="15"/>
        <v>#DIV/0!</v>
      </c>
      <c r="T96" s="15" t="e">
        <f t="shared" si="16"/>
        <v>#DIV/0!</v>
      </c>
      <c r="U96" s="15">
        <v>0</v>
      </c>
      <c r="V96" s="15">
        <v>0</v>
      </c>
      <c r="W96" s="15">
        <v>0</v>
      </c>
      <c r="X96" s="15">
        <v>0</v>
      </c>
      <c r="Y96" s="15">
        <v>0</v>
      </c>
      <c r="Z96" s="15">
        <v>0</v>
      </c>
      <c r="AA96" s="15" t="s">
        <v>38</v>
      </c>
      <c r="AB96" s="15">
        <f t="shared" si="17"/>
        <v>0</v>
      </c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</row>
    <row r="97" spans="1:48" x14ac:dyDescent="0.25">
      <c r="A97" s="1" t="s">
        <v>131</v>
      </c>
      <c r="B97" s="1" t="s">
        <v>37</v>
      </c>
      <c r="C97" s="1"/>
      <c r="D97" s="1">
        <v>80</v>
      </c>
      <c r="E97" s="1"/>
      <c r="F97" s="1">
        <v>80</v>
      </c>
      <c r="G97" s="6">
        <v>0.06</v>
      </c>
      <c r="H97" s="1">
        <v>60</v>
      </c>
      <c r="I97" s="1" t="s">
        <v>32</v>
      </c>
      <c r="J97" s="1"/>
      <c r="K97" s="1">
        <f t="shared" si="12"/>
        <v>0</v>
      </c>
      <c r="L97" s="1">
        <f t="shared" ref="L97" si="19">E97-M97</f>
        <v>0</v>
      </c>
      <c r="M97" s="1"/>
      <c r="N97" s="1"/>
      <c r="O97" s="1">
        <f t="shared" ref="O97" si="20">L97/5</f>
        <v>0</v>
      </c>
      <c r="P97" s="5"/>
      <c r="Q97" s="5"/>
      <c r="R97" s="21"/>
      <c r="S97" s="1" t="e">
        <f t="shared" ref="S97" si="21">(F97+N97+P97)/O97</f>
        <v>#DIV/0!</v>
      </c>
      <c r="T97" s="1" t="e">
        <f t="shared" ref="T97" si="22">(F97+N97)/O97</f>
        <v>#DIV/0!</v>
      </c>
      <c r="U97" s="1">
        <v>0</v>
      </c>
      <c r="V97" s="1">
        <v>0</v>
      </c>
      <c r="W97" s="1">
        <v>0</v>
      </c>
      <c r="X97" s="1">
        <v>0</v>
      </c>
      <c r="Y97" s="1">
        <v>0</v>
      </c>
      <c r="Z97" s="1">
        <v>0</v>
      </c>
      <c r="AA97" s="1" t="s">
        <v>139</v>
      </c>
      <c r="AB97" s="1">
        <f t="shared" si="17"/>
        <v>0</v>
      </c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</row>
    <row r="98" spans="1:48" x14ac:dyDescent="0.25">
      <c r="A98" s="1" t="s">
        <v>132</v>
      </c>
      <c r="B98" s="1" t="s">
        <v>31</v>
      </c>
      <c r="C98" s="1">
        <v>128.55799999999999</v>
      </c>
      <c r="D98" s="1">
        <v>129.334</v>
      </c>
      <c r="E98" s="1">
        <v>78.218000000000004</v>
      </c>
      <c r="F98" s="1">
        <v>160.67599999999999</v>
      </c>
      <c r="G98" s="6">
        <v>1</v>
      </c>
      <c r="H98" s="1">
        <v>55</v>
      </c>
      <c r="I98" s="1" t="s">
        <v>32</v>
      </c>
      <c r="J98" s="1">
        <v>70.8</v>
      </c>
      <c r="K98" s="1">
        <f t="shared" si="12"/>
        <v>7.4180000000000064</v>
      </c>
      <c r="L98" s="1">
        <f t="shared" si="13"/>
        <v>78.218000000000004</v>
      </c>
      <c r="M98" s="1"/>
      <c r="N98" s="1"/>
      <c r="O98" s="1">
        <f t="shared" si="14"/>
        <v>15.643600000000001</v>
      </c>
      <c r="P98" s="5"/>
      <c r="Q98" s="5"/>
      <c r="R98" s="21"/>
      <c r="S98" s="1">
        <f t="shared" si="15"/>
        <v>10.271037357130071</v>
      </c>
      <c r="T98" s="1">
        <f t="shared" si="16"/>
        <v>10.271037357130071</v>
      </c>
      <c r="U98" s="1">
        <v>14.41</v>
      </c>
      <c r="V98" s="1">
        <v>15.5852</v>
      </c>
      <c r="W98" s="1">
        <v>21.229199999999999</v>
      </c>
      <c r="X98" s="1">
        <v>25.0352</v>
      </c>
      <c r="Y98" s="1">
        <v>6.1259999999999986</v>
      </c>
      <c r="Z98" s="1">
        <v>2.8763999999999998</v>
      </c>
      <c r="AA98" s="1"/>
      <c r="AB98" s="1">
        <f t="shared" si="17"/>
        <v>0</v>
      </c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</row>
    <row r="99" spans="1:48" x14ac:dyDescent="0.25">
      <c r="A99" s="1" t="s">
        <v>133</v>
      </c>
      <c r="B99" s="1" t="s">
        <v>31</v>
      </c>
      <c r="C99" s="1">
        <v>150.6</v>
      </c>
      <c r="D99" s="1">
        <v>151.375</v>
      </c>
      <c r="E99" s="1">
        <v>79.742000000000004</v>
      </c>
      <c r="F99" s="1">
        <v>199.73</v>
      </c>
      <c r="G99" s="6">
        <v>1</v>
      </c>
      <c r="H99" s="1">
        <v>55</v>
      </c>
      <c r="I99" s="1" t="s">
        <v>32</v>
      </c>
      <c r="J99" s="1">
        <v>74.8</v>
      </c>
      <c r="K99" s="1">
        <f t="shared" si="12"/>
        <v>4.9420000000000073</v>
      </c>
      <c r="L99" s="1">
        <f t="shared" si="13"/>
        <v>79.742000000000004</v>
      </c>
      <c r="M99" s="1"/>
      <c r="N99" s="1"/>
      <c r="O99" s="1">
        <f t="shared" si="14"/>
        <v>15.948400000000001</v>
      </c>
      <c r="P99" s="5"/>
      <c r="Q99" s="5"/>
      <c r="R99" s="21"/>
      <c r="S99" s="1">
        <f t="shared" si="15"/>
        <v>12.523513330490831</v>
      </c>
      <c r="T99" s="1">
        <f t="shared" si="16"/>
        <v>12.523513330490831</v>
      </c>
      <c r="U99" s="1">
        <v>16.261199999999999</v>
      </c>
      <c r="V99" s="1">
        <v>16.242000000000001</v>
      </c>
      <c r="W99" s="1">
        <v>22.375599999999999</v>
      </c>
      <c r="X99" s="1">
        <v>26.933599999999998</v>
      </c>
      <c r="Y99" s="1">
        <v>24.795999999999999</v>
      </c>
      <c r="Z99" s="1">
        <v>27.206</v>
      </c>
      <c r="AA99" s="1"/>
      <c r="AB99" s="1">
        <f t="shared" si="17"/>
        <v>0</v>
      </c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</row>
    <row r="100" spans="1:48" x14ac:dyDescent="0.25">
      <c r="A100" s="1" t="s">
        <v>134</v>
      </c>
      <c r="B100" s="1" t="s">
        <v>37</v>
      </c>
      <c r="C100" s="1">
        <v>82</v>
      </c>
      <c r="D100" s="1">
        <v>140</v>
      </c>
      <c r="E100" s="1">
        <v>43</v>
      </c>
      <c r="F100" s="1">
        <v>159</v>
      </c>
      <c r="G100" s="6">
        <v>0.4</v>
      </c>
      <c r="H100" s="1">
        <v>55</v>
      </c>
      <c r="I100" s="1" t="s">
        <v>32</v>
      </c>
      <c r="J100" s="1">
        <v>43</v>
      </c>
      <c r="K100" s="1">
        <f t="shared" si="12"/>
        <v>0</v>
      </c>
      <c r="L100" s="1">
        <f t="shared" si="13"/>
        <v>43</v>
      </c>
      <c r="M100" s="1"/>
      <c r="N100" s="1"/>
      <c r="O100" s="1">
        <f t="shared" si="14"/>
        <v>8.6</v>
      </c>
      <c r="P100" s="5"/>
      <c r="Q100" s="5"/>
      <c r="R100" s="21"/>
      <c r="S100" s="1">
        <f t="shared" si="15"/>
        <v>18.488372093023255</v>
      </c>
      <c r="T100" s="1">
        <f t="shared" si="16"/>
        <v>18.488372093023255</v>
      </c>
      <c r="U100" s="1">
        <v>13.2</v>
      </c>
      <c r="V100" s="1">
        <v>12.6</v>
      </c>
      <c r="W100" s="1">
        <v>18.600000000000001</v>
      </c>
      <c r="X100" s="1">
        <v>23.6</v>
      </c>
      <c r="Y100" s="1">
        <v>5.6</v>
      </c>
      <c r="Z100" s="1">
        <v>0</v>
      </c>
      <c r="AA100" s="13" t="s">
        <v>58</v>
      </c>
      <c r="AB100" s="1">
        <f t="shared" si="17"/>
        <v>0</v>
      </c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</row>
    <row r="101" spans="1:48" x14ac:dyDescent="0.25">
      <c r="A101" s="1" t="s">
        <v>135</v>
      </c>
      <c r="B101" s="1" t="s">
        <v>37</v>
      </c>
      <c r="C101" s="1">
        <v>78</v>
      </c>
      <c r="D101" s="1">
        <v>90</v>
      </c>
      <c r="E101" s="1">
        <v>35</v>
      </c>
      <c r="F101" s="1">
        <v>110</v>
      </c>
      <c r="G101" s="6">
        <v>0.4</v>
      </c>
      <c r="H101" s="1">
        <v>55</v>
      </c>
      <c r="I101" s="1" t="s">
        <v>32</v>
      </c>
      <c r="J101" s="1">
        <v>35</v>
      </c>
      <c r="K101" s="1">
        <f t="shared" ref="K101:K105" si="23">E101-J101</f>
        <v>0</v>
      </c>
      <c r="L101" s="1">
        <f t="shared" si="13"/>
        <v>35</v>
      </c>
      <c r="M101" s="1"/>
      <c r="N101" s="1"/>
      <c r="O101" s="1">
        <f t="shared" si="14"/>
        <v>7</v>
      </c>
      <c r="P101" s="5"/>
      <c r="Q101" s="5"/>
      <c r="R101" s="21"/>
      <c r="S101" s="1">
        <f t="shared" si="15"/>
        <v>15.714285714285714</v>
      </c>
      <c r="T101" s="1">
        <f t="shared" si="16"/>
        <v>15.714285714285714</v>
      </c>
      <c r="U101" s="1">
        <v>11</v>
      </c>
      <c r="V101" s="1">
        <v>11.4</v>
      </c>
      <c r="W101" s="1">
        <v>2.6</v>
      </c>
      <c r="X101" s="1">
        <v>1.6</v>
      </c>
      <c r="Y101" s="1">
        <v>10</v>
      </c>
      <c r="Z101" s="1">
        <v>10</v>
      </c>
      <c r="AA101" s="1"/>
      <c r="AB101" s="1">
        <f t="shared" si="17"/>
        <v>0</v>
      </c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</row>
    <row r="102" spans="1:48" x14ac:dyDescent="0.25">
      <c r="A102" s="1" t="s">
        <v>136</v>
      </c>
      <c r="B102" s="1" t="s">
        <v>37</v>
      </c>
      <c r="C102" s="1"/>
      <c r="D102" s="1">
        <v>30</v>
      </c>
      <c r="E102" s="1">
        <v>16</v>
      </c>
      <c r="F102" s="1">
        <v>14</v>
      </c>
      <c r="G102" s="6">
        <v>0.3</v>
      </c>
      <c r="H102" s="1">
        <v>30</v>
      </c>
      <c r="I102" s="1" t="s">
        <v>32</v>
      </c>
      <c r="J102" s="1">
        <v>37</v>
      </c>
      <c r="K102" s="1">
        <f t="shared" si="23"/>
        <v>-21</v>
      </c>
      <c r="L102" s="1">
        <f t="shared" si="13"/>
        <v>16</v>
      </c>
      <c r="M102" s="1"/>
      <c r="N102" s="1"/>
      <c r="O102" s="1">
        <f t="shared" si="14"/>
        <v>3.2</v>
      </c>
      <c r="P102" s="5">
        <f>9*O102-N102-F102</f>
        <v>14.8</v>
      </c>
      <c r="Q102" s="5"/>
      <c r="R102" s="21"/>
      <c r="S102" s="1">
        <f t="shared" si="15"/>
        <v>9</v>
      </c>
      <c r="T102" s="1">
        <f t="shared" si="16"/>
        <v>4.375</v>
      </c>
      <c r="U102" s="1">
        <v>0</v>
      </c>
      <c r="V102" s="1">
        <v>0</v>
      </c>
      <c r="W102" s="1">
        <v>0</v>
      </c>
      <c r="X102" s="1">
        <v>0</v>
      </c>
      <c r="Y102" s="1">
        <v>0</v>
      </c>
      <c r="Z102" s="1">
        <v>0</v>
      </c>
      <c r="AA102" s="1" t="s">
        <v>139</v>
      </c>
      <c r="AB102" s="1">
        <f t="shared" si="17"/>
        <v>4</v>
      </c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</row>
    <row r="103" spans="1:48" x14ac:dyDescent="0.25">
      <c r="A103" s="1" t="s">
        <v>137</v>
      </c>
      <c r="B103" s="1" t="s">
        <v>37</v>
      </c>
      <c r="C103" s="1"/>
      <c r="D103" s="1">
        <v>30</v>
      </c>
      <c r="E103" s="1">
        <v>12</v>
      </c>
      <c r="F103" s="1">
        <v>18</v>
      </c>
      <c r="G103" s="6">
        <v>0.3</v>
      </c>
      <c r="H103" s="1">
        <v>30</v>
      </c>
      <c r="I103" s="1" t="s">
        <v>32</v>
      </c>
      <c r="J103" s="1">
        <v>33</v>
      </c>
      <c r="K103" s="1">
        <f t="shared" si="23"/>
        <v>-21</v>
      </c>
      <c r="L103" s="1">
        <f t="shared" si="13"/>
        <v>12</v>
      </c>
      <c r="M103" s="1"/>
      <c r="N103" s="1"/>
      <c r="O103" s="1">
        <f t="shared" si="14"/>
        <v>2.4</v>
      </c>
      <c r="P103" s="5">
        <v>10</v>
      </c>
      <c r="Q103" s="5"/>
      <c r="R103" s="21"/>
      <c r="S103" s="1">
        <f t="shared" si="15"/>
        <v>11.666666666666668</v>
      </c>
      <c r="T103" s="1">
        <f t="shared" si="16"/>
        <v>7.5</v>
      </c>
      <c r="U103" s="1">
        <v>0</v>
      </c>
      <c r="V103" s="1">
        <v>0</v>
      </c>
      <c r="W103" s="1">
        <v>0</v>
      </c>
      <c r="X103" s="1">
        <v>0</v>
      </c>
      <c r="Y103" s="1">
        <v>0</v>
      </c>
      <c r="Z103" s="1">
        <v>0</v>
      </c>
      <c r="AA103" s="1" t="s">
        <v>139</v>
      </c>
      <c r="AB103" s="1">
        <f t="shared" si="17"/>
        <v>3</v>
      </c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</row>
    <row r="104" spans="1:48" x14ac:dyDescent="0.25">
      <c r="A104" s="1" t="s">
        <v>138</v>
      </c>
      <c r="B104" s="1" t="s">
        <v>37</v>
      </c>
      <c r="C104" s="1"/>
      <c r="D104" s="1">
        <v>100</v>
      </c>
      <c r="E104" s="1"/>
      <c r="F104" s="1">
        <v>100</v>
      </c>
      <c r="G104" s="6">
        <v>0.15</v>
      </c>
      <c r="H104" s="1">
        <v>60</v>
      </c>
      <c r="I104" s="1" t="s">
        <v>32</v>
      </c>
      <c r="J104" s="1"/>
      <c r="K104" s="1">
        <f t="shared" ref="K104" si="24">E104-J104</f>
        <v>0</v>
      </c>
      <c r="L104" s="1">
        <f t="shared" ref="L104" si="25">E104-M104</f>
        <v>0</v>
      </c>
      <c r="M104" s="1"/>
      <c r="N104" s="1"/>
      <c r="O104" s="1">
        <f t="shared" ref="O104" si="26">L104/5</f>
        <v>0</v>
      </c>
      <c r="P104" s="5"/>
      <c r="Q104" s="5"/>
      <c r="R104" s="21"/>
      <c r="S104" s="1" t="e">
        <f t="shared" ref="S104" si="27">(F104+N104+P104)/O104</f>
        <v>#DIV/0!</v>
      </c>
      <c r="T104" s="1" t="e">
        <f t="shared" ref="T104" si="28">(F104+N104)/O104</f>
        <v>#DIV/0!</v>
      </c>
      <c r="U104" s="1">
        <v>0</v>
      </c>
      <c r="V104" s="1">
        <v>0</v>
      </c>
      <c r="W104" s="1">
        <v>0</v>
      </c>
      <c r="X104" s="1">
        <v>0</v>
      </c>
      <c r="Y104" s="1">
        <v>0</v>
      </c>
      <c r="Z104" s="1">
        <v>0</v>
      </c>
      <c r="AA104" s="1" t="s">
        <v>139</v>
      </c>
      <c r="AB104" s="1">
        <f t="shared" si="17"/>
        <v>0</v>
      </c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</row>
    <row r="105" spans="1:48" x14ac:dyDescent="0.25">
      <c r="A105" s="1" t="s">
        <v>140</v>
      </c>
      <c r="B105" s="1" t="s">
        <v>37</v>
      </c>
      <c r="C105" s="1"/>
      <c r="D105" s="1"/>
      <c r="E105" s="1"/>
      <c r="F105" s="1"/>
      <c r="G105" s="6">
        <v>0.1</v>
      </c>
      <c r="H105" s="1">
        <v>60</v>
      </c>
      <c r="I105" s="1" t="s">
        <v>32</v>
      </c>
      <c r="J105" s="1"/>
      <c r="K105" s="1">
        <f t="shared" si="23"/>
        <v>0</v>
      </c>
      <c r="L105" s="1">
        <f t="shared" si="13"/>
        <v>0</v>
      </c>
      <c r="M105" s="1"/>
      <c r="N105" s="1"/>
      <c r="O105" s="1">
        <f t="shared" si="14"/>
        <v>0</v>
      </c>
      <c r="P105" s="19">
        <v>50</v>
      </c>
      <c r="Q105" s="5"/>
      <c r="R105" s="21"/>
      <c r="S105" s="1" t="e">
        <f t="shared" si="15"/>
        <v>#DIV/0!</v>
      </c>
      <c r="T105" s="1" t="e">
        <f t="shared" si="16"/>
        <v>#DIV/0!</v>
      </c>
      <c r="U105" s="1">
        <v>0</v>
      </c>
      <c r="V105" s="1">
        <v>0</v>
      </c>
      <c r="W105" s="1">
        <v>0</v>
      </c>
      <c r="X105" s="1">
        <v>0</v>
      </c>
      <c r="Y105" s="1">
        <v>0</v>
      </c>
      <c r="Z105" s="1">
        <v>0</v>
      </c>
      <c r="AA105" s="18" t="s">
        <v>142</v>
      </c>
      <c r="AB105" s="1">
        <f t="shared" si="17"/>
        <v>5</v>
      </c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</row>
    <row r="106" spans="1:48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2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</row>
    <row r="107" spans="1:48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2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</row>
    <row r="108" spans="1:48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2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</row>
    <row r="109" spans="1:48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2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</row>
    <row r="110" spans="1:48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2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</row>
    <row r="111" spans="1:48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2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</row>
    <row r="112" spans="1:48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2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</row>
    <row r="113" spans="1:48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2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</row>
    <row r="114" spans="1:48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2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</row>
    <row r="115" spans="1:48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2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</row>
    <row r="116" spans="1:48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2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</row>
    <row r="117" spans="1:48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2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</row>
    <row r="118" spans="1:48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2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</row>
    <row r="119" spans="1:48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2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</row>
    <row r="120" spans="1:48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2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</row>
    <row r="121" spans="1:48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2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</row>
    <row r="122" spans="1:48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2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</row>
    <row r="123" spans="1:48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2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</row>
    <row r="124" spans="1:48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2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</row>
    <row r="125" spans="1:48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2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</row>
    <row r="126" spans="1:48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2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</row>
    <row r="127" spans="1:48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2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</row>
    <row r="128" spans="1:48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2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</row>
    <row r="129" spans="1:48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2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</row>
    <row r="130" spans="1:48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2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</row>
    <row r="131" spans="1:48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2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</row>
    <row r="132" spans="1:48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2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</row>
    <row r="133" spans="1:48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2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</row>
    <row r="134" spans="1:48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2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</row>
    <row r="135" spans="1:48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2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</row>
    <row r="136" spans="1:48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2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</row>
    <row r="137" spans="1:48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2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</row>
    <row r="138" spans="1:48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2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</row>
    <row r="139" spans="1:48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2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</row>
    <row r="140" spans="1:48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2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</row>
    <row r="141" spans="1:48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2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</row>
    <row r="142" spans="1:48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2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</row>
    <row r="143" spans="1:48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2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</row>
    <row r="144" spans="1:48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2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</row>
    <row r="145" spans="1:48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2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</row>
    <row r="146" spans="1:48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2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</row>
    <row r="147" spans="1:48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2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</row>
    <row r="148" spans="1:48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2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</row>
    <row r="149" spans="1:48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2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</row>
    <row r="150" spans="1:48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2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</row>
    <row r="151" spans="1:48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2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</row>
    <row r="152" spans="1:48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2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</row>
    <row r="153" spans="1:48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2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</row>
    <row r="154" spans="1:48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2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</row>
    <row r="155" spans="1:48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2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</row>
    <row r="156" spans="1:48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2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</row>
    <row r="157" spans="1:48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2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</row>
    <row r="158" spans="1:48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2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</row>
    <row r="159" spans="1:48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2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</row>
    <row r="160" spans="1:48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2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</row>
    <row r="161" spans="1:48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2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</row>
    <row r="162" spans="1:48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2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</row>
    <row r="163" spans="1:48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2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</row>
    <row r="164" spans="1:48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2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</row>
    <row r="165" spans="1:48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2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</row>
    <row r="166" spans="1:48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2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</row>
    <row r="167" spans="1:48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2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</row>
    <row r="168" spans="1:48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2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</row>
    <row r="169" spans="1:48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2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</row>
    <row r="170" spans="1:48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2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</row>
    <row r="171" spans="1:48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2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</row>
    <row r="172" spans="1:48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2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</row>
    <row r="173" spans="1:48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2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</row>
    <row r="174" spans="1:48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2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</row>
    <row r="175" spans="1:48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2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</row>
    <row r="176" spans="1:48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2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</row>
    <row r="177" spans="1:48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2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</row>
    <row r="178" spans="1:48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2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</row>
    <row r="179" spans="1:48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2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</row>
    <row r="180" spans="1:48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2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</row>
    <row r="181" spans="1:48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2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</row>
    <row r="182" spans="1:48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2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</row>
    <row r="183" spans="1:48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2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</row>
    <row r="184" spans="1:48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2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</row>
    <row r="185" spans="1:48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2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</row>
    <row r="186" spans="1:48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2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</row>
    <row r="187" spans="1:48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2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</row>
    <row r="188" spans="1:48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2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</row>
    <row r="189" spans="1:48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2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</row>
    <row r="190" spans="1:48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2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</row>
    <row r="191" spans="1:48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2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</row>
    <row r="192" spans="1:48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2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</row>
    <row r="193" spans="1:48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2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</row>
    <row r="194" spans="1:48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2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</row>
    <row r="195" spans="1:48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2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</row>
    <row r="196" spans="1:48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2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</row>
    <row r="197" spans="1:48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2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</row>
    <row r="198" spans="1:48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2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</row>
    <row r="199" spans="1:48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2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</row>
    <row r="200" spans="1:48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2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</row>
    <row r="201" spans="1:48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2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</row>
    <row r="202" spans="1:48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2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</row>
    <row r="203" spans="1:48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2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</row>
    <row r="204" spans="1:48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2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</row>
    <row r="205" spans="1:48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2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</row>
    <row r="206" spans="1:48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2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</row>
    <row r="207" spans="1:48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2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</row>
    <row r="208" spans="1:48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2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</row>
    <row r="209" spans="1:48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2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</row>
    <row r="210" spans="1:48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2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</row>
    <row r="211" spans="1:48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2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</row>
    <row r="212" spans="1:48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2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</row>
    <row r="213" spans="1:48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2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</row>
    <row r="214" spans="1:48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2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</row>
    <row r="215" spans="1:48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2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</row>
    <row r="216" spans="1:48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2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</row>
    <row r="217" spans="1:48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2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</row>
    <row r="218" spans="1:48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2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</row>
    <row r="219" spans="1:48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2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</row>
    <row r="220" spans="1:48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2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</row>
    <row r="221" spans="1:48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2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</row>
    <row r="222" spans="1:48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2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</row>
    <row r="223" spans="1:48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2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</row>
    <row r="224" spans="1:48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2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</row>
    <row r="225" spans="1:48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2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</row>
    <row r="226" spans="1:48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2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</row>
    <row r="227" spans="1:48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2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</row>
    <row r="228" spans="1:48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2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</row>
    <row r="229" spans="1:48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2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</row>
    <row r="230" spans="1:48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2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</row>
    <row r="231" spans="1:48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2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</row>
    <row r="232" spans="1:48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2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</row>
    <row r="233" spans="1:48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2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</row>
    <row r="234" spans="1:48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2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</row>
    <row r="235" spans="1:48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2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</row>
    <row r="236" spans="1:48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2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</row>
    <row r="237" spans="1:48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2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</row>
    <row r="238" spans="1:48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2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</row>
    <row r="239" spans="1:48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2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</row>
    <row r="240" spans="1:48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2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</row>
    <row r="241" spans="1:48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2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</row>
    <row r="242" spans="1:48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2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</row>
    <row r="243" spans="1:48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2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</row>
    <row r="244" spans="1:48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2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</row>
    <row r="245" spans="1:48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2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</row>
    <row r="246" spans="1:48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2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</row>
    <row r="247" spans="1:48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2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</row>
    <row r="248" spans="1:48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2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</row>
    <row r="249" spans="1:48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2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</row>
    <row r="250" spans="1:48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2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</row>
    <row r="251" spans="1:48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2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</row>
    <row r="252" spans="1:48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2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</row>
    <row r="253" spans="1:48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2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</row>
    <row r="254" spans="1:48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2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</row>
    <row r="255" spans="1:48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2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</row>
    <row r="256" spans="1:48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2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</row>
    <row r="257" spans="1:48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2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</row>
    <row r="258" spans="1:48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2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</row>
    <row r="259" spans="1:48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2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</row>
    <row r="260" spans="1:48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2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</row>
    <row r="261" spans="1:48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2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</row>
    <row r="262" spans="1:48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2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</row>
    <row r="263" spans="1:48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2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</row>
    <row r="264" spans="1:48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2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</row>
    <row r="265" spans="1:48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2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</row>
    <row r="266" spans="1:48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2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</row>
    <row r="267" spans="1:48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2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</row>
    <row r="268" spans="1:48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2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</row>
    <row r="269" spans="1:48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2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</row>
    <row r="270" spans="1:48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2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</row>
    <row r="271" spans="1:48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2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</row>
    <row r="272" spans="1:48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2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</row>
    <row r="273" spans="1:48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2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</row>
    <row r="274" spans="1:48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2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</row>
    <row r="275" spans="1:48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2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</row>
    <row r="276" spans="1:48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2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</row>
    <row r="277" spans="1:48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2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</row>
    <row r="278" spans="1:48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2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</row>
    <row r="279" spans="1:48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2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</row>
    <row r="280" spans="1:48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2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</row>
    <row r="281" spans="1:48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2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</row>
    <row r="282" spans="1:48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2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</row>
    <row r="283" spans="1:48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2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</row>
    <row r="284" spans="1:48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2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</row>
    <row r="285" spans="1:48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2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</row>
    <row r="286" spans="1:48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2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</row>
    <row r="287" spans="1:48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2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</row>
    <row r="288" spans="1:48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2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</row>
    <row r="289" spans="1:48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2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</row>
    <row r="290" spans="1:48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2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</row>
    <row r="291" spans="1:48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2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</row>
    <row r="292" spans="1:48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2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</row>
    <row r="293" spans="1:48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2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</row>
    <row r="294" spans="1:48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2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</row>
    <row r="295" spans="1:48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2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</row>
    <row r="296" spans="1:48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2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</row>
    <row r="297" spans="1:48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2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</row>
    <row r="298" spans="1:48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2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</row>
    <row r="299" spans="1:48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2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</row>
    <row r="300" spans="1:48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2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</row>
    <row r="301" spans="1:48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2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</row>
    <row r="302" spans="1:48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2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</row>
    <row r="303" spans="1:48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2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</row>
    <row r="304" spans="1:48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2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</row>
    <row r="305" spans="1:48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2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</row>
    <row r="306" spans="1:48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2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</row>
    <row r="307" spans="1:48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2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</row>
    <row r="308" spans="1:48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2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</row>
    <row r="309" spans="1:48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2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</row>
    <row r="310" spans="1:48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2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</row>
    <row r="311" spans="1:48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2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</row>
    <row r="312" spans="1:48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2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</row>
    <row r="313" spans="1:48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2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</row>
    <row r="314" spans="1:48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2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</row>
    <row r="315" spans="1:48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2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</row>
    <row r="316" spans="1:48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2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</row>
    <row r="317" spans="1:48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2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</row>
    <row r="318" spans="1:48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2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</row>
    <row r="319" spans="1:48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2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</row>
    <row r="320" spans="1:48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2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</row>
    <row r="321" spans="1:48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2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</row>
    <row r="322" spans="1:48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2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</row>
    <row r="323" spans="1:48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2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</row>
    <row r="324" spans="1:48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2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</row>
    <row r="325" spans="1:48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2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</row>
    <row r="326" spans="1:48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2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</row>
    <row r="327" spans="1:48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2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</row>
    <row r="328" spans="1:48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2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</row>
    <row r="329" spans="1:48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2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</row>
    <row r="330" spans="1:48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2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</row>
    <row r="331" spans="1:48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2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</row>
    <row r="332" spans="1:48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2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</row>
    <row r="333" spans="1:48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2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</row>
    <row r="334" spans="1:48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2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</row>
    <row r="335" spans="1:48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2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</row>
    <row r="336" spans="1:48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2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</row>
    <row r="337" spans="1:48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2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</row>
    <row r="338" spans="1:48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2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</row>
    <row r="339" spans="1:48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2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</row>
    <row r="340" spans="1:48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2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</row>
    <row r="341" spans="1:48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2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</row>
    <row r="342" spans="1:48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2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</row>
    <row r="343" spans="1:48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2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</row>
    <row r="344" spans="1:48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2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</row>
    <row r="345" spans="1:48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2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</row>
    <row r="346" spans="1:48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2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</row>
    <row r="347" spans="1:48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2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</row>
    <row r="348" spans="1:48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2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</row>
    <row r="349" spans="1:48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2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</row>
    <row r="350" spans="1:48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2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</row>
    <row r="351" spans="1:48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2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</row>
    <row r="352" spans="1:48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2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</row>
    <row r="353" spans="1:48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2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</row>
    <row r="354" spans="1:48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2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</row>
    <row r="355" spans="1:48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2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</row>
    <row r="356" spans="1:48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2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</row>
    <row r="357" spans="1:48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2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</row>
    <row r="358" spans="1:48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2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</row>
    <row r="359" spans="1:48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2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</row>
    <row r="360" spans="1:48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2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</row>
    <row r="361" spans="1:48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2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</row>
    <row r="362" spans="1:48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2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</row>
    <row r="363" spans="1:48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2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</row>
    <row r="364" spans="1:48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2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</row>
    <row r="365" spans="1:48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2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</row>
    <row r="366" spans="1:48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2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</row>
    <row r="367" spans="1:48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2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</row>
    <row r="368" spans="1:48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2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</row>
    <row r="369" spans="1:48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2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</row>
    <row r="370" spans="1:48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2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</row>
    <row r="371" spans="1:48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2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</row>
    <row r="372" spans="1:48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2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</row>
    <row r="373" spans="1:48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2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</row>
    <row r="374" spans="1:48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2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</row>
    <row r="375" spans="1:48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2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</row>
    <row r="376" spans="1:48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2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</row>
    <row r="377" spans="1:48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2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</row>
    <row r="378" spans="1:48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2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</row>
    <row r="379" spans="1:48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2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</row>
    <row r="380" spans="1:48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2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</row>
    <row r="381" spans="1:48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2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</row>
    <row r="382" spans="1:48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2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</row>
    <row r="383" spans="1:48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2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</row>
    <row r="384" spans="1:48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2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</row>
    <row r="385" spans="1:48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2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</row>
    <row r="386" spans="1:48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2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</row>
    <row r="387" spans="1:48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2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</row>
    <row r="388" spans="1:48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2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</row>
    <row r="389" spans="1:48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2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</row>
    <row r="390" spans="1:48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2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</row>
    <row r="391" spans="1:48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2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</row>
    <row r="392" spans="1:48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2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</row>
    <row r="393" spans="1:48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2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</row>
    <row r="394" spans="1:48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2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</row>
    <row r="395" spans="1:48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2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</row>
    <row r="396" spans="1:48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2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</row>
    <row r="397" spans="1:48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2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</row>
    <row r="398" spans="1:48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2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</row>
    <row r="399" spans="1:48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2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</row>
    <row r="400" spans="1:48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2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</row>
    <row r="401" spans="1:48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2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</row>
    <row r="402" spans="1:48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2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</row>
    <row r="403" spans="1:48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2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</row>
    <row r="404" spans="1:48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2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</row>
    <row r="405" spans="1:48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2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</row>
    <row r="406" spans="1:48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2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</row>
    <row r="407" spans="1:48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2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</row>
    <row r="408" spans="1:48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2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</row>
    <row r="409" spans="1:48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2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</row>
    <row r="410" spans="1:48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2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</row>
    <row r="411" spans="1:48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2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</row>
    <row r="412" spans="1:48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2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</row>
    <row r="413" spans="1:48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2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</row>
    <row r="414" spans="1:48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2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</row>
    <row r="415" spans="1:48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2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</row>
    <row r="416" spans="1:48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2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</row>
    <row r="417" spans="1:48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2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</row>
    <row r="418" spans="1:48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2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</row>
    <row r="419" spans="1:48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2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</row>
    <row r="420" spans="1:48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2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</row>
    <row r="421" spans="1:48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2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</row>
    <row r="422" spans="1:48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2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</row>
    <row r="423" spans="1:48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2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</row>
    <row r="424" spans="1:48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2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</row>
    <row r="425" spans="1:48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2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</row>
    <row r="426" spans="1:48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2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</row>
    <row r="427" spans="1:48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2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</row>
    <row r="428" spans="1:48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2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</row>
    <row r="429" spans="1:48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2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</row>
    <row r="430" spans="1:48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2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</row>
    <row r="431" spans="1:48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2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</row>
    <row r="432" spans="1:48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2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</row>
    <row r="433" spans="1:48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2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</row>
    <row r="434" spans="1:48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2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</row>
    <row r="435" spans="1:48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2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</row>
    <row r="436" spans="1:48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2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</row>
    <row r="437" spans="1:48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2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</row>
    <row r="438" spans="1:48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2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</row>
    <row r="439" spans="1:48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2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</row>
    <row r="440" spans="1:48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2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</row>
    <row r="441" spans="1:48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2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</row>
    <row r="442" spans="1:48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2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</row>
    <row r="443" spans="1:48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2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</row>
    <row r="444" spans="1:48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2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</row>
    <row r="445" spans="1:48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2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</row>
    <row r="446" spans="1:48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2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</row>
    <row r="447" spans="1:48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2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</row>
    <row r="448" spans="1:48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2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</row>
    <row r="449" spans="1:48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2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</row>
    <row r="450" spans="1:48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2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</row>
    <row r="451" spans="1:48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2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</row>
    <row r="452" spans="1:48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2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</row>
    <row r="453" spans="1:48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2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</row>
    <row r="454" spans="1:48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2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</row>
    <row r="455" spans="1:48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2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</row>
    <row r="456" spans="1:48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2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</row>
    <row r="457" spans="1:48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2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</row>
    <row r="458" spans="1:48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2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</row>
    <row r="459" spans="1:48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2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</row>
    <row r="460" spans="1:48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2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</row>
    <row r="461" spans="1:48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2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</row>
    <row r="462" spans="1:48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2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</row>
    <row r="463" spans="1:48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2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</row>
    <row r="464" spans="1:48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2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</row>
    <row r="465" spans="1:48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2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</row>
    <row r="466" spans="1:48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2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</row>
    <row r="467" spans="1:48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2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</row>
    <row r="468" spans="1:48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2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</row>
    <row r="469" spans="1:48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2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</row>
    <row r="470" spans="1:48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2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</row>
    <row r="471" spans="1:48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2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</row>
    <row r="472" spans="1:48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2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</row>
    <row r="473" spans="1:48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2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</row>
    <row r="474" spans="1:48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2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</row>
    <row r="475" spans="1:48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2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</row>
    <row r="476" spans="1:48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2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</row>
    <row r="477" spans="1:48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2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</row>
    <row r="478" spans="1:48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2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</row>
    <row r="479" spans="1:48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2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</row>
    <row r="480" spans="1:48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2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</row>
    <row r="481" spans="1:48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2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</row>
    <row r="482" spans="1:48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2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</row>
    <row r="483" spans="1:48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2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</row>
    <row r="484" spans="1:48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2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</row>
    <row r="485" spans="1:48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2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</row>
    <row r="486" spans="1:48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2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</row>
    <row r="487" spans="1:48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2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</row>
    <row r="488" spans="1:48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2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</row>
    <row r="489" spans="1:48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2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</row>
    <row r="490" spans="1:48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2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</row>
    <row r="491" spans="1:48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2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</row>
    <row r="492" spans="1:48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2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</row>
    <row r="493" spans="1:48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2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</row>
    <row r="494" spans="1:48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2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</row>
    <row r="495" spans="1:48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2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</row>
  </sheetData>
  <autoFilter ref="A3:AB105" xr:uid="{7DEA8C4F-5162-47D3-968F-ECBC03102EC8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2024-05-15T14:05:33Z</dcterms:created>
  <dcterms:modified xsi:type="dcterms:W3CDTF">2024-05-16T14:27:07Z</dcterms:modified>
</cp:coreProperties>
</file>