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5,24 ПОКОМ КИ филиалы\"/>
    </mc:Choice>
  </mc:AlternateContent>
  <xr:revisionPtr revIDLastSave="0" documentId="13_ncr:1_{2393F576-4A11-46E1-90DC-7888892EEE2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6" i="1"/>
  <c r="AG6" i="1"/>
  <c r="AG7" i="1"/>
  <c r="AG8" i="1"/>
  <c r="AF6" i="1"/>
  <c r="AF7" i="1"/>
  <c r="AF8" i="1"/>
  <c r="AG10" i="1"/>
  <c r="AG11" i="1"/>
  <c r="AG12" i="1"/>
  <c r="AG13" i="1"/>
  <c r="AG14" i="1"/>
  <c r="AG15" i="1"/>
  <c r="AG16" i="1"/>
  <c r="AG17" i="1"/>
  <c r="AG18" i="1"/>
  <c r="AG22" i="1"/>
  <c r="AG24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" i="1"/>
  <c r="S93" i="1"/>
  <c r="S91" i="1"/>
  <c r="S90" i="1"/>
  <c r="S75" i="1"/>
  <c r="S74" i="1"/>
  <c r="S73" i="1"/>
  <c r="S72" i="1"/>
  <c r="S71" i="1"/>
  <c r="S70" i="1"/>
  <c r="S69" i="1"/>
  <c r="S66" i="1"/>
  <c r="S61" i="1"/>
  <c r="S59" i="1"/>
  <c r="S55" i="1"/>
  <c r="S54" i="1"/>
  <c r="S53" i="1"/>
  <c r="S52" i="1"/>
  <c r="S51" i="1"/>
  <c r="S50" i="1"/>
  <c r="S49" i="1"/>
  <c r="S48" i="1"/>
  <c r="S47" i="1"/>
  <c r="AG47" i="1" s="1"/>
  <c r="S45" i="1"/>
  <c r="S44" i="1"/>
  <c r="S43" i="1"/>
  <c r="S37" i="1"/>
  <c r="AG37" i="1" s="1"/>
  <c r="S34" i="1"/>
  <c r="S30" i="1"/>
  <c r="AG30" i="1" s="1"/>
  <c r="S29" i="1"/>
  <c r="AG29" i="1" s="1"/>
  <c r="S28" i="1"/>
  <c r="AG28" i="1" s="1"/>
  <c r="S27" i="1"/>
  <c r="AG27" i="1" s="1"/>
  <c r="S26" i="1"/>
  <c r="AG26" i="1" s="1"/>
  <c r="S25" i="1"/>
  <c r="AG25" i="1" s="1"/>
  <c r="S23" i="1"/>
  <c r="AG23" i="1" s="1"/>
  <c r="S21" i="1"/>
  <c r="AG21" i="1" s="1"/>
  <c r="S20" i="1"/>
  <c r="AG20" i="1" s="1"/>
  <c r="S19" i="1"/>
  <c r="AG19" i="1" s="1"/>
  <c r="S16" i="1"/>
  <c r="S13" i="1"/>
  <c r="S12" i="1"/>
  <c r="S11" i="1"/>
  <c r="S10" i="1"/>
  <c r="S9" i="1"/>
  <c r="S8" i="1"/>
  <c r="S7" i="1"/>
  <c r="S6" i="1"/>
  <c r="R5" i="1"/>
  <c r="T5" i="1"/>
  <c r="AG5" i="1" l="1"/>
  <c r="AH5" i="1"/>
  <c r="Q95" i="1"/>
  <c r="Q94" i="1"/>
  <c r="S94" i="1" s="1"/>
  <c r="Q92" i="1"/>
  <c r="S92" i="1" s="1"/>
  <c r="Q89" i="1"/>
  <c r="Q88" i="1"/>
  <c r="S88" i="1" s="1"/>
  <c r="Q87" i="1"/>
  <c r="Q86" i="1"/>
  <c r="S86" i="1" s="1"/>
  <c r="Q85" i="1"/>
  <c r="Q67" i="1"/>
  <c r="Q64" i="1"/>
  <c r="Q62" i="1"/>
  <c r="Q39" i="1"/>
  <c r="Q31" i="1"/>
  <c r="Q14" i="1"/>
  <c r="S14" i="1" l="1"/>
  <c r="S39" i="1"/>
  <c r="S64" i="1"/>
  <c r="S85" i="1"/>
  <c r="S87" i="1"/>
  <c r="S89" i="1"/>
  <c r="S95" i="1"/>
  <c r="S31" i="1"/>
  <c r="S62" i="1"/>
  <c r="S67" i="1"/>
  <c r="F89" i="1"/>
  <c r="E89" i="1"/>
  <c r="O89" i="1" s="1"/>
  <c r="F67" i="1"/>
  <c r="E67" i="1"/>
  <c r="O67" i="1" s="1"/>
  <c r="O7" i="1"/>
  <c r="W7" i="1" s="1"/>
  <c r="O8" i="1"/>
  <c r="O9" i="1"/>
  <c r="O10" i="1"/>
  <c r="O11" i="1"/>
  <c r="O12" i="1"/>
  <c r="O13" i="1"/>
  <c r="O14" i="1"/>
  <c r="W14" i="1" s="1"/>
  <c r="O15" i="1"/>
  <c r="W15" i="1" s="1"/>
  <c r="O16" i="1"/>
  <c r="P16" i="1" s="1"/>
  <c r="O17" i="1"/>
  <c r="W17" i="1" s="1"/>
  <c r="O18" i="1"/>
  <c r="W18" i="1" s="1"/>
  <c r="O19" i="1"/>
  <c r="O20" i="1"/>
  <c r="P20" i="1" s="1"/>
  <c r="O21" i="1"/>
  <c r="O22" i="1"/>
  <c r="W22" i="1" s="1"/>
  <c r="O23" i="1"/>
  <c r="O24" i="1"/>
  <c r="W24" i="1" s="1"/>
  <c r="O25" i="1"/>
  <c r="O26" i="1"/>
  <c r="P26" i="1" s="1"/>
  <c r="O27" i="1"/>
  <c r="O28" i="1"/>
  <c r="P28" i="1" s="1"/>
  <c r="O29" i="1"/>
  <c r="O30" i="1"/>
  <c r="P30" i="1" s="1"/>
  <c r="O31" i="1"/>
  <c r="W31" i="1" s="1"/>
  <c r="O32" i="1"/>
  <c r="W32" i="1" s="1"/>
  <c r="O33" i="1"/>
  <c r="W33" i="1" s="1"/>
  <c r="O34" i="1"/>
  <c r="O35" i="1"/>
  <c r="W35" i="1" s="1"/>
  <c r="O36" i="1"/>
  <c r="W36" i="1" s="1"/>
  <c r="O37" i="1"/>
  <c r="O38" i="1"/>
  <c r="W38" i="1" s="1"/>
  <c r="O39" i="1"/>
  <c r="W39" i="1" s="1"/>
  <c r="O40" i="1"/>
  <c r="W40" i="1" s="1"/>
  <c r="O41" i="1"/>
  <c r="W41" i="1" s="1"/>
  <c r="O42" i="1"/>
  <c r="W42" i="1" s="1"/>
  <c r="O43" i="1"/>
  <c r="O44" i="1"/>
  <c r="P44" i="1" s="1"/>
  <c r="O45" i="1"/>
  <c r="O46" i="1"/>
  <c r="W46" i="1" s="1"/>
  <c r="O47" i="1"/>
  <c r="O48" i="1"/>
  <c r="O49" i="1"/>
  <c r="O50" i="1"/>
  <c r="O51" i="1"/>
  <c r="O52" i="1"/>
  <c r="O53" i="1"/>
  <c r="P53" i="1" s="1"/>
  <c r="O54" i="1"/>
  <c r="O55" i="1"/>
  <c r="O56" i="1"/>
  <c r="W56" i="1" s="1"/>
  <c r="O57" i="1"/>
  <c r="W57" i="1" s="1"/>
  <c r="O58" i="1"/>
  <c r="W58" i="1" s="1"/>
  <c r="O59" i="1"/>
  <c r="P59" i="1" s="1"/>
  <c r="O60" i="1"/>
  <c r="W60" i="1" s="1"/>
  <c r="O61" i="1"/>
  <c r="O62" i="1"/>
  <c r="W62" i="1" s="1"/>
  <c r="O63" i="1"/>
  <c r="W63" i="1" s="1"/>
  <c r="O64" i="1"/>
  <c r="W64" i="1" s="1"/>
  <c r="O65" i="1"/>
  <c r="O66" i="1"/>
  <c r="O68" i="1"/>
  <c r="W68" i="1" s="1"/>
  <c r="O69" i="1"/>
  <c r="P69" i="1" s="1"/>
  <c r="O70" i="1"/>
  <c r="O71" i="1"/>
  <c r="P71" i="1" s="1"/>
  <c r="O72" i="1"/>
  <c r="O73" i="1"/>
  <c r="P73" i="1" s="1"/>
  <c r="O74" i="1"/>
  <c r="O75" i="1"/>
  <c r="P75" i="1" s="1"/>
  <c r="O76" i="1"/>
  <c r="W76" i="1" s="1"/>
  <c r="O77" i="1"/>
  <c r="W77" i="1" s="1"/>
  <c r="O78" i="1"/>
  <c r="W78" i="1" s="1"/>
  <c r="O79" i="1"/>
  <c r="W79" i="1" s="1"/>
  <c r="O80" i="1"/>
  <c r="W80" i="1" s="1"/>
  <c r="O81" i="1"/>
  <c r="W81" i="1" s="1"/>
  <c r="O82" i="1"/>
  <c r="W82" i="1" s="1"/>
  <c r="O83" i="1"/>
  <c r="W83" i="1" s="1"/>
  <c r="O84" i="1"/>
  <c r="W84" i="1" s="1"/>
  <c r="O85" i="1"/>
  <c r="W85" i="1" s="1"/>
  <c r="O86" i="1"/>
  <c r="W86" i="1" s="1"/>
  <c r="O87" i="1"/>
  <c r="W87" i="1" s="1"/>
  <c r="O88" i="1"/>
  <c r="W88" i="1" s="1"/>
  <c r="O90" i="1"/>
  <c r="O91" i="1"/>
  <c r="O92" i="1"/>
  <c r="W92" i="1" s="1"/>
  <c r="O93" i="1"/>
  <c r="O94" i="1"/>
  <c r="W94" i="1" s="1"/>
  <c r="O95" i="1"/>
  <c r="O6" i="1"/>
  <c r="P6" i="1" s="1"/>
  <c r="W67" i="1" l="1"/>
  <c r="W89" i="1"/>
  <c r="X95" i="1"/>
  <c r="W95" i="1"/>
  <c r="X93" i="1"/>
  <c r="W93" i="1"/>
  <c r="W59" i="1"/>
  <c r="W53" i="1"/>
  <c r="P34" i="1"/>
  <c r="P66" i="1"/>
  <c r="X94" i="1"/>
  <c r="X92" i="1"/>
  <c r="P90" i="1"/>
  <c r="P74" i="1"/>
  <c r="P72" i="1"/>
  <c r="P70" i="1"/>
  <c r="P65" i="1"/>
  <c r="P61" i="1"/>
  <c r="P55" i="1"/>
  <c r="P51" i="1"/>
  <c r="P49" i="1"/>
  <c r="P47" i="1"/>
  <c r="P45" i="1"/>
  <c r="P43" i="1"/>
  <c r="P37" i="1"/>
  <c r="P29" i="1"/>
  <c r="P27" i="1"/>
  <c r="P25" i="1"/>
  <c r="P23" i="1"/>
  <c r="P21" i="1"/>
  <c r="P19" i="1"/>
  <c r="P13" i="1"/>
  <c r="P11" i="1"/>
  <c r="P9" i="1"/>
  <c r="P7" i="1"/>
  <c r="P8" i="1"/>
  <c r="P10" i="1"/>
  <c r="P12" i="1"/>
  <c r="P48" i="1"/>
  <c r="P50" i="1"/>
  <c r="P52" i="1"/>
  <c r="P54" i="1"/>
  <c r="P91" i="1"/>
  <c r="X86" i="1"/>
  <c r="X78" i="1"/>
  <c r="X70" i="1"/>
  <c r="X62" i="1"/>
  <c r="X54" i="1"/>
  <c r="X46" i="1"/>
  <c r="X38" i="1"/>
  <c r="X30" i="1"/>
  <c r="X22" i="1"/>
  <c r="X14" i="1"/>
  <c r="X90" i="1"/>
  <c r="X82" i="1"/>
  <c r="X74" i="1"/>
  <c r="X66" i="1"/>
  <c r="X58" i="1"/>
  <c r="X50" i="1"/>
  <c r="X42" i="1"/>
  <c r="X34" i="1"/>
  <c r="X26" i="1"/>
  <c r="X18" i="1"/>
  <c r="X10" i="1"/>
  <c r="X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16" i="1" l="1"/>
  <c r="W26" i="1"/>
  <c r="W30" i="1"/>
  <c r="W69" i="1"/>
  <c r="W73" i="1"/>
  <c r="W6" i="1"/>
  <c r="W20" i="1"/>
  <c r="W28" i="1"/>
  <c r="W44" i="1"/>
  <c r="W71" i="1"/>
  <c r="W75" i="1"/>
  <c r="Q65" i="1"/>
  <c r="S65" i="1" s="1"/>
  <c r="S5" i="1" s="1"/>
  <c r="P5" i="1"/>
  <c r="K5" i="1"/>
  <c r="W66" i="1" l="1"/>
  <c r="W70" i="1"/>
  <c r="W55" i="1"/>
  <c r="W47" i="1"/>
  <c r="W37" i="1"/>
  <c r="W25" i="1"/>
  <c r="W13" i="1"/>
  <c r="Q5" i="1"/>
  <c r="W8" i="1"/>
  <c r="W48" i="1"/>
  <c r="W34" i="1"/>
  <c r="W72" i="1"/>
  <c r="W49" i="1"/>
  <c r="W27" i="1"/>
  <c r="W19" i="1"/>
  <c r="W10" i="1"/>
  <c r="W54" i="1"/>
  <c r="W74" i="1"/>
  <c r="W61" i="1"/>
  <c r="W51" i="1"/>
  <c r="W43" i="1"/>
  <c r="W29" i="1"/>
  <c r="W21" i="1"/>
  <c r="W9" i="1"/>
  <c r="W12" i="1"/>
  <c r="W52" i="1"/>
  <c r="W90" i="1"/>
  <c r="W65" i="1"/>
  <c r="W45" i="1"/>
  <c r="W23" i="1"/>
  <c r="W11" i="1"/>
  <c r="W50" i="1"/>
  <c r="W91" i="1"/>
  <c r="AF5" i="1" l="1"/>
</calcChain>
</file>

<file path=xl/sharedStrings.xml><?xml version="1.0" encoding="utf-8"?>
<sst xmlns="http://schemas.openxmlformats.org/spreadsheetml/2006/main" count="406" uniqueCount="149">
  <si>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</si>
  <si>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</si>
  <si>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</si>
  <si>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</si>
  <si>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</si>
  <si>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</si>
  <si>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</si>
  <si>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</si>
  <si>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</si>
  <si>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</si>
  <si>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</si>
  <si>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</si>
  <si>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</si>
  <si>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</si>
  <si>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</si>
  <si>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</si>
  <si>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</si>
  <si>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</si>
  <si>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</si>
  <si>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</si>
  <si>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</si>
  <si>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</si>
  <si>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</si>
  <si>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</si>
  <si>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16,05,</t>
  </si>
  <si>
    <t>15,05,</t>
  </si>
  <si>
    <t>09,05,</t>
  </si>
  <si>
    <t>08,05,</t>
  </si>
  <si>
    <t>02,05,</t>
  </si>
  <si>
    <t>01,05,</t>
  </si>
  <si>
    <t>25,04,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</si>
  <si>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</si>
  <si>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</si>
  <si>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</si>
  <si>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</si>
  <si>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</si>
  <si>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 / 16,05,24 филиал обнулил</t>
  </si>
  <si>
    <t>016  Сосиски Вязанка Молочные, Вязанка вискофан  ВЕС.ПОКОМ</t>
  </si>
  <si>
    <t>10,05,24 филиал обнулил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</si>
  <si>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</si>
  <si>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</si>
  <si>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</si>
  <si>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</si>
  <si>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10,05,24 филиал обнулил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</si>
  <si>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</si>
  <si>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</si>
  <si>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</si>
  <si>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</si>
  <si>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</si>
  <si>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</si>
  <si>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16,05,24 филиал обнулил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</si>
  <si>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</si>
  <si>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</si>
  <si>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</si>
  <si>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</si>
  <si>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</si>
  <si>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</si>
  <si>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</si>
  <si>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</si>
  <si>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</si>
  <si>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</si>
  <si>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</si>
  <si>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</si>
  <si>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</si>
  <si>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</si>
  <si>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</si>
  <si>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</si>
  <si>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</si>
  <si>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</si>
  <si>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</si>
  <si>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</si>
  <si>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</si>
  <si>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</si>
  <si>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</si>
  <si>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</si>
  <si>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</si>
  <si>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</si>
  <si>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</si>
  <si>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</si>
  <si>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необходимо увеличить продажи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</si>
  <si>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</si>
  <si>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</si>
  <si>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</si>
  <si>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</si>
  <si>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</si>
  <si>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</si>
  <si>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</si>
  <si>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</si>
  <si>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</si>
  <si>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</si>
  <si>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</si>
  <si>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</si>
  <si>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</si>
  <si>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</si>
  <si>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</si>
  <si>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</si>
  <si>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</si>
  <si>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</si>
  <si>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</si>
  <si>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</si>
  <si>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</si>
  <si>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</si>
  <si>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</si>
  <si>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</si>
  <si>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</si>
  <si>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</si>
  <si>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</si>
  <si>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</si>
  <si>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</si>
  <si>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</si>
  <si>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</si>
  <si>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</si>
  <si>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</si>
  <si>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</si>
  <si>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</si>
  <si>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</si>
  <si>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</si>
  <si>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</si>
  <si>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</si>
  <si>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</si>
  <si>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</si>
  <si>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</si>
  <si>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</si>
  <si>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</si>
  <si>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</si>
  <si>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</si>
  <si>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</si>
  <si>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</si>
  <si>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</si>
  <si>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</si>
  <si>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</si>
  <si>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</si>
  <si>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</si>
  <si>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</si>
  <si>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</si>
  <si>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</si>
  <si>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</si>
  <si>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</si>
  <si>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</si>
  <si>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</si>
  <si>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</si>
  <si>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</si>
  <si>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заказ</t>
  </si>
  <si>
    <t>17,05,24 филиал обнулил</t>
  </si>
  <si>
    <t>новинка / 17,05,24 филиал обнулил</t>
  </si>
  <si>
    <t>итого</t>
  </si>
  <si>
    <t>20,01,(1)</t>
  </si>
  <si>
    <t>20,01,(2)</t>
  </si>
  <si>
    <t>21,01,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</si>
</sst>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V20" sqref="V20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42578125" style="9" customWidth="1"/>
    <col min="8" max="8" width="5.42578125" customWidth="1"/>
    <col min="9" max="9" width="13.140625" customWidth="1"/>
    <col min="10" max="11" width="6.85546875" customWidth="1"/>
    <col min="12" max="13" width="0.85546875" customWidth="1"/>
    <col min="14" max="21" width="6.85546875" customWidth="1"/>
    <col min="22" max="22" width="22.7109375" customWidth="1"/>
    <col min="23" max="24" width="5.7109375" customWidth="1"/>
    <col min="25" max="30" width="6.140625" customWidth="1"/>
    <col min="31" max="31" width="23.5703125" customWidth="1"/>
    <col min="32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145</v>
      </c>
      <c r="R3" s="3" t="s">
        <v>142</v>
      </c>
      <c r="S3" s="3" t="s">
        <v>142</v>
      </c>
      <c r="T3" s="3" t="s">
        <v>142</v>
      </c>
      <c r="U3" s="10" t="s">
        <v>16</v>
      </c>
      <c r="V3" s="10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146</v>
      </c>
      <c r="S4" s="1" t="s">
        <v>147</v>
      </c>
      <c r="T4" s="1" t="s">
        <v>148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/>
      <c r="AF4" s="1" t="s">
        <v>146</v>
      </c>
      <c r="AG4" s="1" t="s">
        <v>147</v>
      </c>
      <c r="AH4" s="1" t="s">
        <v>148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42276.226999999992</v>
      </c>
      <c r="F5" s="4">
        <f>SUM(F6:F500)</f>
        <v>48759.895999999993</v>
      </c>
      <c r="G5" s="7"/>
      <c r="H5" s="1"/>
      <c r="I5" s="1"/>
      <c r="J5" s="4">
        <f t="shared" ref="J5:U5" si="0">SUM(J6:J500)</f>
        <v>41329.287999999993</v>
      </c>
      <c r="K5" s="4">
        <f t="shared" si="0"/>
        <v>946.93899999999917</v>
      </c>
      <c r="L5" s="4">
        <f t="shared" si="0"/>
        <v>0</v>
      </c>
      <c r="M5" s="4">
        <f t="shared" si="0"/>
        <v>0</v>
      </c>
      <c r="N5" s="4">
        <f t="shared" si="0"/>
        <v>14764.5568</v>
      </c>
      <c r="O5" s="4">
        <f t="shared" si="0"/>
        <v>8455.2454000000034</v>
      </c>
      <c r="P5" s="4">
        <f t="shared" si="0"/>
        <v>30169.338999999993</v>
      </c>
      <c r="Q5" s="4">
        <f t="shared" si="0"/>
        <v>26901.0164</v>
      </c>
      <c r="R5" s="4">
        <f t="shared" si="0"/>
        <v>2500</v>
      </c>
      <c r="S5" s="4">
        <f t="shared" si="0"/>
        <v>13281.0164</v>
      </c>
      <c r="T5" s="4">
        <f t="shared" si="0"/>
        <v>11120</v>
      </c>
      <c r="U5" s="4">
        <f t="shared" si="0"/>
        <v>18691</v>
      </c>
      <c r="V5" s="1"/>
      <c r="W5" s="1"/>
      <c r="X5" s="1"/>
      <c r="Y5" s="4">
        <f t="shared" ref="Y5:AD5" si="1">SUM(Y6:Y500)</f>
        <v>7836.1619999999984</v>
      </c>
      <c r="Z5" s="4">
        <f t="shared" si="1"/>
        <v>7260.6079999999984</v>
      </c>
      <c r="AA5" s="4">
        <f t="shared" si="1"/>
        <v>7762.75</v>
      </c>
      <c r="AB5" s="4">
        <f t="shared" si="1"/>
        <v>8814.5187999999998</v>
      </c>
      <c r="AC5" s="4">
        <f t="shared" si="1"/>
        <v>9943.2033999999985</v>
      </c>
      <c r="AD5" s="4">
        <f t="shared" si="1"/>
        <v>9282.1281999999974</v>
      </c>
      <c r="AE5" s="1"/>
      <c r="AF5" s="4">
        <f>SUM(AF6:AF500)</f>
        <v>2500</v>
      </c>
      <c r="AG5" s="4">
        <f t="shared" ref="AG5:AH5" si="2">SUM(AG6:AG500)</f>
        <v>11120</v>
      </c>
      <c r="AH5" s="4">
        <f t="shared" si="2"/>
        <v>11120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31</v>
      </c>
      <c r="B6" s="1" t="s">
        <v>32</v>
      </c>
      <c r="C6" s="1">
        <v>166.74600000000001</v>
      </c>
      <c r="D6" s="1">
        <v>571.62199999999996</v>
      </c>
      <c r="E6" s="1">
        <v>254.98400000000001</v>
      </c>
      <c r="F6" s="1">
        <v>421.358</v>
      </c>
      <c r="G6" s="7">
        <v>1</v>
      </c>
      <c r="H6" s="1">
        <v>50</v>
      </c>
      <c r="I6" s="1" t="s">
        <v>33</v>
      </c>
      <c r="J6" s="1">
        <v>250.934</v>
      </c>
      <c r="K6" s="1">
        <f t="shared" ref="K6:K37" si="3">E6-J6</f>
        <v>4.0500000000000114</v>
      </c>
      <c r="L6" s="1"/>
      <c r="M6" s="1"/>
      <c r="N6" s="1">
        <v>0</v>
      </c>
      <c r="O6" s="1">
        <f>E6/5</f>
        <v>50.9968</v>
      </c>
      <c r="P6" s="5">
        <f>11*O6-N6-F6</f>
        <v>139.60679999999996</v>
      </c>
      <c r="Q6" s="5">
        <v>50</v>
      </c>
      <c r="R6" s="5"/>
      <c r="S6" s="5">
        <f>Q6-R6-T6</f>
        <v>50</v>
      </c>
      <c r="T6" s="5"/>
      <c r="U6" s="5">
        <v>0</v>
      </c>
      <c r="V6" s="1" t="s">
        <v>48</v>
      </c>
      <c r="W6" s="1">
        <f>(F6+N6+Q6)/O6</f>
        <v>9.2428936717597967</v>
      </c>
      <c r="X6" s="1">
        <f>(F6+N6)/O6</f>
        <v>8.2624399962350576</v>
      </c>
      <c r="Y6" s="1">
        <v>41.999200000000002</v>
      </c>
      <c r="Z6" s="1">
        <v>47.632599999999996</v>
      </c>
      <c r="AA6" s="1">
        <v>52.5732</v>
      </c>
      <c r="AB6" s="1">
        <v>42.816800000000001</v>
      </c>
      <c r="AC6" s="1">
        <v>42.540599999999998</v>
      </c>
      <c r="AD6" s="1">
        <v>45.7072</v>
      </c>
      <c r="AE6" s="1"/>
      <c r="AF6" s="1">
        <f t="shared" ref="AF6:AF8" si="4">ROUND(R6*G6,0)</f>
        <v>0</v>
      </c>
      <c r="AG6" s="1">
        <f t="shared" ref="AG6:AG8" si="5">ROUND(S6*G6,0)</f>
        <v>50</v>
      </c>
      <c r="AH6" s="1">
        <f>ROUND(T6*G6,0)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34</v>
      </c>
      <c r="B7" s="1" t="s">
        <v>32</v>
      </c>
      <c r="C7" s="1">
        <v>226.12799999999999</v>
      </c>
      <c r="D7" s="1">
        <v>51.552999999999997</v>
      </c>
      <c r="E7" s="1">
        <v>124.15900000000001</v>
      </c>
      <c r="F7" s="1">
        <v>98.6</v>
      </c>
      <c r="G7" s="7">
        <v>1</v>
      </c>
      <c r="H7" s="1">
        <v>30</v>
      </c>
      <c r="I7" s="1" t="s">
        <v>35</v>
      </c>
      <c r="J7" s="1">
        <v>134.9</v>
      </c>
      <c r="K7" s="1">
        <f t="shared" si="3"/>
        <v>-10.741</v>
      </c>
      <c r="L7" s="1"/>
      <c r="M7" s="1"/>
      <c r="N7" s="1">
        <v>0</v>
      </c>
      <c r="O7" s="1">
        <f t="shared" ref="O7:O70" si="6">E7/5</f>
        <v>24.831800000000001</v>
      </c>
      <c r="P7" s="5">
        <f t="shared" ref="P7:P13" si="7">11*O7-N7-F7</f>
        <v>174.54980000000003</v>
      </c>
      <c r="Q7" s="5">
        <v>100</v>
      </c>
      <c r="R7" s="5"/>
      <c r="S7" s="5">
        <f t="shared" ref="S7:S14" si="8">Q7-R7-T7</f>
        <v>100</v>
      </c>
      <c r="T7" s="5"/>
      <c r="U7" s="5">
        <v>0</v>
      </c>
      <c r="V7" s="1" t="s">
        <v>48</v>
      </c>
      <c r="W7" s="1">
        <f t="shared" ref="W7:W14" si="9">(F7+N7+Q7)/O7</f>
        <v>7.9978092607060294</v>
      </c>
      <c r="X7" s="1">
        <f t="shared" ref="X7:X70" si="10">(F7+N7)/O7</f>
        <v>3.9707149703203148</v>
      </c>
      <c r="Y7" s="1">
        <v>26.8264</v>
      </c>
      <c r="Z7" s="1">
        <v>18.631399999999999</v>
      </c>
      <c r="AA7" s="1">
        <v>18.550999999999998</v>
      </c>
      <c r="AB7" s="1">
        <v>30.482399999999998</v>
      </c>
      <c r="AC7" s="1">
        <v>33.933999999999997</v>
      </c>
      <c r="AD7" s="1">
        <v>31.924600000000002</v>
      </c>
      <c r="AE7" s="1" t="s">
        <v>36</v>
      </c>
      <c r="AF7" s="1">
        <f t="shared" si="4"/>
        <v>0</v>
      </c>
      <c r="AG7" s="1">
        <f t="shared" si="5"/>
        <v>100</v>
      </c>
      <c r="AH7" s="1">
        <f t="shared" ref="AH7:AH70" si="11">ROUND(T7*G7,0)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1" t="s">
        <v>32</v>
      </c>
      <c r="C8" s="1">
        <v>136.215</v>
      </c>
      <c r="D8" s="1">
        <v>511.39600000000002</v>
      </c>
      <c r="E8" s="1">
        <v>216.56700000000001</v>
      </c>
      <c r="F8" s="1">
        <v>374.62400000000002</v>
      </c>
      <c r="G8" s="7">
        <v>1</v>
      </c>
      <c r="H8" s="1">
        <v>45</v>
      </c>
      <c r="I8" s="1" t="s">
        <v>33</v>
      </c>
      <c r="J8" s="1">
        <v>216.96199999999999</v>
      </c>
      <c r="K8" s="1">
        <f t="shared" si="3"/>
        <v>-0.39499999999998181</v>
      </c>
      <c r="L8" s="1"/>
      <c r="M8" s="1"/>
      <c r="N8" s="1">
        <v>0</v>
      </c>
      <c r="O8" s="1">
        <f t="shared" si="6"/>
        <v>43.313400000000001</v>
      </c>
      <c r="P8" s="5">
        <f t="shared" si="7"/>
        <v>101.82339999999999</v>
      </c>
      <c r="Q8" s="5">
        <v>120</v>
      </c>
      <c r="R8" s="5"/>
      <c r="S8" s="5">
        <f t="shared" si="8"/>
        <v>120</v>
      </c>
      <c r="T8" s="5"/>
      <c r="U8" s="5">
        <v>120</v>
      </c>
      <c r="V8" s="1"/>
      <c r="W8" s="1">
        <f t="shared" si="9"/>
        <v>11.419653040398584</v>
      </c>
      <c r="X8" s="1">
        <f t="shared" si="10"/>
        <v>8.6491478387750682</v>
      </c>
      <c r="Y8" s="1">
        <v>36.032600000000002</v>
      </c>
      <c r="Z8" s="1">
        <v>68.532200000000003</v>
      </c>
      <c r="AA8" s="1">
        <v>67.270200000000003</v>
      </c>
      <c r="AB8" s="1">
        <v>37.0608</v>
      </c>
      <c r="AC8" s="1">
        <v>41.3078</v>
      </c>
      <c r="AD8" s="1">
        <v>40.380399999999987</v>
      </c>
      <c r="AE8" s="1" t="s">
        <v>38</v>
      </c>
      <c r="AF8" s="1">
        <f t="shared" si="4"/>
        <v>0</v>
      </c>
      <c r="AG8" s="1">
        <f t="shared" si="5"/>
        <v>120</v>
      </c>
      <c r="AH8" s="1">
        <f t="shared" si="11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39</v>
      </c>
      <c r="B9" s="1" t="s">
        <v>32</v>
      </c>
      <c r="C9" s="1">
        <v>743.47900000000004</v>
      </c>
      <c r="D9" s="1">
        <v>223.154</v>
      </c>
      <c r="E9" s="1">
        <v>570.00400000000002</v>
      </c>
      <c r="F9" s="1">
        <v>270.18299999999999</v>
      </c>
      <c r="G9" s="7">
        <v>1</v>
      </c>
      <c r="H9" s="1">
        <v>45</v>
      </c>
      <c r="I9" s="1" t="s">
        <v>33</v>
      </c>
      <c r="J9" s="1">
        <v>566.01</v>
      </c>
      <c r="K9" s="1">
        <f t="shared" si="3"/>
        <v>3.9940000000000282</v>
      </c>
      <c r="L9" s="1"/>
      <c r="M9" s="1"/>
      <c r="N9" s="1">
        <v>500</v>
      </c>
      <c r="O9" s="1">
        <f t="shared" si="6"/>
        <v>114.0008</v>
      </c>
      <c r="P9" s="5">
        <f t="shared" si="7"/>
        <v>483.82580000000007</v>
      </c>
      <c r="Q9" s="5">
        <v>300</v>
      </c>
      <c r="R9" s="5"/>
      <c r="S9" s="5">
        <f t="shared" si="8"/>
        <v>300</v>
      </c>
      <c r="T9" s="5"/>
      <c r="U9" s="5">
        <v>0</v>
      </c>
      <c r="V9" s="1" t="s">
        <v>48</v>
      </c>
      <c r="W9" s="1">
        <f t="shared" si="9"/>
        <v>9.3875042982154504</v>
      </c>
      <c r="X9" s="1">
        <f t="shared" si="10"/>
        <v>6.7559438179381202</v>
      </c>
      <c r="Y9" s="1">
        <v>107.7684</v>
      </c>
      <c r="Z9" s="1">
        <v>98.433599999999998</v>
      </c>
      <c r="AA9" s="1">
        <v>90.364800000000002</v>
      </c>
      <c r="AB9" s="1">
        <v>99.151600000000002</v>
      </c>
      <c r="AC9" s="1">
        <v>113.0382</v>
      </c>
      <c r="AD9" s="1">
        <v>98.468800000000002</v>
      </c>
      <c r="AE9" s="1"/>
      <c r="AF9" s="1">
        <f>ROUND(R9*G9,0)</f>
        <v>0</v>
      </c>
      <c r="AG9" s="1">
        <f>ROUND(S9*G9,0)</f>
        <v>300</v>
      </c>
      <c r="AH9" s="1">
        <f t="shared" si="11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32</v>
      </c>
      <c r="C10" s="1">
        <v>91.73</v>
      </c>
      <c r="D10" s="1">
        <v>0.127</v>
      </c>
      <c r="E10" s="1">
        <v>38.392000000000003</v>
      </c>
      <c r="F10" s="1">
        <v>41.009</v>
      </c>
      <c r="G10" s="7">
        <v>1</v>
      </c>
      <c r="H10" s="1">
        <v>40</v>
      </c>
      <c r="I10" s="1" t="s">
        <v>33</v>
      </c>
      <c r="J10" s="1">
        <v>41.6</v>
      </c>
      <c r="K10" s="1">
        <f t="shared" si="3"/>
        <v>-3.2079999999999984</v>
      </c>
      <c r="L10" s="1"/>
      <c r="M10" s="1"/>
      <c r="N10" s="1">
        <v>0</v>
      </c>
      <c r="O10" s="1">
        <f t="shared" si="6"/>
        <v>7.6784000000000008</v>
      </c>
      <c r="P10" s="5">
        <f t="shared" si="7"/>
        <v>43.453400000000002</v>
      </c>
      <c r="Q10" s="5">
        <v>30</v>
      </c>
      <c r="R10" s="5"/>
      <c r="S10" s="5">
        <f t="shared" si="8"/>
        <v>30</v>
      </c>
      <c r="T10" s="5"/>
      <c r="U10" s="5">
        <v>0</v>
      </c>
      <c r="V10" s="1" t="s">
        <v>48</v>
      </c>
      <c r="W10" s="1">
        <f t="shared" si="9"/>
        <v>9.2478901854553026</v>
      </c>
      <c r="X10" s="1">
        <f t="shared" si="10"/>
        <v>5.3408262137945401</v>
      </c>
      <c r="Y10" s="1">
        <v>6.0552000000000001</v>
      </c>
      <c r="Z10" s="1">
        <v>7.3805999999999994</v>
      </c>
      <c r="AA10" s="1">
        <v>7.1617999999999986</v>
      </c>
      <c r="AB10" s="1">
        <v>4.4513999999999996</v>
      </c>
      <c r="AC10" s="1">
        <v>6.0619999999999994</v>
      </c>
      <c r="AD10" s="1">
        <v>9.658199999999999</v>
      </c>
      <c r="AE10" s="1" t="s">
        <v>38</v>
      </c>
      <c r="AF10" s="1">
        <f t="shared" ref="AF10:AF73" si="12">ROUND(R10*G10,0)</f>
        <v>0</v>
      </c>
      <c r="AG10" s="1">
        <f t="shared" ref="AG10:AG73" si="13">ROUND(S10*G10,0)</f>
        <v>30</v>
      </c>
      <c r="AH10" s="1">
        <f t="shared" si="1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41</v>
      </c>
      <c r="B11" s="1" t="s">
        <v>42</v>
      </c>
      <c r="C11" s="1">
        <v>363</v>
      </c>
      <c r="D11" s="1">
        <v>600</v>
      </c>
      <c r="E11" s="1">
        <v>527</v>
      </c>
      <c r="F11" s="1">
        <v>354</v>
      </c>
      <c r="G11" s="7">
        <v>0.45</v>
      </c>
      <c r="H11" s="1">
        <v>45</v>
      </c>
      <c r="I11" s="1" t="s">
        <v>33</v>
      </c>
      <c r="J11" s="1">
        <v>584</v>
      </c>
      <c r="K11" s="1">
        <f t="shared" si="3"/>
        <v>-57</v>
      </c>
      <c r="L11" s="1"/>
      <c r="M11" s="1"/>
      <c r="N11" s="1">
        <v>450</v>
      </c>
      <c r="O11" s="1">
        <f t="shared" si="6"/>
        <v>105.4</v>
      </c>
      <c r="P11" s="5">
        <f t="shared" si="7"/>
        <v>355.40000000000009</v>
      </c>
      <c r="Q11" s="5">
        <v>120</v>
      </c>
      <c r="R11" s="5"/>
      <c r="S11" s="5">
        <f t="shared" si="8"/>
        <v>120</v>
      </c>
      <c r="T11" s="5"/>
      <c r="U11" s="5">
        <v>120</v>
      </c>
      <c r="V11" s="1"/>
      <c r="W11" s="1">
        <f t="shared" si="9"/>
        <v>8.7666034155597714</v>
      </c>
      <c r="X11" s="1">
        <f t="shared" si="10"/>
        <v>7.6280834914611004</v>
      </c>
      <c r="Y11" s="1">
        <v>98.8</v>
      </c>
      <c r="Z11" s="1">
        <v>93.8</v>
      </c>
      <c r="AA11" s="1">
        <v>108.8</v>
      </c>
      <c r="AB11" s="1">
        <v>79.599999999999994</v>
      </c>
      <c r="AC11" s="1">
        <v>78.8</v>
      </c>
      <c r="AD11" s="1">
        <v>95.8</v>
      </c>
      <c r="AE11" s="1" t="s">
        <v>43</v>
      </c>
      <c r="AF11" s="1">
        <f t="shared" si="12"/>
        <v>0</v>
      </c>
      <c r="AG11" s="1">
        <f t="shared" si="13"/>
        <v>54</v>
      </c>
      <c r="AH11" s="1">
        <f t="shared" si="1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44</v>
      </c>
      <c r="B12" s="1" t="s">
        <v>42</v>
      </c>
      <c r="C12" s="1">
        <v>807</v>
      </c>
      <c r="D12" s="1">
        <v>756</v>
      </c>
      <c r="E12" s="1">
        <v>833.899</v>
      </c>
      <c r="F12" s="1">
        <v>628.101</v>
      </c>
      <c r="G12" s="7">
        <v>0.45</v>
      </c>
      <c r="H12" s="1">
        <v>45</v>
      </c>
      <c r="I12" s="1" t="s">
        <v>33</v>
      </c>
      <c r="J12" s="1">
        <v>836</v>
      </c>
      <c r="K12" s="1">
        <f t="shared" si="3"/>
        <v>-2.1009999999999991</v>
      </c>
      <c r="L12" s="1"/>
      <c r="M12" s="1"/>
      <c r="N12" s="1">
        <v>700</v>
      </c>
      <c r="O12" s="1">
        <f t="shared" si="6"/>
        <v>166.77979999999999</v>
      </c>
      <c r="P12" s="5">
        <f t="shared" si="7"/>
        <v>506.47680000000003</v>
      </c>
      <c r="Q12" s="5">
        <v>150</v>
      </c>
      <c r="R12" s="5"/>
      <c r="S12" s="5">
        <f t="shared" si="8"/>
        <v>150</v>
      </c>
      <c r="T12" s="5"/>
      <c r="U12" s="5">
        <v>120</v>
      </c>
      <c r="V12" s="1"/>
      <c r="W12" s="1">
        <f t="shared" si="9"/>
        <v>8.8625900738578665</v>
      </c>
      <c r="X12" s="1">
        <f t="shared" si="10"/>
        <v>7.9632005794466725</v>
      </c>
      <c r="Y12" s="1">
        <v>161.37979999999999</v>
      </c>
      <c r="Z12" s="1">
        <v>129.6</v>
      </c>
      <c r="AA12" s="1">
        <v>150.6</v>
      </c>
      <c r="AB12" s="1">
        <v>141.1516</v>
      </c>
      <c r="AC12" s="1">
        <v>147.95160000000001</v>
      </c>
      <c r="AD12" s="1">
        <v>157.19999999999999</v>
      </c>
      <c r="AE12" s="1" t="s">
        <v>38</v>
      </c>
      <c r="AF12" s="1">
        <f t="shared" si="12"/>
        <v>0</v>
      </c>
      <c r="AG12" s="1">
        <f t="shared" si="13"/>
        <v>68</v>
      </c>
      <c r="AH12" s="1">
        <f t="shared" si="11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45</v>
      </c>
      <c r="B13" s="1" t="s">
        <v>42</v>
      </c>
      <c r="C13" s="1">
        <v>75</v>
      </c>
      <c r="D13" s="1">
        <v>61</v>
      </c>
      <c r="E13" s="1">
        <v>76</v>
      </c>
      <c r="F13" s="1">
        <v>51</v>
      </c>
      <c r="G13" s="7">
        <v>0.17</v>
      </c>
      <c r="H13" s="1">
        <v>180</v>
      </c>
      <c r="I13" s="1" t="s">
        <v>33</v>
      </c>
      <c r="J13" s="1">
        <v>84</v>
      </c>
      <c r="K13" s="1">
        <f t="shared" si="3"/>
        <v>-8</v>
      </c>
      <c r="L13" s="1"/>
      <c r="M13" s="1"/>
      <c r="N13" s="1">
        <v>60</v>
      </c>
      <c r="O13" s="1">
        <f t="shared" si="6"/>
        <v>15.2</v>
      </c>
      <c r="P13" s="5">
        <f t="shared" si="7"/>
        <v>56.199999999999989</v>
      </c>
      <c r="Q13" s="5">
        <v>30</v>
      </c>
      <c r="R13" s="5"/>
      <c r="S13" s="5">
        <f t="shared" si="8"/>
        <v>30</v>
      </c>
      <c r="T13" s="5"/>
      <c r="U13" s="5">
        <v>0</v>
      </c>
      <c r="V13" s="1" t="s">
        <v>48</v>
      </c>
      <c r="W13" s="1">
        <f t="shared" si="9"/>
        <v>9.276315789473685</v>
      </c>
      <c r="X13" s="1">
        <f t="shared" si="10"/>
        <v>7.302631578947369</v>
      </c>
      <c r="Y13" s="1">
        <v>14</v>
      </c>
      <c r="Z13" s="1">
        <v>3.6</v>
      </c>
      <c r="AA13" s="1">
        <v>6.4</v>
      </c>
      <c r="AB13" s="1">
        <v>13.8</v>
      </c>
      <c r="AC13" s="1">
        <v>11.6</v>
      </c>
      <c r="AD13" s="1">
        <v>6.2</v>
      </c>
      <c r="AE13" s="1"/>
      <c r="AF13" s="1">
        <f t="shared" si="12"/>
        <v>0</v>
      </c>
      <c r="AG13" s="1">
        <f t="shared" si="13"/>
        <v>5</v>
      </c>
      <c r="AH13" s="1">
        <f t="shared" si="1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46</v>
      </c>
      <c r="B14" s="1" t="s">
        <v>42</v>
      </c>
      <c r="C14" s="1">
        <v>17</v>
      </c>
      <c r="D14" s="1">
        <v>151</v>
      </c>
      <c r="E14" s="1">
        <v>21</v>
      </c>
      <c r="F14" s="1">
        <v>129</v>
      </c>
      <c r="G14" s="7">
        <v>0.3</v>
      </c>
      <c r="H14" s="1">
        <v>40</v>
      </c>
      <c r="I14" s="1" t="s">
        <v>33</v>
      </c>
      <c r="J14" s="1">
        <v>30</v>
      </c>
      <c r="K14" s="1">
        <f t="shared" si="3"/>
        <v>-9</v>
      </c>
      <c r="L14" s="1"/>
      <c r="M14" s="1"/>
      <c r="N14" s="1">
        <v>0</v>
      </c>
      <c r="O14" s="1">
        <f t="shared" si="6"/>
        <v>4.2</v>
      </c>
      <c r="P14" s="5"/>
      <c r="Q14" s="5">
        <f t="shared" ref="Q14" si="14">P14</f>
        <v>0</v>
      </c>
      <c r="R14" s="5"/>
      <c r="S14" s="5">
        <f t="shared" si="8"/>
        <v>0</v>
      </c>
      <c r="T14" s="5"/>
      <c r="U14" s="5"/>
      <c r="V14" s="1"/>
      <c r="W14" s="1">
        <f t="shared" si="9"/>
        <v>30.714285714285712</v>
      </c>
      <c r="X14" s="1">
        <f t="shared" si="10"/>
        <v>30.714285714285712</v>
      </c>
      <c r="Y14" s="1">
        <v>4.2</v>
      </c>
      <c r="Z14" s="1">
        <v>15.6</v>
      </c>
      <c r="AA14" s="1">
        <v>12.8</v>
      </c>
      <c r="AB14" s="1">
        <v>6</v>
      </c>
      <c r="AC14" s="1">
        <v>8.4</v>
      </c>
      <c r="AD14" s="1">
        <v>9.4</v>
      </c>
      <c r="AE14" s="1"/>
      <c r="AF14" s="1">
        <f t="shared" si="12"/>
        <v>0</v>
      </c>
      <c r="AG14" s="1">
        <f t="shared" si="13"/>
        <v>0</v>
      </c>
      <c r="AH14" s="1">
        <f t="shared" si="11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7" t="s">
        <v>47</v>
      </c>
      <c r="B15" s="17" t="s">
        <v>42</v>
      </c>
      <c r="C15" s="17"/>
      <c r="D15" s="17"/>
      <c r="E15" s="17"/>
      <c r="F15" s="17"/>
      <c r="G15" s="18">
        <v>0</v>
      </c>
      <c r="H15" s="17" t="e">
        <v>#N/A</v>
      </c>
      <c r="I15" s="17" t="s">
        <v>33</v>
      </c>
      <c r="J15" s="17"/>
      <c r="K15" s="17">
        <f t="shared" si="3"/>
        <v>0</v>
      </c>
      <c r="L15" s="17"/>
      <c r="M15" s="17"/>
      <c r="N15" s="17"/>
      <c r="O15" s="17">
        <f t="shared" si="6"/>
        <v>0</v>
      </c>
      <c r="P15" s="19"/>
      <c r="Q15" s="19"/>
      <c r="R15" s="19"/>
      <c r="S15" s="19"/>
      <c r="T15" s="19"/>
      <c r="U15" s="19"/>
      <c r="V15" s="17"/>
      <c r="W15" s="17" t="e">
        <f t="shared" ref="W15:W68" si="15">(F15+N15+P15)/O15</f>
        <v>#DIV/0!</v>
      </c>
      <c r="X15" s="17" t="e">
        <f t="shared" si="10"/>
        <v>#DIV/0!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43.2</v>
      </c>
      <c r="AE15" s="17" t="s">
        <v>48</v>
      </c>
      <c r="AF15" s="17">
        <f t="shared" si="12"/>
        <v>0</v>
      </c>
      <c r="AG15" s="17">
        <f t="shared" si="13"/>
        <v>0</v>
      </c>
      <c r="AH15" s="1">
        <f t="shared" si="11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49</v>
      </c>
      <c r="B16" s="1" t="s">
        <v>42</v>
      </c>
      <c r="C16" s="1">
        <v>156</v>
      </c>
      <c r="D16" s="1">
        <v>240</v>
      </c>
      <c r="E16" s="1">
        <v>167</v>
      </c>
      <c r="F16" s="1">
        <v>200</v>
      </c>
      <c r="G16" s="7">
        <v>0.17</v>
      </c>
      <c r="H16" s="1">
        <v>180</v>
      </c>
      <c r="I16" s="1" t="s">
        <v>33</v>
      </c>
      <c r="J16" s="1">
        <v>181</v>
      </c>
      <c r="K16" s="1">
        <f t="shared" si="3"/>
        <v>-14</v>
      </c>
      <c r="L16" s="1"/>
      <c r="M16" s="1"/>
      <c r="N16" s="1">
        <v>0</v>
      </c>
      <c r="O16" s="1">
        <f t="shared" si="6"/>
        <v>33.4</v>
      </c>
      <c r="P16" s="5">
        <f>11*O16-N16-F16</f>
        <v>167.39999999999998</v>
      </c>
      <c r="Q16" s="5">
        <v>90</v>
      </c>
      <c r="R16" s="5"/>
      <c r="S16" s="5">
        <f>Q16-R16-T16</f>
        <v>90</v>
      </c>
      <c r="T16" s="5"/>
      <c r="U16" s="5">
        <v>45</v>
      </c>
      <c r="V16" s="1"/>
      <c r="W16" s="1">
        <f>(F16+N16+Q16)/O16</f>
        <v>8.682634730538922</v>
      </c>
      <c r="X16" s="1">
        <f t="shared" si="10"/>
        <v>5.9880239520958085</v>
      </c>
      <c r="Y16" s="1">
        <v>33.6</v>
      </c>
      <c r="Z16" s="1">
        <v>26.6</v>
      </c>
      <c r="AA16" s="1">
        <v>31.2</v>
      </c>
      <c r="AB16" s="1">
        <v>33.799999999999997</v>
      </c>
      <c r="AC16" s="1">
        <v>29.2</v>
      </c>
      <c r="AD16" s="1">
        <v>25.8</v>
      </c>
      <c r="AE16" s="1" t="s">
        <v>50</v>
      </c>
      <c r="AF16" s="1">
        <f t="shared" si="12"/>
        <v>0</v>
      </c>
      <c r="AG16" s="1">
        <f t="shared" si="13"/>
        <v>15</v>
      </c>
      <c r="AH16" s="1">
        <f t="shared" si="11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7" t="s">
        <v>51</v>
      </c>
      <c r="B17" s="17" t="s">
        <v>42</v>
      </c>
      <c r="C17" s="17"/>
      <c r="D17" s="17"/>
      <c r="E17" s="17"/>
      <c r="F17" s="17"/>
      <c r="G17" s="18">
        <v>0</v>
      </c>
      <c r="H17" s="17" t="e">
        <v>#N/A</v>
      </c>
      <c r="I17" s="17" t="s">
        <v>33</v>
      </c>
      <c r="J17" s="17"/>
      <c r="K17" s="17">
        <f t="shared" si="3"/>
        <v>0</v>
      </c>
      <c r="L17" s="17"/>
      <c r="M17" s="17"/>
      <c r="N17" s="17"/>
      <c r="O17" s="17">
        <f t="shared" si="6"/>
        <v>0</v>
      </c>
      <c r="P17" s="19"/>
      <c r="Q17" s="19"/>
      <c r="R17" s="19"/>
      <c r="S17" s="19"/>
      <c r="T17" s="19"/>
      <c r="U17" s="19"/>
      <c r="V17" s="17"/>
      <c r="W17" s="17" t="e">
        <f t="shared" si="15"/>
        <v>#DIV/0!</v>
      </c>
      <c r="X17" s="17" t="e">
        <f t="shared" si="10"/>
        <v>#DIV/0!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 t="s">
        <v>48</v>
      </c>
      <c r="AF17" s="17">
        <f t="shared" si="12"/>
        <v>0</v>
      </c>
      <c r="AG17" s="17">
        <f t="shared" si="13"/>
        <v>0</v>
      </c>
      <c r="AH17" s="1">
        <f t="shared" si="11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7" t="s">
        <v>52</v>
      </c>
      <c r="B18" s="17" t="s">
        <v>42</v>
      </c>
      <c r="C18" s="17"/>
      <c r="D18" s="17"/>
      <c r="E18" s="17"/>
      <c r="F18" s="17"/>
      <c r="G18" s="18">
        <v>0</v>
      </c>
      <c r="H18" s="17" t="e">
        <v>#N/A</v>
      </c>
      <c r="I18" s="17" t="s">
        <v>33</v>
      </c>
      <c r="J18" s="17"/>
      <c r="K18" s="17">
        <f t="shared" si="3"/>
        <v>0</v>
      </c>
      <c r="L18" s="17"/>
      <c r="M18" s="17"/>
      <c r="N18" s="17"/>
      <c r="O18" s="17">
        <f t="shared" si="6"/>
        <v>0</v>
      </c>
      <c r="P18" s="19"/>
      <c r="Q18" s="19"/>
      <c r="R18" s="19"/>
      <c r="S18" s="19"/>
      <c r="T18" s="19"/>
      <c r="U18" s="19"/>
      <c r="V18" s="17"/>
      <c r="W18" s="17" t="e">
        <f t="shared" si="15"/>
        <v>#DIV/0!</v>
      </c>
      <c r="X18" s="17" t="e">
        <f t="shared" si="10"/>
        <v>#DIV/0!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40.799999999999997</v>
      </c>
      <c r="AE18" s="17" t="s">
        <v>48</v>
      </c>
      <c r="AF18" s="17">
        <f t="shared" si="12"/>
        <v>0</v>
      </c>
      <c r="AG18" s="17">
        <f t="shared" si="13"/>
        <v>0</v>
      </c>
      <c r="AH18" s="1">
        <f t="shared" si="11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53</v>
      </c>
      <c r="B19" s="1" t="s">
        <v>32</v>
      </c>
      <c r="C19" s="1">
        <v>3464.6680000000001</v>
      </c>
      <c r="D19" s="1">
        <v>1734.145</v>
      </c>
      <c r="E19" s="1">
        <v>2269.92</v>
      </c>
      <c r="F19" s="1">
        <v>2552.817</v>
      </c>
      <c r="G19" s="7">
        <v>1</v>
      </c>
      <c r="H19" s="1">
        <v>55</v>
      </c>
      <c r="I19" s="1" t="s">
        <v>33</v>
      </c>
      <c r="J19" s="1">
        <v>2136.701</v>
      </c>
      <c r="K19" s="1">
        <f t="shared" si="3"/>
        <v>133.21900000000005</v>
      </c>
      <c r="L19" s="1"/>
      <c r="M19" s="1"/>
      <c r="N19" s="1">
        <v>0</v>
      </c>
      <c r="O19" s="1">
        <f t="shared" si="6"/>
        <v>453.98400000000004</v>
      </c>
      <c r="P19" s="5">
        <f t="shared" ref="P19:P21" si="16">11*O19-N19-F19</f>
        <v>2441.0070000000005</v>
      </c>
      <c r="Q19" s="22">
        <v>2500</v>
      </c>
      <c r="R19" s="5">
        <v>500</v>
      </c>
      <c r="S19" s="5">
        <f t="shared" ref="S19:S21" si="17">Q19-R19-T19</f>
        <v>700</v>
      </c>
      <c r="T19" s="5">
        <v>1300</v>
      </c>
      <c r="U19" s="5">
        <v>1650</v>
      </c>
      <c r="V19" s="1"/>
      <c r="W19" s="1">
        <f t="shared" ref="W19:W21" si="18">(F19+N19+Q19)/O19</f>
        <v>11.129945108197646</v>
      </c>
      <c r="X19" s="1">
        <f t="shared" si="10"/>
        <v>5.6231431063649815</v>
      </c>
      <c r="Y19" s="1">
        <v>410.14240000000001</v>
      </c>
      <c r="Z19" s="1">
        <v>370.8768</v>
      </c>
      <c r="AA19" s="1">
        <v>406.3646</v>
      </c>
      <c r="AB19" s="1">
        <v>487.22460000000001</v>
      </c>
      <c r="AC19" s="1">
        <v>522.93759999999997</v>
      </c>
      <c r="AD19" s="1">
        <v>453.19439999999997</v>
      </c>
      <c r="AE19" s="1" t="s">
        <v>50</v>
      </c>
      <c r="AF19" s="1">
        <f t="shared" si="12"/>
        <v>500</v>
      </c>
      <c r="AG19" s="1">
        <f t="shared" si="13"/>
        <v>700</v>
      </c>
      <c r="AH19" s="1">
        <f t="shared" si="11"/>
        <v>1300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54</v>
      </c>
      <c r="B20" s="1" t="s">
        <v>32</v>
      </c>
      <c r="C20" s="1">
        <v>5958.299</v>
      </c>
      <c r="D20" s="1">
        <v>2684.3229999999999</v>
      </c>
      <c r="E20" s="1">
        <v>2728.0749999999998</v>
      </c>
      <c r="F20" s="1">
        <v>5638.7610000000004</v>
      </c>
      <c r="G20" s="7">
        <v>1</v>
      </c>
      <c r="H20" s="1">
        <v>50</v>
      </c>
      <c r="I20" s="1" t="s">
        <v>33</v>
      </c>
      <c r="J20" s="1">
        <v>2716.636</v>
      </c>
      <c r="K20" s="1">
        <f t="shared" si="3"/>
        <v>11.438999999999851</v>
      </c>
      <c r="L20" s="1"/>
      <c r="M20" s="1"/>
      <c r="N20" s="1">
        <v>0</v>
      </c>
      <c r="O20" s="1">
        <f t="shared" si="6"/>
        <v>545.61500000000001</v>
      </c>
      <c r="P20" s="5">
        <f t="shared" si="16"/>
        <v>363.00399999999991</v>
      </c>
      <c r="Q20" s="5">
        <v>750</v>
      </c>
      <c r="R20" s="5"/>
      <c r="S20" s="5">
        <f t="shared" si="17"/>
        <v>350</v>
      </c>
      <c r="T20" s="5">
        <v>400</v>
      </c>
      <c r="U20" s="5">
        <v>750</v>
      </c>
      <c r="V20" s="1"/>
      <c r="W20" s="1">
        <f t="shared" si="18"/>
        <v>11.709284018951092</v>
      </c>
      <c r="X20" s="1">
        <f t="shared" si="10"/>
        <v>10.334688379168462</v>
      </c>
      <c r="Y20" s="1">
        <v>489.9606</v>
      </c>
      <c r="Z20" s="1">
        <v>661.952</v>
      </c>
      <c r="AA20" s="1">
        <v>759.34339999999997</v>
      </c>
      <c r="AB20" s="1">
        <v>775.43180000000007</v>
      </c>
      <c r="AC20" s="1">
        <v>924.6114</v>
      </c>
      <c r="AD20" s="1">
        <v>948.54320000000007</v>
      </c>
      <c r="AE20" s="1"/>
      <c r="AF20" s="1">
        <f t="shared" si="12"/>
        <v>0</v>
      </c>
      <c r="AG20" s="1">
        <f t="shared" si="13"/>
        <v>350</v>
      </c>
      <c r="AH20" s="1">
        <f t="shared" si="11"/>
        <v>400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55</v>
      </c>
      <c r="B21" s="1" t="s">
        <v>32</v>
      </c>
      <c r="C21" s="1">
        <v>4753.2089999999998</v>
      </c>
      <c r="D21" s="1">
        <v>3809.1889999999999</v>
      </c>
      <c r="E21" s="1">
        <v>3359.5369999999998</v>
      </c>
      <c r="F21" s="1">
        <v>4673.4870000000001</v>
      </c>
      <c r="G21" s="7">
        <v>1</v>
      </c>
      <c r="H21" s="1">
        <v>55</v>
      </c>
      <c r="I21" s="1" t="s">
        <v>33</v>
      </c>
      <c r="J21" s="1">
        <v>3137.8339999999998</v>
      </c>
      <c r="K21" s="1">
        <f t="shared" si="3"/>
        <v>221.70299999999997</v>
      </c>
      <c r="L21" s="1"/>
      <c r="M21" s="1"/>
      <c r="N21" s="1">
        <v>0</v>
      </c>
      <c r="O21" s="1">
        <f t="shared" si="6"/>
        <v>671.90739999999994</v>
      </c>
      <c r="P21" s="5">
        <f t="shared" si="16"/>
        <v>2717.4943999999996</v>
      </c>
      <c r="Q21" s="22">
        <v>2750</v>
      </c>
      <c r="R21" s="5">
        <v>500</v>
      </c>
      <c r="S21" s="5">
        <f t="shared" si="17"/>
        <v>1000</v>
      </c>
      <c r="T21" s="5">
        <v>1250</v>
      </c>
      <c r="U21" s="5">
        <v>1650</v>
      </c>
      <c r="V21" s="1"/>
      <c r="W21" s="1">
        <f t="shared" si="18"/>
        <v>11.048378094957728</v>
      </c>
      <c r="X21" s="1">
        <f t="shared" si="10"/>
        <v>6.955552208533498</v>
      </c>
      <c r="Y21" s="1">
        <v>647.35919999999999</v>
      </c>
      <c r="Z21" s="1">
        <v>626.04899999999998</v>
      </c>
      <c r="AA21" s="1">
        <v>644.83240000000001</v>
      </c>
      <c r="AB21" s="1">
        <v>682.755</v>
      </c>
      <c r="AC21" s="1">
        <v>746.84939999999995</v>
      </c>
      <c r="AD21" s="1">
        <v>610.32960000000003</v>
      </c>
      <c r="AE21" s="1" t="s">
        <v>50</v>
      </c>
      <c r="AF21" s="1">
        <f t="shared" si="12"/>
        <v>500</v>
      </c>
      <c r="AG21" s="1">
        <f t="shared" si="13"/>
        <v>1000</v>
      </c>
      <c r="AH21" s="1">
        <f t="shared" si="11"/>
        <v>1250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7" t="s">
        <v>56</v>
      </c>
      <c r="B22" s="17" t="s">
        <v>32</v>
      </c>
      <c r="C22" s="17"/>
      <c r="D22" s="17"/>
      <c r="E22" s="17"/>
      <c r="F22" s="17"/>
      <c r="G22" s="18">
        <v>0</v>
      </c>
      <c r="H22" s="17">
        <v>60</v>
      </c>
      <c r="I22" s="17" t="s">
        <v>33</v>
      </c>
      <c r="J22" s="17">
        <v>2.5</v>
      </c>
      <c r="K22" s="17">
        <f t="shared" si="3"/>
        <v>-2.5</v>
      </c>
      <c r="L22" s="17"/>
      <c r="M22" s="17"/>
      <c r="N22" s="17"/>
      <c r="O22" s="17">
        <f t="shared" si="6"/>
        <v>0</v>
      </c>
      <c r="P22" s="19"/>
      <c r="Q22" s="19"/>
      <c r="R22" s="19"/>
      <c r="S22" s="19"/>
      <c r="T22" s="19"/>
      <c r="U22" s="19"/>
      <c r="V22" s="17"/>
      <c r="W22" s="17" t="e">
        <f t="shared" si="15"/>
        <v>#DIV/0!</v>
      </c>
      <c r="X22" s="17" t="e">
        <f t="shared" si="10"/>
        <v>#DIV/0!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 t="s">
        <v>57</v>
      </c>
      <c r="AF22" s="17">
        <f t="shared" si="12"/>
        <v>0</v>
      </c>
      <c r="AG22" s="17">
        <f t="shared" si="13"/>
        <v>0</v>
      </c>
      <c r="AH22" s="1">
        <f t="shared" si="11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58</v>
      </c>
      <c r="B23" s="1" t="s">
        <v>32</v>
      </c>
      <c r="C23" s="1">
        <v>10573.68</v>
      </c>
      <c r="D23" s="1">
        <v>3300.27</v>
      </c>
      <c r="E23" s="1">
        <v>4981.6809999999996</v>
      </c>
      <c r="F23" s="1">
        <v>8439.3250000000007</v>
      </c>
      <c r="G23" s="7">
        <v>1</v>
      </c>
      <c r="H23" s="1">
        <v>60</v>
      </c>
      <c r="I23" s="1" t="s">
        <v>33</v>
      </c>
      <c r="J23" s="1">
        <v>4902.9350000000004</v>
      </c>
      <c r="K23" s="1">
        <f t="shared" si="3"/>
        <v>78.745999999999185</v>
      </c>
      <c r="L23" s="1"/>
      <c r="M23" s="1"/>
      <c r="N23" s="1">
        <v>0</v>
      </c>
      <c r="O23" s="1">
        <f t="shared" si="6"/>
        <v>996.33619999999996</v>
      </c>
      <c r="P23" s="5">
        <f>11*O23-N23-F23</f>
        <v>2520.3731999999982</v>
      </c>
      <c r="Q23" s="22">
        <v>2550</v>
      </c>
      <c r="R23" s="5">
        <v>500</v>
      </c>
      <c r="S23" s="5">
        <f>Q23-R23-T23</f>
        <v>880</v>
      </c>
      <c r="T23" s="5">
        <v>1170</v>
      </c>
      <c r="U23" s="5">
        <v>1500</v>
      </c>
      <c r="V23" s="1"/>
      <c r="W23" s="1">
        <f>(F23+N23+Q23)/O23</f>
        <v>11.029735745825556</v>
      </c>
      <c r="X23" s="1">
        <f t="shared" si="10"/>
        <v>8.4703587002058143</v>
      </c>
      <c r="Y23" s="1">
        <v>942.00900000000001</v>
      </c>
      <c r="Z23" s="1">
        <v>862.56219999999996</v>
      </c>
      <c r="AA23" s="1">
        <v>1074.952</v>
      </c>
      <c r="AB23" s="1">
        <v>1325.856</v>
      </c>
      <c r="AC23" s="1">
        <v>1443.6898000000001</v>
      </c>
      <c r="AD23" s="1">
        <v>1301.1253999999999</v>
      </c>
      <c r="AE23" s="1" t="s">
        <v>50</v>
      </c>
      <c r="AF23" s="1">
        <f t="shared" si="12"/>
        <v>500</v>
      </c>
      <c r="AG23" s="1">
        <f t="shared" si="13"/>
        <v>880</v>
      </c>
      <c r="AH23" s="1">
        <f t="shared" si="11"/>
        <v>1170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7" t="s">
        <v>59</v>
      </c>
      <c r="B24" s="17" t="s">
        <v>32</v>
      </c>
      <c r="C24" s="17"/>
      <c r="D24" s="17"/>
      <c r="E24" s="17"/>
      <c r="F24" s="17"/>
      <c r="G24" s="18">
        <v>0</v>
      </c>
      <c r="H24" s="17">
        <v>50</v>
      </c>
      <c r="I24" s="17" t="s">
        <v>33</v>
      </c>
      <c r="J24" s="17">
        <v>3.1</v>
      </c>
      <c r="K24" s="17">
        <f t="shared" si="3"/>
        <v>-3.1</v>
      </c>
      <c r="L24" s="17"/>
      <c r="M24" s="17"/>
      <c r="N24" s="17"/>
      <c r="O24" s="17">
        <f t="shared" si="6"/>
        <v>0</v>
      </c>
      <c r="P24" s="19"/>
      <c r="Q24" s="19"/>
      <c r="R24" s="19"/>
      <c r="S24" s="19"/>
      <c r="T24" s="19"/>
      <c r="U24" s="19"/>
      <c r="V24" s="17"/>
      <c r="W24" s="17" t="e">
        <f t="shared" si="15"/>
        <v>#DIV/0!</v>
      </c>
      <c r="X24" s="17" t="e">
        <f t="shared" si="10"/>
        <v>#DIV/0!</v>
      </c>
      <c r="Y24" s="17">
        <v>0</v>
      </c>
      <c r="Z24" s="17">
        <v>-0.34300000000000003</v>
      </c>
      <c r="AA24" s="17">
        <v>-0.34300000000000003</v>
      </c>
      <c r="AB24" s="17">
        <v>-0.17399999999999999</v>
      </c>
      <c r="AC24" s="17">
        <v>-0.17399999999999999</v>
      </c>
      <c r="AD24" s="17">
        <v>0.42</v>
      </c>
      <c r="AE24" s="17" t="s">
        <v>48</v>
      </c>
      <c r="AF24" s="17">
        <f t="shared" si="12"/>
        <v>0</v>
      </c>
      <c r="AG24" s="17">
        <f t="shared" si="13"/>
        <v>0</v>
      </c>
      <c r="AH24" s="1">
        <f t="shared" si="11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60</v>
      </c>
      <c r="B25" s="1" t="s">
        <v>32</v>
      </c>
      <c r="C25" s="1">
        <v>4710.808</v>
      </c>
      <c r="D25" s="1">
        <v>2466.52</v>
      </c>
      <c r="E25" s="1">
        <v>2881.3049999999998</v>
      </c>
      <c r="F25" s="1">
        <v>3886.1410000000001</v>
      </c>
      <c r="G25" s="7">
        <v>1</v>
      </c>
      <c r="H25" s="1">
        <v>55</v>
      </c>
      <c r="I25" s="1" t="s">
        <v>33</v>
      </c>
      <c r="J25" s="1">
        <v>2719.8519999999999</v>
      </c>
      <c r="K25" s="1">
        <f t="shared" si="3"/>
        <v>161.45299999999997</v>
      </c>
      <c r="L25" s="1"/>
      <c r="M25" s="1"/>
      <c r="N25" s="1">
        <v>0</v>
      </c>
      <c r="O25" s="1">
        <f t="shared" si="6"/>
        <v>576.26099999999997</v>
      </c>
      <c r="P25" s="5">
        <f t="shared" ref="P25:P30" si="19">11*O25-N25-F25</f>
        <v>2452.7299999999991</v>
      </c>
      <c r="Q25" s="22">
        <v>2500</v>
      </c>
      <c r="R25" s="5">
        <v>500</v>
      </c>
      <c r="S25" s="5">
        <f t="shared" ref="S25:S31" si="20">Q25-R25-T25</f>
        <v>700</v>
      </c>
      <c r="T25" s="5">
        <v>1300</v>
      </c>
      <c r="U25" s="5">
        <v>1650</v>
      </c>
      <c r="V25" s="1"/>
      <c r="W25" s="1">
        <f t="shared" ref="W25:W31" si="21">(F25+N25+Q25)/O25</f>
        <v>11.082028802920899</v>
      </c>
      <c r="X25" s="1">
        <f t="shared" si="10"/>
        <v>6.743716822759132</v>
      </c>
      <c r="Y25" s="1">
        <v>522.97460000000001</v>
      </c>
      <c r="Z25" s="1">
        <v>513.85760000000005</v>
      </c>
      <c r="AA25" s="1">
        <v>554.62979999999993</v>
      </c>
      <c r="AB25" s="1">
        <v>630.95259999999996</v>
      </c>
      <c r="AC25" s="1">
        <v>700.40959999999995</v>
      </c>
      <c r="AD25" s="1">
        <v>549.45579999999995</v>
      </c>
      <c r="AE25" s="1" t="s">
        <v>50</v>
      </c>
      <c r="AF25" s="1">
        <f t="shared" si="12"/>
        <v>500</v>
      </c>
      <c r="AG25" s="1">
        <f t="shared" si="13"/>
        <v>700</v>
      </c>
      <c r="AH25" s="1">
        <f t="shared" si="11"/>
        <v>1300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61</v>
      </c>
      <c r="B26" s="1" t="s">
        <v>32</v>
      </c>
      <c r="C26" s="1">
        <v>7301.45</v>
      </c>
      <c r="D26" s="1">
        <v>546.91399999999999</v>
      </c>
      <c r="E26" s="1">
        <v>3330.893</v>
      </c>
      <c r="F26" s="1">
        <v>4124.9570000000003</v>
      </c>
      <c r="G26" s="7">
        <v>1</v>
      </c>
      <c r="H26" s="1">
        <v>60</v>
      </c>
      <c r="I26" s="1" t="s">
        <v>33</v>
      </c>
      <c r="J26" s="1">
        <v>3255.02</v>
      </c>
      <c r="K26" s="1">
        <f t="shared" si="3"/>
        <v>75.873000000000047</v>
      </c>
      <c r="L26" s="1"/>
      <c r="M26" s="1"/>
      <c r="N26" s="1">
        <v>1100</v>
      </c>
      <c r="O26" s="1">
        <f t="shared" si="6"/>
        <v>666.17859999999996</v>
      </c>
      <c r="P26" s="5">
        <f t="shared" si="19"/>
        <v>2103.007599999999</v>
      </c>
      <c r="Q26" s="22">
        <v>2100</v>
      </c>
      <c r="R26" s="5">
        <v>500</v>
      </c>
      <c r="S26" s="5">
        <f t="shared" si="20"/>
        <v>600</v>
      </c>
      <c r="T26" s="5">
        <v>1000</v>
      </c>
      <c r="U26" s="5">
        <v>1500</v>
      </c>
      <c r="V26" s="1"/>
      <c r="W26" s="1">
        <f t="shared" si="21"/>
        <v>10.995485294784313</v>
      </c>
      <c r="X26" s="1">
        <f t="shared" si="10"/>
        <v>7.8431774902406062</v>
      </c>
      <c r="Y26" s="1">
        <v>615.24939999999992</v>
      </c>
      <c r="Z26" s="1">
        <v>690.13639999999998</v>
      </c>
      <c r="AA26" s="1">
        <v>764.59080000000006</v>
      </c>
      <c r="AB26" s="1">
        <v>755.41099999999994</v>
      </c>
      <c r="AC26" s="1">
        <v>973.88019999999995</v>
      </c>
      <c r="AD26" s="1">
        <v>888.54279999999994</v>
      </c>
      <c r="AE26" s="1" t="s">
        <v>38</v>
      </c>
      <c r="AF26" s="1">
        <f t="shared" si="12"/>
        <v>500</v>
      </c>
      <c r="AG26" s="1">
        <f t="shared" si="13"/>
        <v>600</v>
      </c>
      <c r="AH26" s="1">
        <f t="shared" si="11"/>
        <v>1000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62</v>
      </c>
      <c r="B27" s="1" t="s">
        <v>32</v>
      </c>
      <c r="C27" s="1">
        <v>3932.2260000000001</v>
      </c>
      <c r="D27" s="1"/>
      <c r="E27" s="1">
        <v>1860.8309999999999</v>
      </c>
      <c r="F27" s="1">
        <v>1862.922</v>
      </c>
      <c r="G27" s="7">
        <v>1</v>
      </c>
      <c r="H27" s="1">
        <v>60</v>
      </c>
      <c r="I27" s="1" t="s">
        <v>33</v>
      </c>
      <c r="J27" s="1">
        <v>1825.18</v>
      </c>
      <c r="K27" s="1">
        <f t="shared" si="3"/>
        <v>35.65099999999984</v>
      </c>
      <c r="L27" s="1"/>
      <c r="M27" s="1"/>
      <c r="N27" s="1">
        <v>1100</v>
      </c>
      <c r="O27" s="1">
        <f t="shared" si="6"/>
        <v>372.1662</v>
      </c>
      <c r="P27" s="5">
        <f t="shared" si="19"/>
        <v>1130.9061999999999</v>
      </c>
      <c r="Q27" s="22">
        <v>1150</v>
      </c>
      <c r="R27" s="5"/>
      <c r="S27" s="5">
        <f t="shared" si="20"/>
        <v>500</v>
      </c>
      <c r="T27" s="5">
        <v>650</v>
      </c>
      <c r="U27" s="5">
        <v>750</v>
      </c>
      <c r="V27" s="1"/>
      <c r="W27" s="1">
        <f t="shared" si="21"/>
        <v>11.051304497829197</v>
      </c>
      <c r="X27" s="1">
        <f t="shared" si="10"/>
        <v>7.9612871883583196</v>
      </c>
      <c r="Y27" s="1">
        <v>349.2996</v>
      </c>
      <c r="Z27" s="1">
        <v>179.32939999999999</v>
      </c>
      <c r="AA27" s="1">
        <v>170.2054</v>
      </c>
      <c r="AB27" s="1">
        <v>371.94720000000001</v>
      </c>
      <c r="AC27" s="1">
        <v>479.01719999999989</v>
      </c>
      <c r="AD27" s="1">
        <v>408.14800000000002</v>
      </c>
      <c r="AE27" s="1"/>
      <c r="AF27" s="1">
        <f t="shared" si="12"/>
        <v>0</v>
      </c>
      <c r="AG27" s="1">
        <f t="shared" si="13"/>
        <v>500</v>
      </c>
      <c r="AH27" s="1">
        <f t="shared" si="11"/>
        <v>650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63</v>
      </c>
      <c r="B28" s="1" t="s">
        <v>32</v>
      </c>
      <c r="C28" s="1">
        <v>629.85699999999997</v>
      </c>
      <c r="D28" s="1">
        <v>380.95299999999997</v>
      </c>
      <c r="E28" s="1">
        <v>581.98</v>
      </c>
      <c r="F28" s="1">
        <v>312.74599999999998</v>
      </c>
      <c r="G28" s="7">
        <v>1</v>
      </c>
      <c r="H28" s="1">
        <v>60</v>
      </c>
      <c r="I28" s="1" t="s">
        <v>33</v>
      </c>
      <c r="J28" s="1">
        <v>561.15</v>
      </c>
      <c r="K28" s="1">
        <f t="shared" si="3"/>
        <v>20.830000000000041</v>
      </c>
      <c r="L28" s="1"/>
      <c r="M28" s="1"/>
      <c r="N28" s="1">
        <v>200</v>
      </c>
      <c r="O28" s="1">
        <f t="shared" si="6"/>
        <v>116.396</v>
      </c>
      <c r="P28" s="5">
        <f t="shared" si="19"/>
        <v>767.61</v>
      </c>
      <c r="Q28" s="5">
        <v>650</v>
      </c>
      <c r="R28" s="5"/>
      <c r="S28" s="5">
        <f t="shared" si="20"/>
        <v>300</v>
      </c>
      <c r="T28" s="5">
        <v>350</v>
      </c>
      <c r="U28" s="5">
        <v>550</v>
      </c>
      <c r="V28" s="1"/>
      <c r="W28" s="1">
        <f t="shared" si="21"/>
        <v>9.9895700883191871</v>
      </c>
      <c r="X28" s="1">
        <f t="shared" si="10"/>
        <v>4.4051857452146121</v>
      </c>
      <c r="Y28" s="1">
        <v>84.945999999999998</v>
      </c>
      <c r="Z28" s="1">
        <v>76.548400000000001</v>
      </c>
      <c r="AA28" s="1">
        <v>81.427800000000005</v>
      </c>
      <c r="AB28" s="1">
        <v>101.5048</v>
      </c>
      <c r="AC28" s="1">
        <v>102.71259999999999</v>
      </c>
      <c r="AD28" s="1">
        <v>88.582599999999999</v>
      </c>
      <c r="AE28" s="1" t="s">
        <v>38</v>
      </c>
      <c r="AF28" s="1">
        <f t="shared" si="12"/>
        <v>0</v>
      </c>
      <c r="AG28" s="1">
        <f t="shared" si="13"/>
        <v>300</v>
      </c>
      <c r="AH28" s="1">
        <f t="shared" si="11"/>
        <v>350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64</v>
      </c>
      <c r="B29" s="1" t="s">
        <v>32</v>
      </c>
      <c r="C29" s="1">
        <v>2142.9079999999999</v>
      </c>
      <c r="D29" s="1">
        <v>205.75</v>
      </c>
      <c r="E29" s="1">
        <v>1134.867</v>
      </c>
      <c r="F29" s="1">
        <v>1006.713</v>
      </c>
      <c r="G29" s="7">
        <v>1</v>
      </c>
      <c r="H29" s="1">
        <v>60</v>
      </c>
      <c r="I29" s="1" t="s">
        <v>33</v>
      </c>
      <c r="J29" s="1">
        <v>1069.4490000000001</v>
      </c>
      <c r="K29" s="1">
        <f t="shared" si="3"/>
        <v>65.417999999999893</v>
      </c>
      <c r="L29" s="1"/>
      <c r="M29" s="1"/>
      <c r="N29" s="1">
        <v>0</v>
      </c>
      <c r="O29" s="1">
        <f t="shared" si="6"/>
        <v>226.9734</v>
      </c>
      <c r="P29" s="5">
        <f t="shared" si="19"/>
        <v>1489.9943999999998</v>
      </c>
      <c r="Q29" s="5">
        <v>1650</v>
      </c>
      <c r="R29" s="5"/>
      <c r="S29" s="5">
        <f t="shared" si="20"/>
        <v>750</v>
      </c>
      <c r="T29" s="5">
        <v>900</v>
      </c>
      <c r="U29" s="5">
        <v>1650</v>
      </c>
      <c r="V29" s="1"/>
      <c r="W29" s="1">
        <f t="shared" si="21"/>
        <v>11.704953091419522</v>
      </c>
      <c r="X29" s="1">
        <f t="shared" si="10"/>
        <v>4.4353787712568957</v>
      </c>
      <c r="Y29" s="1">
        <v>196.1816</v>
      </c>
      <c r="Z29" s="1">
        <v>183.0008</v>
      </c>
      <c r="AA29" s="1">
        <v>189.59180000000001</v>
      </c>
      <c r="AB29" s="1">
        <v>236.0138</v>
      </c>
      <c r="AC29" s="1">
        <v>271.06200000000001</v>
      </c>
      <c r="AD29" s="1">
        <v>211.119</v>
      </c>
      <c r="AE29" s="1" t="s">
        <v>50</v>
      </c>
      <c r="AF29" s="1">
        <f t="shared" si="12"/>
        <v>0</v>
      </c>
      <c r="AG29" s="1">
        <f t="shared" si="13"/>
        <v>750</v>
      </c>
      <c r="AH29" s="1">
        <f t="shared" si="11"/>
        <v>900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65</v>
      </c>
      <c r="B30" s="1" t="s">
        <v>32</v>
      </c>
      <c r="C30" s="1">
        <v>3381.777</v>
      </c>
      <c r="D30" s="1">
        <v>1104.2339999999999</v>
      </c>
      <c r="E30" s="1">
        <v>1947.229</v>
      </c>
      <c r="F30" s="1">
        <v>2196.768</v>
      </c>
      <c r="G30" s="7">
        <v>1</v>
      </c>
      <c r="H30" s="1">
        <v>60</v>
      </c>
      <c r="I30" s="1" t="s">
        <v>33</v>
      </c>
      <c r="J30" s="1">
        <v>1833.356</v>
      </c>
      <c r="K30" s="1">
        <f t="shared" si="3"/>
        <v>113.87300000000005</v>
      </c>
      <c r="L30" s="1"/>
      <c r="M30" s="1"/>
      <c r="N30" s="1">
        <v>700</v>
      </c>
      <c r="O30" s="1">
        <f t="shared" si="6"/>
        <v>389.44580000000002</v>
      </c>
      <c r="P30" s="5">
        <f t="shared" si="19"/>
        <v>1387.1358</v>
      </c>
      <c r="Q30" s="5">
        <v>1650</v>
      </c>
      <c r="R30" s="5"/>
      <c r="S30" s="5">
        <f t="shared" si="20"/>
        <v>750</v>
      </c>
      <c r="T30" s="5">
        <v>900</v>
      </c>
      <c r="U30" s="5">
        <v>1650</v>
      </c>
      <c r="V30" s="1"/>
      <c r="W30" s="1">
        <f t="shared" si="21"/>
        <v>11.674969918792293</v>
      </c>
      <c r="X30" s="1">
        <f t="shared" si="10"/>
        <v>7.4381801010564237</v>
      </c>
      <c r="Y30" s="1">
        <v>358.11079999999998</v>
      </c>
      <c r="Z30" s="1">
        <v>309.40839999999997</v>
      </c>
      <c r="AA30" s="1">
        <v>325.798</v>
      </c>
      <c r="AB30" s="1">
        <v>424.63600000000002</v>
      </c>
      <c r="AC30" s="1">
        <v>453.47439999999989</v>
      </c>
      <c r="AD30" s="1">
        <v>354.44060000000002</v>
      </c>
      <c r="AE30" s="1"/>
      <c r="AF30" s="1">
        <f t="shared" si="12"/>
        <v>0</v>
      </c>
      <c r="AG30" s="1">
        <f t="shared" si="13"/>
        <v>750</v>
      </c>
      <c r="AH30" s="1">
        <f t="shared" si="11"/>
        <v>900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66</v>
      </c>
      <c r="B31" s="1" t="s">
        <v>32</v>
      </c>
      <c r="C31" s="1">
        <v>154.703</v>
      </c>
      <c r="D31" s="1">
        <v>41.694000000000003</v>
      </c>
      <c r="E31" s="1">
        <v>49.42</v>
      </c>
      <c r="F31" s="1">
        <v>131.98099999999999</v>
      </c>
      <c r="G31" s="7">
        <v>1</v>
      </c>
      <c r="H31" s="1">
        <v>35</v>
      </c>
      <c r="I31" s="1" t="s">
        <v>33</v>
      </c>
      <c r="J31" s="1">
        <v>52.6</v>
      </c>
      <c r="K31" s="1">
        <f t="shared" si="3"/>
        <v>-3.1799999999999997</v>
      </c>
      <c r="L31" s="1"/>
      <c r="M31" s="1"/>
      <c r="N31" s="1">
        <v>0</v>
      </c>
      <c r="O31" s="1">
        <f t="shared" si="6"/>
        <v>9.8840000000000003</v>
      </c>
      <c r="P31" s="5"/>
      <c r="Q31" s="5">
        <f t="shared" ref="Q31" si="22">P31</f>
        <v>0</v>
      </c>
      <c r="R31" s="5"/>
      <c r="S31" s="5">
        <f t="shared" si="20"/>
        <v>0</v>
      </c>
      <c r="T31" s="5"/>
      <c r="U31" s="5"/>
      <c r="V31" s="1"/>
      <c r="W31" s="1">
        <f t="shared" si="21"/>
        <v>13.352994738972075</v>
      </c>
      <c r="X31" s="1">
        <f t="shared" si="10"/>
        <v>13.352994738972075</v>
      </c>
      <c r="Y31" s="1">
        <v>8.6498000000000008</v>
      </c>
      <c r="Z31" s="1">
        <v>7.8879999999999999</v>
      </c>
      <c r="AA31" s="1">
        <v>6.7614000000000001</v>
      </c>
      <c r="AB31" s="1">
        <v>17.2332</v>
      </c>
      <c r="AC31" s="1">
        <v>21.3</v>
      </c>
      <c r="AD31" s="1">
        <v>14.440200000000001</v>
      </c>
      <c r="AE31" s="16" t="s">
        <v>67</v>
      </c>
      <c r="AF31" s="1">
        <f t="shared" si="12"/>
        <v>0</v>
      </c>
      <c r="AG31" s="1">
        <f t="shared" si="13"/>
        <v>0</v>
      </c>
      <c r="AH31" s="1">
        <f t="shared" si="1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7" t="s">
        <v>68</v>
      </c>
      <c r="B32" s="17" t="s">
        <v>32</v>
      </c>
      <c r="C32" s="17"/>
      <c r="D32" s="17"/>
      <c r="E32" s="17"/>
      <c r="F32" s="17"/>
      <c r="G32" s="18">
        <v>0</v>
      </c>
      <c r="H32" s="17" t="e">
        <v>#N/A</v>
      </c>
      <c r="I32" s="17" t="s">
        <v>33</v>
      </c>
      <c r="J32" s="17"/>
      <c r="K32" s="17">
        <f t="shared" si="3"/>
        <v>0</v>
      </c>
      <c r="L32" s="17"/>
      <c r="M32" s="17"/>
      <c r="N32" s="17"/>
      <c r="O32" s="17">
        <f t="shared" si="6"/>
        <v>0</v>
      </c>
      <c r="P32" s="19"/>
      <c r="Q32" s="19"/>
      <c r="R32" s="19"/>
      <c r="S32" s="19"/>
      <c r="T32" s="19"/>
      <c r="U32" s="19"/>
      <c r="V32" s="17"/>
      <c r="W32" s="17" t="e">
        <f t="shared" si="15"/>
        <v>#DIV/0!</v>
      </c>
      <c r="X32" s="17" t="e">
        <f t="shared" si="10"/>
        <v>#DIV/0!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 t="s">
        <v>48</v>
      </c>
      <c r="AF32" s="17">
        <f t="shared" si="12"/>
        <v>0</v>
      </c>
      <c r="AG32" s="17">
        <f t="shared" si="13"/>
        <v>0</v>
      </c>
      <c r="AH32" s="1">
        <f t="shared" si="11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7" t="s">
        <v>69</v>
      </c>
      <c r="B33" s="17" t="s">
        <v>32</v>
      </c>
      <c r="C33" s="17"/>
      <c r="D33" s="17"/>
      <c r="E33" s="17"/>
      <c r="F33" s="17"/>
      <c r="G33" s="18">
        <v>0</v>
      </c>
      <c r="H33" s="17">
        <v>30</v>
      </c>
      <c r="I33" s="17" t="s">
        <v>33</v>
      </c>
      <c r="J33" s="17"/>
      <c r="K33" s="17">
        <f t="shared" si="3"/>
        <v>0</v>
      </c>
      <c r="L33" s="17"/>
      <c r="M33" s="17"/>
      <c r="N33" s="17"/>
      <c r="O33" s="17">
        <f t="shared" si="6"/>
        <v>0</v>
      </c>
      <c r="P33" s="19"/>
      <c r="Q33" s="19"/>
      <c r="R33" s="19"/>
      <c r="S33" s="19"/>
      <c r="T33" s="19"/>
      <c r="U33" s="19"/>
      <c r="V33" s="17"/>
      <c r="W33" s="17" t="e">
        <f t="shared" si="15"/>
        <v>#DIV/0!</v>
      </c>
      <c r="X33" s="17" t="e">
        <f t="shared" si="10"/>
        <v>#DIV/0!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85.119</v>
      </c>
      <c r="AE33" s="17" t="s">
        <v>48</v>
      </c>
      <c r="AF33" s="17">
        <f t="shared" si="12"/>
        <v>0</v>
      </c>
      <c r="AG33" s="17">
        <f t="shared" si="13"/>
        <v>0</v>
      </c>
      <c r="AH33" s="1">
        <f t="shared" si="11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70</v>
      </c>
      <c r="B34" s="1" t="s">
        <v>32</v>
      </c>
      <c r="C34" s="1">
        <v>596.03700000000003</v>
      </c>
      <c r="D34" s="1">
        <v>472.96800000000002</v>
      </c>
      <c r="E34" s="1">
        <v>696.05600000000004</v>
      </c>
      <c r="F34" s="1">
        <v>218.19900000000001</v>
      </c>
      <c r="G34" s="7">
        <v>1</v>
      </c>
      <c r="H34" s="1">
        <v>30</v>
      </c>
      <c r="I34" s="1" t="s">
        <v>33</v>
      </c>
      <c r="J34" s="1">
        <v>733.33299999999997</v>
      </c>
      <c r="K34" s="1">
        <f t="shared" si="3"/>
        <v>-37.27699999999993</v>
      </c>
      <c r="L34" s="1"/>
      <c r="M34" s="1"/>
      <c r="N34" s="1">
        <v>540</v>
      </c>
      <c r="O34" s="1">
        <f t="shared" si="6"/>
        <v>139.21120000000002</v>
      </c>
      <c r="P34" s="5">
        <f>10*O34-N34-F34</f>
        <v>633.91300000000001</v>
      </c>
      <c r="Q34" s="5">
        <v>450</v>
      </c>
      <c r="R34" s="5"/>
      <c r="S34" s="5">
        <f>Q34-R34-T34</f>
        <v>450</v>
      </c>
      <c r="T34" s="5"/>
      <c r="U34" s="5">
        <v>250</v>
      </c>
      <c r="V34" s="1"/>
      <c r="W34" s="1">
        <f>(F34+N34+Q34)/O34</f>
        <v>8.6788922155688617</v>
      </c>
      <c r="X34" s="1">
        <f t="shared" si="10"/>
        <v>5.4463936809681979</v>
      </c>
      <c r="Y34" s="1">
        <v>125.1588</v>
      </c>
      <c r="Z34" s="1">
        <v>95.234200000000001</v>
      </c>
      <c r="AA34" s="1">
        <v>91.748000000000005</v>
      </c>
      <c r="AB34" s="1">
        <v>93.202799999999996</v>
      </c>
      <c r="AC34" s="1">
        <v>103.85080000000001</v>
      </c>
      <c r="AD34" s="1">
        <v>112.514</v>
      </c>
      <c r="AE34" s="1"/>
      <c r="AF34" s="1">
        <f t="shared" si="12"/>
        <v>0</v>
      </c>
      <c r="AG34" s="1">
        <f t="shared" si="13"/>
        <v>450</v>
      </c>
      <c r="AH34" s="1">
        <f t="shared" si="11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7" t="s">
        <v>71</v>
      </c>
      <c r="B35" s="17" t="s">
        <v>32</v>
      </c>
      <c r="C35" s="17"/>
      <c r="D35" s="17"/>
      <c r="E35" s="17"/>
      <c r="F35" s="17"/>
      <c r="G35" s="18">
        <v>0</v>
      </c>
      <c r="H35" s="17" t="e">
        <v>#N/A</v>
      </c>
      <c r="I35" s="17" t="s">
        <v>33</v>
      </c>
      <c r="J35" s="17"/>
      <c r="K35" s="17">
        <f t="shared" si="3"/>
        <v>0</v>
      </c>
      <c r="L35" s="17"/>
      <c r="M35" s="17"/>
      <c r="N35" s="17"/>
      <c r="O35" s="17">
        <f t="shared" si="6"/>
        <v>0</v>
      </c>
      <c r="P35" s="19"/>
      <c r="Q35" s="19"/>
      <c r="R35" s="19"/>
      <c r="S35" s="19"/>
      <c r="T35" s="19"/>
      <c r="U35" s="19"/>
      <c r="V35" s="17"/>
      <c r="W35" s="17" t="e">
        <f t="shared" si="15"/>
        <v>#DIV/0!</v>
      </c>
      <c r="X35" s="17" t="e">
        <f t="shared" si="10"/>
        <v>#DIV/0!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 t="s">
        <v>48</v>
      </c>
      <c r="AF35" s="17">
        <f t="shared" si="12"/>
        <v>0</v>
      </c>
      <c r="AG35" s="17">
        <f t="shared" si="13"/>
        <v>0</v>
      </c>
      <c r="AH35" s="1">
        <f t="shared" si="11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7" t="s">
        <v>72</v>
      </c>
      <c r="B36" s="17" t="s">
        <v>32</v>
      </c>
      <c r="C36" s="17"/>
      <c r="D36" s="17"/>
      <c r="E36" s="17"/>
      <c r="F36" s="17"/>
      <c r="G36" s="18">
        <v>0</v>
      </c>
      <c r="H36" s="17">
        <v>40</v>
      </c>
      <c r="I36" s="17" t="s">
        <v>33</v>
      </c>
      <c r="J36" s="17"/>
      <c r="K36" s="17">
        <f t="shared" si="3"/>
        <v>0</v>
      </c>
      <c r="L36" s="17"/>
      <c r="M36" s="17"/>
      <c r="N36" s="17"/>
      <c r="O36" s="17">
        <f t="shared" si="6"/>
        <v>0</v>
      </c>
      <c r="P36" s="19"/>
      <c r="Q36" s="19"/>
      <c r="R36" s="19"/>
      <c r="S36" s="19"/>
      <c r="T36" s="19"/>
      <c r="U36" s="19"/>
      <c r="V36" s="17"/>
      <c r="W36" s="17" t="e">
        <f t="shared" si="15"/>
        <v>#DIV/0!</v>
      </c>
      <c r="X36" s="17" t="e">
        <f t="shared" si="10"/>
        <v>#DIV/0!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 t="s">
        <v>57</v>
      </c>
      <c r="AF36" s="17">
        <f t="shared" si="12"/>
        <v>0</v>
      </c>
      <c r="AG36" s="17">
        <f t="shared" si="13"/>
        <v>0</v>
      </c>
      <c r="AH36" s="1">
        <f t="shared" si="11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73</v>
      </c>
      <c r="B37" s="1" t="s">
        <v>32</v>
      </c>
      <c r="C37" s="1">
        <v>8293.7649999999994</v>
      </c>
      <c r="D37" s="1"/>
      <c r="E37" s="1">
        <v>5472.8440000000001</v>
      </c>
      <c r="F37" s="1">
        <v>2112.2339999999999</v>
      </c>
      <c r="G37" s="7">
        <v>1</v>
      </c>
      <c r="H37" s="1">
        <v>40</v>
      </c>
      <c r="I37" s="1" t="s">
        <v>33</v>
      </c>
      <c r="J37" s="1">
        <v>5402.7139999999999</v>
      </c>
      <c r="K37" s="1">
        <f t="shared" si="3"/>
        <v>70.130000000000109</v>
      </c>
      <c r="L37" s="1"/>
      <c r="M37" s="1"/>
      <c r="N37" s="1">
        <v>5900</v>
      </c>
      <c r="O37" s="1">
        <f t="shared" si="6"/>
        <v>1094.5688</v>
      </c>
      <c r="P37" s="5">
        <f>11*O37-N37-F37</f>
        <v>4028.0227999999993</v>
      </c>
      <c r="Q37" s="5">
        <v>3000</v>
      </c>
      <c r="R37" s="5"/>
      <c r="S37" s="5">
        <f>Q37-R37-T37</f>
        <v>1300</v>
      </c>
      <c r="T37" s="5">
        <v>1700</v>
      </c>
      <c r="U37" s="5">
        <v>2500</v>
      </c>
      <c r="V37" s="1"/>
      <c r="W37" s="1">
        <f>(F37+N37+Q37)/O37</f>
        <v>10.060796543807935</v>
      </c>
      <c r="X37" s="1">
        <f t="shared" si="10"/>
        <v>7.3199912148053192</v>
      </c>
      <c r="Y37" s="1">
        <v>1039.2354</v>
      </c>
      <c r="Z37" s="1">
        <v>756.09059999999999</v>
      </c>
      <c r="AA37" s="1">
        <v>755.18700000000001</v>
      </c>
      <c r="AB37" s="1">
        <v>887.9763999999999</v>
      </c>
      <c r="AC37" s="1">
        <v>1004.8202</v>
      </c>
      <c r="AD37" s="1">
        <v>886.73559999999998</v>
      </c>
      <c r="AE37" s="1" t="s">
        <v>38</v>
      </c>
      <c r="AF37" s="1">
        <f t="shared" si="12"/>
        <v>0</v>
      </c>
      <c r="AG37" s="1">
        <f t="shared" si="13"/>
        <v>1300</v>
      </c>
      <c r="AH37" s="1">
        <f t="shared" si="11"/>
        <v>1700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7" t="s">
        <v>74</v>
      </c>
      <c r="B38" s="17" t="s">
        <v>32</v>
      </c>
      <c r="C38" s="17"/>
      <c r="D38" s="17"/>
      <c r="E38" s="17"/>
      <c r="F38" s="17"/>
      <c r="G38" s="18">
        <v>0</v>
      </c>
      <c r="H38" s="17">
        <v>35</v>
      </c>
      <c r="I38" s="17" t="s">
        <v>33</v>
      </c>
      <c r="J38" s="17"/>
      <c r="K38" s="17">
        <f t="shared" ref="K38:K69" si="23">E38-J38</f>
        <v>0</v>
      </c>
      <c r="L38" s="17"/>
      <c r="M38" s="17"/>
      <c r="N38" s="17"/>
      <c r="O38" s="17">
        <f t="shared" si="6"/>
        <v>0</v>
      </c>
      <c r="P38" s="19"/>
      <c r="Q38" s="19"/>
      <c r="R38" s="19"/>
      <c r="S38" s="19"/>
      <c r="T38" s="19"/>
      <c r="U38" s="19"/>
      <c r="V38" s="17"/>
      <c r="W38" s="17" t="e">
        <f t="shared" si="15"/>
        <v>#DIV/0!</v>
      </c>
      <c r="X38" s="17" t="e">
        <f t="shared" si="10"/>
        <v>#DIV/0!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 t="s">
        <v>48</v>
      </c>
      <c r="AF38" s="17">
        <f t="shared" si="12"/>
        <v>0</v>
      </c>
      <c r="AG38" s="17">
        <f t="shared" si="13"/>
        <v>0</v>
      </c>
      <c r="AH38" s="1">
        <f t="shared" si="11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75</v>
      </c>
      <c r="B39" s="1" t="s">
        <v>32</v>
      </c>
      <c r="C39" s="1">
        <v>38.125999999999998</v>
      </c>
      <c r="D39" s="1">
        <v>2.2949999999999999</v>
      </c>
      <c r="E39" s="1">
        <v>7.4180000000000001</v>
      </c>
      <c r="F39" s="1">
        <v>27.844000000000001</v>
      </c>
      <c r="G39" s="7">
        <v>1</v>
      </c>
      <c r="H39" s="1">
        <v>45</v>
      </c>
      <c r="I39" s="1" t="s">
        <v>33</v>
      </c>
      <c r="J39" s="1">
        <v>9.1</v>
      </c>
      <c r="K39" s="1">
        <f t="shared" si="23"/>
        <v>-1.6819999999999995</v>
      </c>
      <c r="L39" s="1"/>
      <c r="M39" s="1"/>
      <c r="N39" s="1">
        <v>0</v>
      </c>
      <c r="O39" s="1">
        <f t="shared" si="6"/>
        <v>1.4836</v>
      </c>
      <c r="P39" s="5"/>
      <c r="Q39" s="5">
        <f>P39</f>
        <v>0</v>
      </c>
      <c r="R39" s="5"/>
      <c r="S39" s="5">
        <f>Q39-R39-T39</f>
        <v>0</v>
      </c>
      <c r="T39" s="5"/>
      <c r="U39" s="5"/>
      <c r="V39" s="1"/>
      <c r="W39" s="1">
        <f>(F39+N39+Q39)/O39</f>
        <v>18.767861957400918</v>
      </c>
      <c r="X39" s="1">
        <f t="shared" si="10"/>
        <v>18.767861957400918</v>
      </c>
      <c r="Y39" s="1">
        <v>1.4923999999999999</v>
      </c>
      <c r="Z39" s="1">
        <v>1.5316000000000001</v>
      </c>
      <c r="AA39" s="1">
        <v>1.6994</v>
      </c>
      <c r="AB39" s="1">
        <v>0.46779999999999999</v>
      </c>
      <c r="AC39" s="1">
        <v>-0.50980000000000003</v>
      </c>
      <c r="AD39" s="1">
        <v>4.5599999999999996</v>
      </c>
      <c r="AE39" s="16" t="s">
        <v>67</v>
      </c>
      <c r="AF39" s="1">
        <f t="shared" si="12"/>
        <v>0</v>
      </c>
      <c r="AG39" s="1">
        <f t="shared" si="13"/>
        <v>0</v>
      </c>
      <c r="AH39" s="1">
        <f t="shared" si="1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7" t="s">
        <v>76</v>
      </c>
      <c r="B40" s="17" t="s">
        <v>32</v>
      </c>
      <c r="C40" s="17"/>
      <c r="D40" s="17"/>
      <c r="E40" s="17"/>
      <c r="F40" s="17"/>
      <c r="G40" s="18">
        <v>0</v>
      </c>
      <c r="H40" s="17" t="e">
        <v>#N/A</v>
      </c>
      <c r="I40" s="17" t="s">
        <v>33</v>
      </c>
      <c r="J40" s="17"/>
      <c r="K40" s="17">
        <f t="shared" si="23"/>
        <v>0</v>
      </c>
      <c r="L40" s="17"/>
      <c r="M40" s="17"/>
      <c r="N40" s="17"/>
      <c r="O40" s="17">
        <f t="shared" si="6"/>
        <v>0</v>
      </c>
      <c r="P40" s="19"/>
      <c r="Q40" s="19"/>
      <c r="R40" s="19"/>
      <c r="S40" s="19"/>
      <c r="T40" s="19"/>
      <c r="U40" s="19"/>
      <c r="V40" s="17"/>
      <c r="W40" s="17" t="e">
        <f t="shared" si="15"/>
        <v>#DIV/0!</v>
      </c>
      <c r="X40" s="17" t="e">
        <f t="shared" si="10"/>
        <v>#DIV/0!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 t="s">
        <v>48</v>
      </c>
      <c r="AF40" s="17">
        <f t="shared" si="12"/>
        <v>0</v>
      </c>
      <c r="AG40" s="17">
        <f t="shared" si="13"/>
        <v>0</v>
      </c>
      <c r="AH40" s="1">
        <f t="shared" si="11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1" t="s">
        <v>77</v>
      </c>
      <c r="B41" s="11" t="s">
        <v>32</v>
      </c>
      <c r="C41" s="11">
        <v>388.14699999999999</v>
      </c>
      <c r="D41" s="11">
        <v>1.7000000000000001E-2</v>
      </c>
      <c r="E41" s="20">
        <v>76.94</v>
      </c>
      <c r="F41" s="20">
        <v>275.06</v>
      </c>
      <c r="G41" s="12">
        <v>0</v>
      </c>
      <c r="H41" s="11" t="e">
        <v>#N/A</v>
      </c>
      <c r="I41" s="11" t="s">
        <v>78</v>
      </c>
      <c r="J41" s="11">
        <v>75.599999999999994</v>
      </c>
      <c r="K41" s="11">
        <f t="shared" si="23"/>
        <v>1.3400000000000034</v>
      </c>
      <c r="L41" s="11"/>
      <c r="M41" s="11"/>
      <c r="N41" s="11"/>
      <c r="O41" s="11">
        <f t="shared" si="6"/>
        <v>15.388</v>
      </c>
      <c r="P41" s="13"/>
      <c r="Q41" s="13"/>
      <c r="R41" s="13"/>
      <c r="S41" s="13"/>
      <c r="T41" s="13"/>
      <c r="U41" s="13"/>
      <c r="V41" s="11"/>
      <c r="W41" s="11">
        <f t="shared" si="15"/>
        <v>17.874967507148426</v>
      </c>
      <c r="X41" s="11">
        <f t="shared" si="10"/>
        <v>17.874967507148426</v>
      </c>
      <c r="Y41" s="11">
        <v>18.902999999999999</v>
      </c>
      <c r="Z41" s="11">
        <v>14.8908</v>
      </c>
      <c r="AA41" s="11">
        <v>10.2174</v>
      </c>
      <c r="AB41" s="11">
        <v>6.3305999999999996</v>
      </c>
      <c r="AC41" s="11">
        <v>9.5115999999999996</v>
      </c>
      <c r="AD41" s="11">
        <v>10.51</v>
      </c>
      <c r="AE41" s="16" t="s">
        <v>79</v>
      </c>
      <c r="AF41" s="11">
        <f t="shared" si="12"/>
        <v>0</v>
      </c>
      <c r="AG41" s="11">
        <f t="shared" si="13"/>
        <v>0</v>
      </c>
      <c r="AH41" s="1">
        <f t="shared" si="11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7" t="s">
        <v>80</v>
      </c>
      <c r="B42" s="17" t="s">
        <v>32</v>
      </c>
      <c r="C42" s="17"/>
      <c r="D42" s="17"/>
      <c r="E42" s="17"/>
      <c r="F42" s="17"/>
      <c r="G42" s="18">
        <v>0</v>
      </c>
      <c r="H42" s="17">
        <v>45</v>
      </c>
      <c r="I42" s="17" t="s">
        <v>33</v>
      </c>
      <c r="J42" s="17"/>
      <c r="K42" s="17">
        <f t="shared" si="23"/>
        <v>0</v>
      </c>
      <c r="L42" s="17"/>
      <c r="M42" s="17"/>
      <c r="N42" s="17"/>
      <c r="O42" s="17">
        <f t="shared" si="6"/>
        <v>0</v>
      </c>
      <c r="P42" s="19"/>
      <c r="Q42" s="19"/>
      <c r="R42" s="19"/>
      <c r="S42" s="19"/>
      <c r="T42" s="19"/>
      <c r="U42" s="19"/>
      <c r="V42" s="17"/>
      <c r="W42" s="17" t="e">
        <f t="shared" si="15"/>
        <v>#DIV/0!</v>
      </c>
      <c r="X42" s="17" t="e">
        <f t="shared" si="10"/>
        <v>#DIV/0!</v>
      </c>
      <c r="Y42" s="17">
        <v>0</v>
      </c>
      <c r="Z42" s="17">
        <v>0</v>
      </c>
      <c r="AA42" s="17">
        <v>-0.14699999999999999</v>
      </c>
      <c r="AB42" s="17">
        <v>-0.14699999999999999</v>
      </c>
      <c r="AC42" s="17">
        <v>-0.16</v>
      </c>
      <c r="AD42" s="17">
        <v>0</v>
      </c>
      <c r="AE42" s="17" t="s">
        <v>48</v>
      </c>
      <c r="AF42" s="17">
        <f t="shared" si="12"/>
        <v>0</v>
      </c>
      <c r="AG42" s="17">
        <f t="shared" si="13"/>
        <v>0</v>
      </c>
      <c r="AH42" s="1">
        <f t="shared" si="11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81</v>
      </c>
      <c r="B43" s="1" t="s">
        <v>32</v>
      </c>
      <c r="C43" s="1">
        <v>118.679</v>
      </c>
      <c r="D43" s="1">
        <v>126</v>
      </c>
      <c r="E43" s="1">
        <v>86.700999999999993</v>
      </c>
      <c r="F43" s="1">
        <v>141.00899999999999</v>
      </c>
      <c r="G43" s="7">
        <v>1</v>
      </c>
      <c r="H43" s="1">
        <v>45</v>
      </c>
      <c r="I43" s="1" t="s">
        <v>33</v>
      </c>
      <c r="J43" s="1">
        <v>94.599000000000004</v>
      </c>
      <c r="K43" s="1">
        <f t="shared" si="23"/>
        <v>-7.8980000000000103</v>
      </c>
      <c r="L43" s="1"/>
      <c r="M43" s="1"/>
      <c r="N43" s="1">
        <v>0</v>
      </c>
      <c r="O43" s="1">
        <f t="shared" si="6"/>
        <v>17.340199999999999</v>
      </c>
      <c r="P43" s="5">
        <f t="shared" ref="P43:P45" si="24">11*O43-N43-F43</f>
        <v>49.733200000000011</v>
      </c>
      <c r="Q43" s="5">
        <v>20</v>
      </c>
      <c r="R43" s="5"/>
      <c r="S43" s="5">
        <f t="shared" ref="S43:S45" si="25">Q43-R43-T43</f>
        <v>20</v>
      </c>
      <c r="T43" s="5"/>
      <c r="U43" s="5">
        <v>0</v>
      </c>
      <c r="V43" s="1" t="s">
        <v>48</v>
      </c>
      <c r="W43" s="1">
        <f t="shared" ref="W43:W45" si="26">(F43+N43+Q43)/O43</f>
        <v>9.2853023609877621</v>
      </c>
      <c r="X43" s="1">
        <f t="shared" si="10"/>
        <v>8.1319131267228748</v>
      </c>
      <c r="Y43" s="1">
        <v>15.77</v>
      </c>
      <c r="Z43" s="1">
        <v>23.713999999999999</v>
      </c>
      <c r="AA43" s="1">
        <v>26.720199999999998</v>
      </c>
      <c r="AB43" s="1">
        <v>20.885400000000001</v>
      </c>
      <c r="AC43" s="1">
        <v>22.211400000000001</v>
      </c>
      <c r="AD43" s="1">
        <v>25.9</v>
      </c>
      <c r="AE43" s="1" t="s">
        <v>38</v>
      </c>
      <c r="AF43" s="1">
        <f t="shared" si="12"/>
        <v>0</v>
      </c>
      <c r="AG43" s="1">
        <f t="shared" si="13"/>
        <v>20</v>
      </c>
      <c r="AH43" s="1">
        <f t="shared" si="11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82</v>
      </c>
      <c r="B44" s="1" t="s">
        <v>32</v>
      </c>
      <c r="C44" s="1">
        <v>124.31699999999999</v>
      </c>
      <c r="D44" s="1"/>
      <c r="E44" s="1">
        <v>84.878</v>
      </c>
      <c r="F44" s="1">
        <v>30.672999999999998</v>
      </c>
      <c r="G44" s="7">
        <v>1</v>
      </c>
      <c r="H44" s="1">
        <v>45</v>
      </c>
      <c r="I44" s="1" t="s">
        <v>33</v>
      </c>
      <c r="J44" s="1">
        <v>87.078999999999994</v>
      </c>
      <c r="K44" s="1">
        <f t="shared" si="23"/>
        <v>-2.2009999999999934</v>
      </c>
      <c r="L44" s="1"/>
      <c r="M44" s="1"/>
      <c r="N44" s="1">
        <v>86.332200000000029</v>
      </c>
      <c r="O44" s="1">
        <f t="shared" si="6"/>
        <v>16.9756</v>
      </c>
      <c r="P44" s="5">
        <f t="shared" si="24"/>
        <v>69.726399999999984</v>
      </c>
      <c r="Q44" s="5">
        <v>30</v>
      </c>
      <c r="R44" s="5"/>
      <c r="S44" s="5">
        <f t="shared" si="25"/>
        <v>30</v>
      </c>
      <c r="T44" s="5"/>
      <c r="U44" s="5">
        <v>0</v>
      </c>
      <c r="V44" s="1" t="s">
        <v>48</v>
      </c>
      <c r="W44" s="1">
        <f t="shared" si="26"/>
        <v>8.659794057352908</v>
      </c>
      <c r="X44" s="1">
        <f t="shared" si="10"/>
        <v>6.8925516623860146</v>
      </c>
      <c r="Y44" s="1">
        <v>14.9818</v>
      </c>
      <c r="Z44" s="1">
        <v>13.769399999999999</v>
      </c>
      <c r="AA44" s="1">
        <v>14.7722</v>
      </c>
      <c r="AB44" s="1">
        <v>19.034199999999998</v>
      </c>
      <c r="AC44" s="1">
        <v>20.338000000000001</v>
      </c>
      <c r="AD44" s="1">
        <v>12.72</v>
      </c>
      <c r="AE44" s="1" t="s">
        <v>38</v>
      </c>
      <c r="AF44" s="1">
        <f t="shared" si="12"/>
        <v>0</v>
      </c>
      <c r="AG44" s="1">
        <f t="shared" si="13"/>
        <v>30</v>
      </c>
      <c r="AH44" s="1">
        <f t="shared" si="11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83</v>
      </c>
      <c r="B45" s="1" t="s">
        <v>42</v>
      </c>
      <c r="C45" s="1">
        <v>1385</v>
      </c>
      <c r="D45" s="1">
        <v>345</v>
      </c>
      <c r="E45" s="1">
        <v>887</v>
      </c>
      <c r="F45" s="1">
        <v>672</v>
      </c>
      <c r="G45" s="7">
        <v>0.4</v>
      </c>
      <c r="H45" s="1">
        <v>45</v>
      </c>
      <c r="I45" s="1" t="s">
        <v>33</v>
      </c>
      <c r="J45" s="1">
        <v>894</v>
      </c>
      <c r="K45" s="1">
        <f t="shared" si="23"/>
        <v>-7</v>
      </c>
      <c r="L45" s="1"/>
      <c r="M45" s="1"/>
      <c r="N45" s="1">
        <v>590</v>
      </c>
      <c r="O45" s="1">
        <f t="shared" si="6"/>
        <v>177.4</v>
      </c>
      <c r="P45" s="5">
        <f t="shared" si="24"/>
        <v>689.40000000000009</v>
      </c>
      <c r="Q45" s="5">
        <v>400</v>
      </c>
      <c r="R45" s="5"/>
      <c r="S45" s="5">
        <f t="shared" si="25"/>
        <v>400</v>
      </c>
      <c r="T45" s="5"/>
      <c r="U45" s="5">
        <v>0</v>
      </c>
      <c r="V45" s="1" t="s">
        <v>48</v>
      </c>
      <c r="W45" s="1">
        <f t="shared" si="26"/>
        <v>9.3686583990980825</v>
      </c>
      <c r="X45" s="1">
        <f t="shared" si="10"/>
        <v>7.1138669673055244</v>
      </c>
      <c r="Y45" s="1">
        <v>171</v>
      </c>
      <c r="Z45" s="1">
        <v>150.4</v>
      </c>
      <c r="AA45" s="1">
        <v>144.80000000000001</v>
      </c>
      <c r="AB45" s="1">
        <v>176.6</v>
      </c>
      <c r="AC45" s="1">
        <v>207.6</v>
      </c>
      <c r="AD45" s="1">
        <v>168.6</v>
      </c>
      <c r="AE45" s="1"/>
      <c r="AF45" s="1">
        <f t="shared" si="12"/>
        <v>0</v>
      </c>
      <c r="AG45" s="1">
        <f t="shared" si="13"/>
        <v>160</v>
      </c>
      <c r="AH45" s="1">
        <f t="shared" si="11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7" t="s">
        <v>84</v>
      </c>
      <c r="B46" s="17" t="s">
        <v>42</v>
      </c>
      <c r="C46" s="17"/>
      <c r="D46" s="17"/>
      <c r="E46" s="17"/>
      <c r="F46" s="17"/>
      <c r="G46" s="18">
        <v>0</v>
      </c>
      <c r="H46" s="17">
        <v>50</v>
      </c>
      <c r="I46" s="17" t="s">
        <v>33</v>
      </c>
      <c r="J46" s="17"/>
      <c r="K46" s="17">
        <f t="shared" si="23"/>
        <v>0</v>
      </c>
      <c r="L46" s="17"/>
      <c r="M46" s="17"/>
      <c r="N46" s="17"/>
      <c r="O46" s="17">
        <f t="shared" si="6"/>
        <v>0</v>
      </c>
      <c r="P46" s="19"/>
      <c r="Q46" s="19"/>
      <c r="R46" s="19"/>
      <c r="S46" s="19"/>
      <c r="T46" s="19"/>
      <c r="U46" s="19"/>
      <c r="V46" s="17"/>
      <c r="W46" s="17" t="e">
        <f t="shared" si="15"/>
        <v>#DIV/0!</v>
      </c>
      <c r="X46" s="17" t="e">
        <f t="shared" si="10"/>
        <v>#DIV/0!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 t="s">
        <v>48</v>
      </c>
      <c r="AF46" s="17">
        <f t="shared" si="12"/>
        <v>0</v>
      </c>
      <c r="AG46" s="17">
        <f t="shared" si="13"/>
        <v>0</v>
      </c>
      <c r="AH46" s="1">
        <f t="shared" si="11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85</v>
      </c>
      <c r="B47" s="1" t="s">
        <v>32</v>
      </c>
      <c r="C47" s="1">
        <v>537.048</v>
      </c>
      <c r="D47" s="1">
        <v>126.879</v>
      </c>
      <c r="E47" s="1">
        <v>391.31599999999997</v>
      </c>
      <c r="F47" s="1">
        <v>199.62100000000001</v>
      </c>
      <c r="G47" s="7">
        <v>1</v>
      </c>
      <c r="H47" s="1">
        <v>45</v>
      </c>
      <c r="I47" s="1" t="s">
        <v>33</v>
      </c>
      <c r="J47" s="1">
        <v>372.27</v>
      </c>
      <c r="K47" s="1">
        <f t="shared" si="23"/>
        <v>19.045999999999992</v>
      </c>
      <c r="L47" s="1"/>
      <c r="M47" s="1"/>
      <c r="N47" s="1">
        <v>180</v>
      </c>
      <c r="O47" s="1">
        <f t="shared" si="6"/>
        <v>78.263199999999998</v>
      </c>
      <c r="P47" s="5">
        <f t="shared" ref="P47:P55" si="27">11*O47-N47-F47</f>
        <v>481.27419999999995</v>
      </c>
      <c r="Q47" s="5">
        <v>400</v>
      </c>
      <c r="R47" s="5"/>
      <c r="S47" s="5">
        <f t="shared" ref="S47:S55" si="28">Q47-R47-T47</f>
        <v>200</v>
      </c>
      <c r="T47" s="5">
        <v>200</v>
      </c>
      <c r="U47" s="5">
        <v>200</v>
      </c>
      <c r="V47" s="1"/>
      <c r="W47" s="1">
        <f t="shared" ref="W47:W55" si="29">(F47+N47+Q47)/O47</f>
        <v>9.9615272567439099</v>
      </c>
      <c r="X47" s="1">
        <f t="shared" si="10"/>
        <v>4.8505683386316942</v>
      </c>
      <c r="Y47" s="1">
        <v>61.3506</v>
      </c>
      <c r="Z47" s="1">
        <v>55.266199999999998</v>
      </c>
      <c r="AA47" s="1">
        <v>48.810600000000001</v>
      </c>
      <c r="AB47" s="1">
        <v>67.563000000000002</v>
      </c>
      <c r="AC47" s="1">
        <v>73.428200000000004</v>
      </c>
      <c r="AD47" s="1">
        <v>55.48</v>
      </c>
      <c r="AE47" s="1" t="s">
        <v>38</v>
      </c>
      <c r="AF47" s="1">
        <f t="shared" si="12"/>
        <v>0</v>
      </c>
      <c r="AG47" s="1">
        <f t="shared" si="13"/>
        <v>200</v>
      </c>
      <c r="AH47" s="1">
        <f t="shared" si="11"/>
        <v>200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86</v>
      </c>
      <c r="B48" s="1" t="s">
        <v>42</v>
      </c>
      <c r="C48" s="1">
        <v>199</v>
      </c>
      <c r="D48" s="1">
        <v>510</v>
      </c>
      <c r="E48" s="1">
        <v>205</v>
      </c>
      <c r="F48" s="1">
        <v>417</v>
      </c>
      <c r="G48" s="7">
        <v>0.35</v>
      </c>
      <c r="H48" s="1">
        <v>40</v>
      </c>
      <c r="I48" s="1" t="s">
        <v>33</v>
      </c>
      <c r="J48" s="1">
        <v>243</v>
      </c>
      <c r="K48" s="1">
        <f t="shared" si="23"/>
        <v>-38</v>
      </c>
      <c r="L48" s="1"/>
      <c r="M48" s="1"/>
      <c r="N48" s="1">
        <v>0</v>
      </c>
      <c r="O48" s="1">
        <f t="shared" si="6"/>
        <v>41</v>
      </c>
      <c r="P48" s="5">
        <f t="shared" si="27"/>
        <v>34</v>
      </c>
      <c r="Q48" s="5">
        <v>0</v>
      </c>
      <c r="R48" s="5"/>
      <c r="S48" s="5">
        <f t="shared" si="28"/>
        <v>0</v>
      </c>
      <c r="T48" s="5"/>
      <c r="U48" s="5">
        <v>0</v>
      </c>
      <c r="V48" s="1" t="s">
        <v>48</v>
      </c>
      <c r="W48" s="1">
        <f t="shared" si="29"/>
        <v>10.170731707317072</v>
      </c>
      <c r="X48" s="1">
        <f t="shared" si="10"/>
        <v>10.170731707317072</v>
      </c>
      <c r="Y48" s="1">
        <v>45</v>
      </c>
      <c r="Z48" s="1">
        <v>52</v>
      </c>
      <c r="AA48" s="1">
        <v>46.4</v>
      </c>
      <c r="AB48" s="1">
        <v>30.6</v>
      </c>
      <c r="AC48" s="1">
        <v>35</v>
      </c>
      <c r="AD48" s="1">
        <v>50.8</v>
      </c>
      <c r="AE48" s="1" t="s">
        <v>143</v>
      </c>
      <c r="AF48" s="1">
        <f t="shared" si="12"/>
        <v>0</v>
      </c>
      <c r="AG48" s="1">
        <f t="shared" si="13"/>
        <v>0</v>
      </c>
      <c r="AH48" s="1">
        <f t="shared" si="11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87</v>
      </c>
      <c r="B49" s="1" t="s">
        <v>32</v>
      </c>
      <c r="C49" s="1">
        <v>15.282</v>
      </c>
      <c r="D49" s="1">
        <v>38.08</v>
      </c>
      <c r="E49" s="1">
        <v>20.905000000000001</v>
      </c>
      <c r="F49" s="1">
        <v>31.707999999999998</v>
      </c>
      <c r="G49" s="7">
        <v>1</v>
      </c>
      <c r="H49" s="1">
        <v>40</v>
      </c>
      <c r="I49" s="1" t="s">
        <v>33</v>
      </c>
      <c r="J49" s="1">
        <v>22.71</v>
      </c>
      <c r="K49" s="1">
        <f t="shared" si="23"/>
        <v>-1.8049999999999997</v>
      </c>
      <c r="L49" s="1"/>
      <c r="M49" s="1"/>
      <c r="N49" s="1">
        <v>0</v>
      </c>
      <c r="O49" s="1">
        <f t="shared" si="6"/>
        <v>4.181</v>
      </c>
      <c r="P49" s="5">
        <f t="shared" si="27"/>
        <v>14.283000000000001</v>
      </c>
      <c r="Q49" s="5">
        <v>10</v>
      </c>
      <c r="R49" s="5"/>
      <c r="S49" s="5">
        <f t="shared" si="28"/>
        <v>10</v>
      </c>
      <c r="T49" s="5"/>
      <c r="U49" s="5">
        <v>0</v>
      </c>
      <c r="V49" s="1" t="s">
        <v>48</v>
      </c>
      <c r="W49" s="1">
        <f t="shared" si="29"/>
        <v>9.9756039225065773</v>
      </c>
      <c r="X49" s="1">
        <f t="shared" si="10"/>
        <v>7.5838316192298487</v>
      </c>
      <c r="Y49" s="1">
        <v>2.9060000000000001</v>
      </c>
      <c r="Z49" s="1">
        <v>3.7732000000000001</v>
      </c>
      <c r="AA49" s="1">
        <v>4.9307999999999996</v>
      </c>
      <c r="AB49" s="1">
        <v>1.3026</v>
      </c>
      <c r="AC49" s="1">
        <v>0</v>
      </c>
      <c r="AD49" s="1">
        <v>2.992</v>
      </c>
      <c r="AE49" s="1"/>
      <c r="AF49" s="1">
        <f t="shared" si="12"/>
        <v>0</v>
      </c>
      <c r="AG49" s="1">
        <f t="shared" si="13"/>
        <v>10</v>
      </c>
      <c r="AH49" s="1">
        <f t="shared" si="11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88</v>
      </c>
      <c r="B50" s="1" t="s">
        <v>42</v>
      </c>
      <c r="C50" s="1">
        <v>657</v>
      </c>
      <c r="D50" s="1">
        <v>462</v>
      </c>
      <c r="E50" s="1">
        <v>640</v>
      </c>
      <c r="F50" s="1">
        <v>354</v>
      </c>
      <c r="G50" s="7">
        <v>0.4</v>
      </c>
      <c r="H50" s="1">
        <v>40</v>
      </c>
      <c r="I50" s="1" t="s">
        <v>33</v>
      </c>
      <c r="J50" s="1">
        <v>640</v>
      </c>
      <c r="K50" s="1">
        <f t="shared" si="23"/>
        <v>0</v>
      </c>
      <c r="L50" s="1"/>
      <c r="M50" s="1"/>
      <c r="N50" s="1">
        <v>400</v>
      </c>
      <c r="O50" s="1">
        <f t="shared" si="6"/>
        <v>128</v>
      </c>
      <c r="P50" s="5">
        <f t="shared" si="27"/>
        <v>654</v>
      </c>
      <c r="Q50" s="5">
        <v>500</v>
      </c>
      <c r="R50" s="5"/>
      <c r="S50" s="5">
        <f t="shared" si="28"/>
        <v>500</v>
      </c>
      <c r="T50" s="5"/>
      <c r="U50" s="5">
        <v>250</v>
      </c>
      <c r="V50" s="1"/>
      <c r="W50" s="1">
        <f t="shared" si="29"/>
        <v>9.796875</v>
      </c>
      <c r="X50" s="1">
        <f t="shared" si="10"/>
        <v>5.890625</v>
      </c>
      <c r="Y50" s="1">
        <v>109.2</v>
      </c>
      <c r="Z50" s="1">
        <v>81.2</v>
      </c>
      <c r="AA50" s="1">
        <v>76.2</v>
      </c>
      <c r="AB50" s="1">
        <v>102.4</v>
      </c>
      <c r="AC50" s="1">
        <v>99.6</v>
      </c>
      <c r="AD50" s="1">
        <v>120.6</v>
      </c>
      <c r="AE50" s="1"/>
      <c r="AF50" s="1">
        <f t="shared" si="12"/>
        <v>0</v>
      </c>
      <c r="AG50" s="1">
        <f t="shared" si="13"/>
        <v>200</v>
      </c>
      <c r="AH50" s="1">
        <f t="shared" si="11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89</v>
      </c>
      <c r="B51" s="1" t="s">
        <v>42</v>
      </c>
      <c r="C51" s="1">
        <v>1677</v>
      </c>
      <c r="D51" s="1"/>
      <c r="E51" s="1">
        <v>1018</v>
      </c>
      <c r="F51" s="1">
        <v>500</v>
      </c>
      <c r="G51" s="7">
        <v>0.4</v>
      </c>
      <c r="H51" s="1">
        <v>45</v>
      </c>
      <c r="I51" s="1" t="s">
        <v>33</v>
      </c>
      <c r="J51" s="1">
        <v>1019</v>
      </c>
      <c r="K51" s="1">
        <f t="shared" si="23"/>
        <v>-1</v>
      </c>
      <c r="L51" s="1"/>
      <c r="M51" s="1"/>
      <c r="N51" s="1">
        <v>500</v>
      </c>
      <c r="O51" s="1">
        <f t="shared" si="6"/>
        <v>203.6</v>
      </c>
      <c r="P51" s="5">
        <f t="shared" si="27"/>
        <v>1239.5999999999999</v>
      </c>
      <c r="Q51" s="5">
        <v>1000</v>
      </c>
      <c r="R51" s="5"/>
      <c r="S51" s="5">
        <f t="shared" si="28"/>
        <v>1000</v>
      </c>
      <c r="T51" s="5"/>
      <c r="U51" s="5">
        <v>550</v>
      </c>
      <c r="V51" s="1"/>
      <c r="W51" s="1">
        <f t="shared" si="29"/>
        <v>9.8231827111984291</v>
      </c>
      <c r="X51" s="1">
        <f t="shared" si="10"/>
        <v>4.9115913555992146</v>
      </c>
      <c r="Y51" s="1">
        <v>159.6</v>
      </c>
      <c r="Z51" s="1">
        <v>121</v>
      </c>
      <c r="AA51" s="1">
        <v>119</v>
      </c>
      <c r="AB51" s="1">
        <v>139.80000000000001</v>
      </c>
      <c r="AC51" s="1">
        <v>161</v>
      </c>
      <c r="AD51" s="1">
        <v>236.6</v>
      </c>
      <c r="AE51" s="1"/>
      <c r="AF51" s="1">
        <f t="shared" si="12"/>
        <v>0</v>
      </c>
      <c r="AG51" s="1">
        <f t="shared" si="13"/>
        <v>400</v>
      </c>
      <c r="AH51" s="1">
        <f t="shared" si="11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90</v>
      </c>
      <c r="B52" s="1" t="s">
        <v>42</v>
      </c>
      <c r="C52" s="1">
        <v>487</v>
      </c>
      <c r="D52" s="1"/>
      <c r="E52" s="1">
        <v>244</v>
      </c>
      <c r="F52" s="1">
        <v>217</v>
      </c>
      <c r="G52" s="7">
        <v>0.4</v>
      </c>
      <c r="H52" s="1">
        <v>40</v>
      </c>
      <c r="I52" s="1" t="s">
        <v>33</v>
      </c>
      <c r="J52" s="1">
        <v>241</v>
      </c>
      <c r="K52" s="1">
        <f t="shared" si="23"/>
        <v>3</v>
      </c>
      <c r="L52" s="1"/>
      <c r="M52" s="1"/>
      <c r="N52" s="1">
        <v>0</v>
      </c>
      <c r="O52" s="1">
        <f t="shared" si="6"/>
        <v>48.8</v>
      </c>
      <c r="P52" s="5">
        <f t="shared" si="27"/>
        <v>319.79999999999995</v>
      </c>
      <c r="Q52" s="5">
        <v>270</v>
      </c>
      <c r="R52" s="5"/>
      <c r="S52" s="5">
        <f t="shared" si="28"/>
        <v>270</v>
      </c>
      <c r="T52" s="5"/>
      <c r="U52" s="5">
        <v>250</v>
      </c>
      <c r="V52" s="1"/>
      <c r="W52" s="1">
        <f t="shared" si="29"/>
        <v>9.9795081967213122</v>
      </c>
      <c r="X52" s="1">
        <f t="shared" si="10"/>
        <v>4.4467213114754101</v>
      </c>
      <c r="Y52" s="1">
        <v>40.6</v>
      </c>
      <c r="Z52" s="1">
        <v>37.200000000000003</v>
      </c>
      <c r="AA52" s="1">
        <v>41.2</v>
      </c>
      <c r="AB52" s="1">
        <v>49.6</v>
      </c>
      <c r="AC52" s="1">
        <v>51</v>
      </c>
      <c r="AD52" s="1">
        <v>81.599999999999994</v>
      </c>
      <c r="AE52" s="1" t="s">
        <v>50</v>
      </c>
      <c r="AF52" s="1">
        <f t="shared" si="12"/>
        <v>0</v>
      </c>
      <c r="AG52" s="1">
        <f t="shared" si="13"/>
        <v>108</v>
      </c>
      <c r="AH52" s="1">
        <f t="shared" si="11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91</v>
      </c>
      <c r="B53" s="1" t="s">
        <v>32</v>
      </c>
      <c r="C53" s="1">
        <v>115.708</v>
      </c>
      <c r="D53" s="1">
        <v>217.16800000000001</v>
      </c>
      <c r="E53" s="1">
        <v>175.72</v>
      </c>
      <c r="F53" s="1">
        <v>100.765</v>
      </c>
      <c r="G53" s="7">
        <v>1</v>
      </c>
      <c r="H53" s="1">
        <v>50</v>
      </c>
      <c r="I53" s="1" t="s">
        <v>33</v>
      </c>
      <c r="J53" s="1">
        <v>175.81</v>
      </c>
      <c r="K53" s="1">
        <f t="shared" si="23"/>
        <v>-9.0000000000003411E-2</v>
      </c>
      <c r="L53" s="1"/>
      <c r="M53" s="1"/>
      <c r="N53" s="1">
        <v>0</v>
      </c>
      <c r="O53" s="1">
        <f t="shared" si="6"/>
        <v>35.143999999999998</v>
      </c>
      <c r="P53" s="5">
        <f>10*O53-N53-F53</f>
        <v>250.67500000000001</v>
      </c>
      <c r="Q53" s="5">
        <v>220</v>
      </c>
      <c r="R53" s="5"/>
      <c r="S53" s="5">
        <f t="shared" si="28"/>
        <v>220</v>
      </c>
      <c r="T53" s="5"/>
      <c r="U53" s="5">
        <v>150</v>
      </c>
      <c r="V53" s="1"/>
      <c r="W53" s="1">
        <f t="shared" si="29"/>
        <v>9.1271625312997955</v>
      </c>
      <c r="X53" s="1">
        <f t="shared" si="10"/>
        <v>2.8672035055770544</v>
      </c>
      <c r="Y53" s="1">
        <v>25.5778</v>
      </c>
      <c r="Z53" s="1">
        <v>26.54</v>
      </c>
      <c r="AA53" s="1">
        <v>25.138200000000001</v>
      </c>
      <c r="AB53" s="1">
        <v>27.571400000000001</v>
      </c>
      <c r="AC53" s="1">
        <v>27.396799999999999</v>
      </c>
      <c r="AD53" s="1">
        <v>25.058800000000002</v>
      </c>
      <c r="AE53" s="1" t="s">
        <v>50</v>
      </c>
      <c r="AF53" s="1">
        <f t="shared" si="12"/>
        <v>0</v>
      </c>
      <c r="AG53" s="1">
        <f t="shared" si="13"/>
        <v>220</v>
      </c>
      <c r="AH53" s="1">
        <f t="shared" si="11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92</v>
      </c>
      <c r="B54" s="1" t="s">
        <v>32</v>
      </c>
      <c r="C54" s="1">
        <v>450.59800000000001</v>
      </c>
      <c r="D54" s="1">
        <v>696.06200000000001</v>
      </c>
      <c r="E54" s="1">
        <v>403.40699999999998</v>
      </c>
      <c r="F54" s="1">
        <v>649.30399999999997</v>
      </c>
      <c r="G54" s="7">
        <v>1</v>
      </c>
      <c r="H54" s="1">
        <v>50</v>
      </c>
      <c r="I54" s="1" t="s">
        <v>33</v>
      </c>
      <c r="J54" s="1">
        <v>393.45</v>
      </c>
      <c r="K54" s="1">
        <f t="shared" si="23"/>
        <v>9.9569999999999936</v>
      </c>
      <c r="L54" s="1"/>
      <c r="M54" s="1"/>
      <c r="N54" s="1">
        <v>0</v>
      </c>
      <c r="O54" s="1">
        <f t="shared" si="6"/>
        <v>80.681399999999996</v>
      </c>
      <c r="P54" s="5">
        <f t="shared" si="27"/>
        <v>238.19140000000004</v>
      </c>
      <c r="Q54" s="5">
        <v>100</v>
      </c>
      <c r="R54" s="5"/>
      <c r="S54" s="5">
        <f t="shared" si="28"/>
        <v>100</v>
      </c>
      <c r="T54" s="5"/>
      <c r="U54" s="5">
        <v>0</v>
      </c>
      <c r="V54" s="1" t="s">
        <v>48</v>
      </c>
      <c r="W54" s="1">
        <f t="shared" si="29"/>
        <v>9.287196305468175</v>
      </c>
      <c r="X54" s="1">
        <f t="shared" si="10"/>
        <v>8.0477532615943694</v>
      </c>
      <c r="Y54" s="1">
        <v>67.853200000000001</v>
      </c>
      <c r="Z54" s="1">
        <v>84.126199999999997</v>
      </c>
      <c r="AA54" s="1">
        <v>95.49199999999999</v>
      </c>
      <c r="AB54" s="1">
        <v>88.587400000000002</v>
      </c>
      <c r="AC54" s="1">
        <v>80.674000000000007</v>
      </c>
      <c r="AD54" s="1">
        <v>64.960000000000008</v>
      </c>
      <c r="AE54" s="1"/>
      <c r="AF54" s="1">
        <f t="shared" si="12"/>
        <v>0</v>
      </c>
      <c r="AG54" s="1">
        <f t="shared" si="13"/>
        <v>100</v>
      </c>
      <c r="AH54" s="1">
        <f t="shared" si="11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93</v>
      </c>
      <c r="B55" s="1" t="s">
        <v>32</v>
      </c>
      <c r="C55" s="1">
        <v>350.02800000000002</v>
      </c>
      <c r="D55" s="1">
        <v>355.40499999999997</v>
      </c>
      <c r="E55" s="1">
        <v>212.37799999999999</v>
      </c>
      <c r="F55" s="1">
        <v>423.649</v>
      </c>
      <c r="G55" s="7">
        <v>1</v>
      </c>
      <c r="H55" s="1">
        <v>55</v>
      </c>
      <c r="I55" s="1" t="s">
        <v>33</v>
      </c>
      <c r="J55" s="1">
        <v>206.01</v>
      </c>
      <c r="K55" s="1">
        <f t="shared" si="23"/>
        <v>6.367999999999995</v>
      </c>
      <c r="L55" s="1"/>
      <c r="M55" s="1"/>
      <c r="N55" s="1">
        <v>0</v>
      </c>
      <c r="O55" s="1">
        <f t="shared" si="6"/>
        <v>42.4756</v>
      </c>
      <c r="P55" s="5">
        <f t="shared" si="27"/>
        <v>43.582600000000014</v>
      </c>
      <c r="Q55" s="5">
        <v>0</v>
      </c>
      <c r="R55" s="5"/>
      <c r="S55" s="5">
        <f t="shared" si="28"/>
        <v>0</v>
      </c>
      <c r="T55" s="5"/>
      <c r="U55" s="5">
        <v>0</v>
      </c>
      <c r="V55" s="1" t="s">
        <v>48</v>
      </c>
      <c r="W55" s="1">
        <f t="shared" si="29"/>
        <v>9.9739379785100155</v>
      </c>
      <c r="X55" s="1">
        <f t="shared" si="10"/>
        <v>9.9739379785100155</v>
      </c>
      <c r="Y55" s="1">
        <v>41.8782</v>
      </c>
      <c r="Z55" s="1">
        <v>46.958599999999997</v>
      </c>
      <c r="AA55" s="1">
        <v>46.647399999999998</v>
      </c>
      <c r="AB55" s="1">
        <v>51.987199999999987</v>
      </c>
      <c r="AC55" s="1">
        <v>53.442399999999999</v>
      </c>
      <c r="AD55" s="1">
        <v>47.894399999999997</v>
      </c>
      <c r="AE55" s="1" t="s">
        <v>143</v>
      </c>
      <c r="AF55" s="1">
        <f t="shared" si="12"/>
        <v>0</v>
      </c>
      <c r="AG55" s="1">
        <f t="shared" si="13"/>
        <v>0</v>
      </c>
      <c r="AH55" s="1">
        <f t="shared" si="11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7" t="s">
        <v>94</v>
      </c>
      <c r="B56" s="17" t="s">
        <v>32</v>
      </c>
      <c r="C56" s="17"/>
      <c r="D56" s="17"/>
      <c r="E56" s="17"/>
      <c r="F56" s="17"/>
      <c r="G56" s="18">
        <v>0</v>
      </c>
      <c r="H56" s="17" t="e">
        <v>#N/A</v>
      </c>
      <c r="I56" s="17" t="s">
        <v>33</v>
      </c>
      <c r="J56" s="17"/>
      <c r="K56" s="17">
        <f t="shared" si="23"/>
        <v>0</v>
      </c>
      <c r="L56" s="17"/>
      <c r="M56" s="17"/>
      <c r="N56" s="17"/>
      <c r="O56" s="17">
        <f t="shared" si="6"/>
        <v>0</v>
      </c>
      <c r="P56" s="19"/>
      <c r="Q56" s="19"/>
      <c r="R56" s="19"/>
      <c r="S56" s="19"/>
      <c r="T56" s="19"/>
      <c r="U56" s="19"/>
      <c r="V56" s="17"/>
      <c r="W56" s="17" t="e">
        <f t="shared" si="15"/>
        <v>#DIV/0!</v>
      </c>
      <c r="X56" s="17" t="e">
        <f t="shared" si="10"/>
        <v>#DIV/0!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 t="s">
        <v>48</v>
      </c>
      <c r="AF56" s="17">
        <f t="shared" si="12"/>
        <v>0</v>
      </c>
      <c r="AG56" s="17">
        <f t="shared" si="13"/>
        <v>0</v>
      </c>
      <c r="AH56" s="1">
        <f t="shared" si="11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7" t="s">
        <v>95</v>
      </c>
      <c r="B57" s="17" t="s">
        <v>32</v>
      </c>
      <c r="C57" s="17"/>
      <c r="D57" s="17"/>
      <c r="E57" s="17"/>
      <c r="F57" s="17"/>
      <c r="G57" s="18">
        <v>0</v>
      </c>
      <c r="H57" s="17" t="e">
        <v>#N/A</v>
      </c>
      <c r="I57" s="17" t="s">
        <v>33</v>
      </c>
      <c r="J57" s="17"/>
      <c r="K57" s="17">
        <f t="shared" si="23"/>
        <v>0</v>
      </c>
      <c r="L57" s="17"/>
      <c r="M57" s="17"/>
      <c r="N57" s="17"/>
      <c r="O57" s="17">
        <f t="shared" si="6"/>
        <v>0</v>
      </c>
      <c r="P57" s="19"/>
      <c r="Q57" s="19"/>
      <c r="R57" s="19"/>
      <c r="S57" s="19"/>
      <c r="T57" s="19"/>
      <c r="U57" s="19"/>
      <c r="V57" s="17"/>
      <c r="W57" s="17" t="e">
        <f t="shared" si="15"/>
        <v>#DIV/0!</v>
      </c>
      <c r="X57" s="17" t="e">
        <f t="shared" si="10"/>
        <v>#DIV/0!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 t="s">
        <v>48</v>
      </c>
      <c r="AF57" s="17">
        <f t="shared" si="12"/>
        <v>0</v>
      </c>
      <c r="AG57" s="17">
        <f t="shared" si="13"/>
        <v>0</v>
      </c>
      <c r="AH57" s="1">
        <f t="shared" si="11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7" t="s">
        <v>96</v>
      </c>
      <c r="B58" s="17" t="s">
        <v>32</v>
      </c>
      <c r="C58" s="17"/>
      <c r="D58" s="17"/>
      <c r="E58" s="17"/>
      <c r="F58" s="17"/>
      <c r="G58" s="18">
        <v>0</v>
      </c>
      <c r="H58" s="17">
        <v>40</v>
      </c>
      <c r="I58" s="17" t="s">
        <v>33</v>
      </c>
      <c r="J58" s="17"/>
      <c r="K58" s="17">
        <f t="shared" si="23"/>
        <v>0</v>
      </c>
      <c r="L58" s="17"/>
      <c r="M58" s="17"/>
      <c r="N58" s="17"/>
      <c r="O58" s="17">
        <f t="shared" si="6"/>
        <v>0</v>
      </c>
      <c r="P58" s="19"/>
      <c r="Q58" s="19"/>
      <c r="R58" s="19"/>
      <c r="S58" s="19"/>
      <c r="T58" s="19"/>
      <c r="U58" s="19"/>
      <c r="V58" s="17"/>
      <c r="W58" s="17" t="e">
        <f t="shared" si="15"/>
        <v>#DIV/0!</v>
      </c>
      <c r="X58" s="17" t="e">
        <f t="shared" si="10"/>
        <v>#DIV/0!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 t="s">
        <v>97</v>
      </c>
      <c r="AF58" s="17">
        <f t="shared" si="12"/>
        <v>0</v>
      </c>
      <c r="AG58" s="17">
        <f t="shared" si="13"/>
        <v>0</v>
      </c>
      <c r="AH58" s="1">
        <f t="shared" si="11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98</v>
      </c>
      <c r="B59" s="1" t="s">
        <v>42</v>
      </c>
      <c r="C59" s="1">
        <v>555</v>
      </c>
      <c r="D59" s="1">
        <v>642</v>
      </c>
      <c r="E59" s="1">
        <v>678</v>
      </c>
      <c r="F59" s="1">
        <v>414</v>
      </c>
      <c r="G59" s="7">
        <v>0.4</v>
      </c>
      <c r="H59" s="1">
        <v>45</v>
      </c>
      <c r="I59" s="1" t="s">
        <v>33</v>
      </c>
      <c r="J59" s="1">
        <v>685</v>
      </c>
      <c r="K59" s="1">
        <f t="shared" si="23"/>
        <v>-7</v>
      </c>
      <c r="L59" s="1"/>
      <c r="M59" s="1"/>
      <c r="N59" s="1">
        <v>500</v>
      </c>
      <c r="O59" s="1">
        <f t="shared" si="6"/>
        <v>135.6</v>
      </c>
      <c r="P59" s="5">
        <f>11*O59-N59-F59</f>
        <v>577.59999999999991</v>
      </c>
      <c r="Q59" s="5">
        <v>450</v>
      </c>
      <c r="R59" s="5"/>
      <c r="S59" s="5">
        <f>Q59-R59-T59</f>
        <v>450</v>
      </c>
      <c r="T59" s="5"/>
      <c r="U59" s="5">
        <v>250</v>
      </c>
      <c r="V59" s="1"/>
      <c r="W59" s="1">
        <f>(F59+N59+Q59)/O59</f>
        <v>10.058997050147493</v>
      </c>
      <c r="X59" s="1">
        <f t="shared" si="10"/>
        <v>6.7404129793510323</v>
      </c>
      <c r="Y59" s="1">
        <v>122.4</v>
      </c>
      <c r="Z59" s="1">
        <v>98.4</v>
      </c>
      <c r="AA59" s="1">
        <v>103</v>
      </c>
      <c r="AB59" s="1">
        <v>130.52000000000001</v>
      </c>
      <c r="AC59" s="1">
        <v>147.91999999999999</v>
      </c>
      <c r="AD59" s="1">
        <v>126.6</v>
      </c>
      <c r="AE59" s="1" t="s">
        <v>38</v>
      </c>
      <c r="AF59" s="1">
        <f t="shared" si="12"/>
        <v>0</v>
      </c>
      <c r="AG59" s="1">
        <f t="shared" si="13"/>
        <v>180</v>
      </c>
      <c r="AH59" s="1">
        <f t="shared" si="11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7" t="s">
        <v>99</v>
      </c>
      <c r="B60" s="17" t="s">
        <v>32</v>
      </c>
      <c r="C60" s="17"/>
      <c r="D60" s="17"/>
      <c r="E60" s="17"/>
      <c r="F60" s="17"/>
      <c r="G60" s="18">
        <v>0</v>
      </c>
      <c r="H60" s="17" t="e">
        <v>#N/A</v>
      </c>
      <c r="I60" s="17" t="s">
        <v>33</v>
      </c>
      <c r="J60" s="17"/>
      <c r="K60" s="17">
        <f t="shared" si="23"/>
        <v>0</v>
      </c>
      <c r="L60" s="17"/>
      <c r="M60" s="17"/>
      <c r="N60" s="17"/>
      <c r="O60" s="17">
        <f t="shared" si="6"/>
        <v>0</v>
      </c>
      <c r="P60" s="19"/>
      <c r="Q60" s="19"/>
      <c r="R60" s="19"/>
      <c r="S60" s="19"/>
      <c r="T60" s="19"/>
      <c r="U60" s="19"/>
      <c r="V60" s="17"/>
      <c r="W60" s="17" t="e">
        <f t="shared" si="15"/>
        <v>#DIV/0!</v>
      </c>
      <c r="X60" s="17" t="e">
        <f t="shared" si="10"/>
        <v>#DIV/0!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 t="s">
        <v>48</v>
      </c>
      <c r="AF60" s="17">
        <f t="shared" si="12"/>
        <v>0</v>
      </c>
      <c r="AG60" s="17">
        <f t="shared" si="13"/>
        <v>0</v>
      </c>
      <c r="AH60" s="1">
        <f t="shared" si="11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100</v>
      </c>
      <c r="B61" s="1" t="s">
        <v>42</v>
      </c>
      <c r="C61" s="1">
        <v>307</v>
      </c>
      <c r="D61" s="1">
        <v>513</v>
      </c>
      <c r="E61" s="1">
        <v>316</v>
      </c>
      <c r="F61" s="1">
        <v>427</v>
      </c>
      <c r="G61" s="7">
        <v>0.35</v>
      </c>
      <c r="H61" s="1">
        <v>40</v>
      </c>
      <c r="I61" s="1" t="s">
        <v>33</v>
      </c>
      <c r="J61" s="1">
        <v>316</v>
      </c>
      <c r="K61" s="1">
        <f t="shared" si="23"/>
        <v>0</v>
      </c>
      <c r="L61" s="1"/>
      <c r="M61" s="1"/>
      <c r="N61" s="1">
        <v>100</v>
      </c>
      <c r="O61" s="1">
        <f t="shared" si="6"/>
        <v>63.2</v>
      </c>
      <c r="P61" s="5">
        <f t="shared" ref="P61" si="30">11*O61-N61-F61</f>
        <v>168.20000000000005</v>
      </c>
      <c r="Q61" s="5">
        <v>50</v>
      </c>
      <c r="R61" s="5"/>
      <c r="S61" s="5">
        <f t="shared" ref="S61:S62" si="31">Q61-R61-T61</f>
        <v>50</v>
      </c>
      <c r="T61" s="5"/>
      <c r="U61" s="5">
        <v>0</v>
      </c>
      <c r="V61" s="1" t="s">
        <v>48</v>
      </c>
      <c r="W61" s="1">
        <f t="shared" ref="W61:W62" si="32">(F61+N61+Q61)/O61</f>
        <v>9.1297468354430382</v>
      </c>
      <c r="X61" s="1">
        <f t="shared" si="10"/>
        <v>8.3386075949367093</v>
      </c>
      <c r="Y61" s="1">
        <v>68</v>
      </c>
      <c r="Z61" s="1">
        <v>69.8</v>
      </c>
      <c r="AA61" s="1">
        <v>64.400000000000006</v>
      </c>
      <c r="AB61" s="1">
        <v>25.4</v>
      </c>
      <c r="AC61" s="1">
        <v>23.6</v>
      </c>
      <c r="AD61" s="1">
        <v>63.6</v>
      </c>
      <c r="AE61" s="1"/>
      <c r="AF61" s="1">
        <f t="shared" si="12"/>
        <v>0</v>
      </c>
      <c r="AG61" s="1">
        <f t="shared" si="13"/>
        <v>18</v>
      </c>
      <c r="AH61" s="1">
        <f t="shared" si="11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101</v>
      </c>
      <c r="B62" s="1" t="s">
        <v>42</v>
      </c>
      <c r="C62" s="1">
        <v>120</v>
      </c>
      <c r="D62" s="1">
        <v>300</v>
      </c>
      <c r="E62" s="1">
        <v>71</v>
      </c>
      <c r="F62" s="1">
        <v>316</v>
      </c>
      <c r="G62" s="7">
        <v>0.4</v>
      </c>
      <c r="H62" s="1">
        <v>50</v>
      </c>
      <c r="I62" s="1" t="s">
        <v>33</v>
      </c>
      <c r="J62" s="1">
        <v>72</v>
      </c>
      <c r="K62" s="1">
        <f t="shared" si="23"/>
        <v>-1</v>
      </c>
      <c r="L62" s="1"/>
      <c r="M62" s="1"/>
      <c r="N62" s="1">
        <v>0</v>
      </c>
      <c r="O62" s="1">
        <f t="shared" si="6"/>
        <v>14.2</v>
      </c>
      <c r="P62" s="5"/>
      <c r="Q62" s="5">
        <f t="shared" ref="Q62" si="33">P62</f>
        <v>0</v>
      </c>
      <c r="R62" s="5"/>
      <c r="S62" s="5">
        <f t="shared" si="31"/>
        <v>0</v>
      </c>
      <c r="T62" s="5"/>
      <c r="U62" s="5"/>
      <c r="V62" s="1"/>
      <c r="W62" s="1">
        <f t="shared" si="32"/>
        <v>22.253521126760564</v>
      </c>
      <c r="X62" s="1">
        <f t="shared" si="10"/>
        <v>22.253521126760564</v>
      </c>
      <c r="Y62" s="1">
        <v>18</v>
      </c>
      <c r="Z62" s="1">
        <v>30</v>
      </c>
      <c r="AA62" s="1">
        <v>29.2</v>
      </c>
      <c r="AB62" s="1">
        <v>8.4</v>
      </c>
      <c r="AC62" s="1">
        <v>11.4</v>
      </c>
      <c r="AD62" s="1">
        <v>22</v>
      </c>
      <c r="AE62" s="16" t="s">
        <v>67</v>
      </c>
      <c r="AF62" s="1">
        <f t="shared" si="12"/>
        <v>0</v>
      </c>
      <c r="AG62" s="1">
        <f t="shared" si="13"/>
        <v>0</v>
      </c>
      <c r="AH62" s="1">
        <f t="shared" si="11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7" t="s">
        <v>102</v>
      </c>
      <c r="B63" s="17" t="s">
        <v>42</v>
      </c>
      <c r="C63" s="17"/>
      <c r="D63" s="17"/>
      <c r="E63" s="17"/>
      <c r="F63" s="17"/>
      <c r="G63" s="18">
        <v>0</v>
      </c>
      <c r="H63" s="17" t="e">
        <v>#N/A</v>
      </c>
      <c r="I63" s="17" t="s">
        <v>33</v>
      </c>
      <c r="J63" s="17"/>
      <c r="K63" s="17">
        <f t="shared" si="23"/>
        <v>0</v>
      </c>
      <c r="L63" s="17"/>
      <c r="M63" s="17"/>
      <c r="N63" s="17"/>
      <c r="O63" s="17">
        <f t="shared" si="6"/>
        <v>0</v>
      </c>
      <c r="P63" s="19"/>
      <c r="Q63" s="19"/>
      <c r="R63" s="19"/>
      <c r="S63" s="19"/>
      <c r="T63" s="19"/>
      <c r="U63" s="19"/>
      <c r="V63" s="17"/>
      <c r="W63" s="17" t="e">
        <f t="shared" si="15"/>
        <v>#DIV/0!</v>
      </c>
      <c r="X63" s="17" t="e">
        <f t="shared" si="10"/>
        <v>#DIV/0!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36</v>
      </c>
      <c r="AE63" s="17" t="s">
        <v>48</v>
      </c>
      <c r="AF63" s="17">
        <f t="shared" si="12"/>
        <v>0</v>
      </c>
      <c r="AG63" s="17">
        <f t="shared" si="13"/>
        <v>0</v>
      </c>
      <c r="AH63" s="1">
        <f t="shared" si="11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103</v>
      </c>
      <c r="B64" s="1" t="s">
        <v>42</v>
      </c>
      <c r="C64" s="1">
        <v>453</v>
      </c>
      <c r="D64" s="1"/>
      <c r="E64" s="1">
        <v>103</v>
      </c>
      <c r="F64" s="1">
        <v>327</v>
      </c>
      <c r="G64" s="7">
        <v>0.4</v>
      </c>
      <c r="H64" s="1">
        <v>40</v>
      </c>
      <c r="I64" s="1" t="s">
        <v>33</v>
      </c>
      <c r="J64" s="1">
        <v>108</v>
      </c>
      <c r="K64" s="1">
        <f t="shared" si="23"/>
        <v>-5</v>
      </c>
      <c r="L64" s="1"/>
      <c r="M64" s="1"/>
      <c r="N64" s="1">
        <v>0</v>
      </c>
      <c r="O64" s="1">
        <f t="shared" si="6"/>
        <v>20.6</v>
      </c>
      <c r="P64" s="5"/>
      <c r="Q64" s="5">
        <f t="shared" ref="Q64:Q67" si="34">P64</f>
        <v>0</v>
      </c>
      <c r="R64" s="5"/>
      <c r="S64" s="5">
        <f t="shared" ref="S64:S67" si="35">Q64-R64-T64</f>
        <v>0</v>
      </c>
      <c r="T64" s="5"/>
      <c r="U64" s="5"/>
      <c r="V64" s="1"/>
      <c r="W64" s="1">
        <f t="shared" ref="W64:W67" si="36">(F64+N64+Q64)/O64</f>
        <v>15.873786407766989</v>
      </c>
      <c r="X64" s="1">
        <f t="shared" si="10"/>
        <v>15.873786407766989</v>
      </c>
      <c r="Y64" s="1">
        <v>19</v>
      </c>
      <c r="Z64" s="1">
        <v>20</v>
      </c>
      <c r="AA64" s="1">
        <v>19.2</v>
      </c>
      <c r="AB64" s="1">
        <v>27.8</v>
      </c>
      <c r="AC64" s="1">
        <v>31.4</v>
      </c>
      <c r="AD64" s="1">
        <v>65.599999999999994</v>
      </c>
      <c r="AE64" s="16" t="s">
        <v>67</v>
      </c>
      <c r="AF64" s="1">
        <f t="shared" si="12"/>
        <v>0</v>
      </c>
      <c r="AG64" s="1">
        <f t="shared" si="13"/>
        <v>0</v>
      </c>
      <c r="AH64" s="1">
        <f t="shared" si="11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104</v>
      </c>
      <c r="B65" s="1" t="s">
        <v>32</v>
      </c>
      <c r="C65" s="1">
        <v>55.905000000000001</v>
      </c>
      <c r="D65" s="1">
        <v>47.948999999999998</v>
      </c>
      <c r="E65" s="1">
        <v>41.686999999999998</v>
      </c>
      <c r="F65" s="1">
        <v>55.695</v>
      </c>
      <c r="G65" s="7">
        <v>1</v>
      </c>
      <c r="H65" s="1">
        <v>40</v>
      </c>
      <c r="I65" s="1" t="s">
        <v>33</v>
      </c>
      <c r="J65" s="1">
        <v>43.7</v>
      </c>
      <c r="K65" s="1">
        <f t="shared" si="23"/>
        <v>-2.0130000000000052</v>
      </c>
      <c r="L65" s="1"/>
      <c r="M65" s="1"/>
      <c r="N65" s="1">
        <v>0</v>
      </c>
      <c r="O65" s="1">
        <f t="shared" si="6"/>
        <v>8.3373999999999988</v>
      </c>
      <c r="P65" s="5">
        <f t="shared" ref="P65" si="37">11*O65-N65-F65</f>
        <v>36.016399999999983</v>
      </c>
      <c r="Q65" s="5">
        <f t="shared" si="34"/>
        <v>36.016399999999983</v>
      </c>
      <c r="R65" s="5"/>
      <c r="S65" s="5">
        <f t="shared" si="35"/>
        <v>36.016399999999983</v>
      </c>
      <c r="T65" s="5"/>
      <c r="U65" s="5">
        <v>36</v>
      </c>
      <c r="V65" s="1"/>
      <c r="W65" s="1">
        <f t="shared" si="36"/>
        <v>11</v>
      </c>
      <c r="X65" s="1">
        <f t="shared" si="10"/>
        <v>6.6801400916352831</v>
      </c>
      <c r="Y65" s="1">
        <v>8.1874000000000002</v>
      </c>
      <c r="Z65" s="1">
        <v>3.16</v>
      </c>
      <c r="AA65" s="1">
        <v>2.2989999999999999</v>
      </c>
      <c r="AB65" s="1">
        <v>8.9163999999999994</v>
      </c>
      <c r="AC65" s="1">
        <v>9.4922000000000004</v>
      </c>
      <c r="AD65" s="1">
        <v>0.89399999999999991</v>
      </c>
      <c r="AE65" s="1" t="s">
        <v>50</v>
      </c>
      <c r="AF65" s="1">
        <f t="shared" si="12"/>
        <v>0</v>
      </c>
      <c r="AG65" s="1">
        <f t="shared" si="13"/>
        <v>36</v>
      </c>
      <c r="AH65" s="1">
        <f t="shared" si="11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105</v>
      </c>
      <c r="B66" s="1" t="s">
        <v>32</v>
      </c>
      <c r="C66" s="1">
        <v>142.75700000000001</v>
      </c>
      <c r="D66" s="1">
        <v>80.947000000000003</v>
      </c>
      <c r="E66" s="1">
        <v>133.37</v>
      </c>
      <c r="F66" s="1">
        <v>46.957000000000001</v>
      </c>
      <c r="G66" s="7">
        <v>1</v>
      </c>
      <c r="H66" s="1">
        <v>30</v>
      </c>
      <c r="I66" s="1" t="s">
        <v>33</v>
      </c>
      <c r="J66" s="1">
        <v>123.05</v>
      </c>
      <c r="K66" s="1">
        <f t="shared" si="23"/>
        <v>10.320000000000007</v>
      </c>
      <c r="L66" s="1"/>
      <c r="M66" s="1"/>
      <c r="N66" s="1">
        <v>127.6032</v>
      </c>
      <c r="O66" s="1">
        <f t="shared" si="6"/>
        <v>26.673999999999999</v>
      </c>
      <c r="P66" s="5">
        <f>10*O66-N66-F66</f>
        <v>92.1798</v>
      </c>
      <c r="Q66" s="5">
        <v>60</v>
      </c>
      <c r="R66" s="5"/>
      <c r="S66" s="5">
        <f t="shared" si="35"/>
        <v>60</v>
      </c>
      <c r="T66" s="5"/>
      <c r="U66" s="5">
        <v>30</v>
      </c>
      <c r="V66" s="1"/>
      <c r="W66" s="1">
        <f t="shared" si="36"/>
        <v>8.7935892629526879</v>
      </c>
      <c r="X66" s="1">
        <f t="shared" si="10"/>
        <v>6.5442078428432184</v>
      </c>
      <c r="Y66" s="1">
        <v>24.636800000000001</v>
      </c>
      <c r="Z66" s="1">
        <v>19.1812</v>
      </c>
      <c r="AA66" s="1">
        <v>13.783200000000001</v>
      </c>
      <c r="AB66" s="1">
        <v>16.925000000000001</v>
      </c>
      <c r="AC66" s="1">
        <v>18.905799999999999</v>
      </c>
      <c r="AD66" s="1">
        <v>15.712400000000001</v>
      </c>
      <c r="AE66" s="1"/>
      <c r="AF66" s="1">
        <f t="shared" si="12"/>
        <v>0</v>
      </c>
      <c r="AG66" s="1">
        <f t="shared" si="13"/>
        <v>60</v>
      </c>
      <c r="AH66" s="1">
        <f t="shared" si="11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21" t="s">
        <v>106</v>
      </c>
      <c r="B67" s="1" t="s">
        <v>42</v>
      </c>
      <c r="C67" s="1"/>
      <c r="D67" s="1"/>
      <c r="E67" s="20">
        <f>E68</f>
        <v>68</v>
      </c>
      <c r="F67" s="20">
        <f>F68</f>
        <v>154</v>
      </c>
      <c r="G67" s="7">
        <v>0.45</v>
      </c>
      <c r="H67" s="1">
        <v>50</v>
      </c>
      <c r="I67" s="1" t="s">
        <v>33</v>
      </c>
      <c r="J67" s="1"/>
      <c r="K67" s="1">
        <f t="shared" si="23"/>
        <v>68</v>
      </c>
      <c r="L67" s="1"/>
      <c r="M67" s="1"/>
      <c r="N67" s="1">
        <v>0</v>
      </c>
      <c r="O67" s="1">
        <f t="shared" si="6"/>
        <v>13.6</v>
      </c>
      <c r="P67" s="5"/>
      <c r="Q67" s="5">
        <f t="shared" si="34"/>
        <v>0</v>
      </c>
      <c r="R67" s="5"/>
      <c r="S67" s="5">
        <f t="shared" si="35"/>
        <v>0</v>
      </c>
      <c r="T67" s="5"/>
      <c r="U67" s="5"/>
      <c r="V67" s="1"/>
      <c r="W67" s="1">
        <f t="shared" si="36"/>
        <v>11.323529411764707</v>
      </c>
      <c r="X67" s="1">
        <f t="shared" si="10"/>
        <v>11.323529411764707</v>
      </c>
      <c r="Y67" s="1">
        <v>15</v>
      </c>
      <c r="Z67" s="1">
        <v>12</v>
      </c>
      <c r="AA67" s="1">
        <v>11.6</v>
      </c>
      <c r="AB67" s="1">
        <v>24.4</v>
      </c>
      <c r="AC67" s="1">
        <v>22.4</v>
      </c>
      <c r="AD67" s="1">
        <v>0</v>
      </c>
      <c r="AE67" s="1" t="s">
        <v>107</v>
      </c>
      <c r="AF67" s="1">
        <f t="shared" si="12"/>
        <v>0</v>
      </c>
      <c r="AG67" s="1">
        <f t="shared" si="13"/>
        <v>0</v>
      </c>
      <c r="AH67" s="1">
        <f t="shared" si="11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1" t="s">
        <v>108</v>
      </c>
      <c r="B68" s="11" t="s">
        <v>42</v>
      </c>
      <c r="C68" s="11">
        <v>49</v>
      </c>
      <c r="D68" s="15">
        <v>202</v>
      </c>
      <c r="E68" s="20">
        <v>68</v>
      </c>
      <c r="F68" s="20">
        <v>154</v>
      </c>
      <c r="G68" s="12">
        <v>0</v>
      </c>
      <c r="H68" s="11" t="e">
        <v>#N/A</v>
      </c>
      <c r="I68" s="11" t="s">
        <v>78</v>
      </c>
      <c r="J68" s="11">
        <v>71</v>
      </c>
      <c r="K68" s="11">
        <f t="shared" si="23"/>
        <v>-3</v>
      </c>
      <c r="L68" s="11"/>
      <c r="M68" s="11"/>
      <c r="N68" s="11"/>
      <c r="O68" s="11">
        <f t="shared" si="6"/>
        <v>13.6</v>
      </c>
      <c r="P68" s="13"/>
      <c r="Q68" s="13"/>
      <c r="R68" s="13"/>
      <c r="S68" s="13"/>
      <c r="T68" s="13"/>
      <c r="U68" s="13"/>
      <c r="V68" s="11"/>
      <c r="W68" s="11">
        <f t="shared" si="15"/>
        <v>11.323529411764707</v>
      </c>
      <c r="X68" s="11">
        <f t="shared" si="10"/>
        <v>11.323529411764707</v>
      </c>
      <c r="Y68" s="11">
        <v>15</v>
      </c>
      <c r="Z68" s="11">
        <v>12</v>
      </c>
      <c r="AA68" s="11">
        <v>11.6</v>
      </c>
      <c r="AB68" s="11">
        <v>24.4</v>
      </c>
      <c r="AC68" s="11">
        <v>22.4</v>
      </c>
      <c r="AD68" s="11">
        <v>3.6</v>
      </c>
      <c r="AE68" s="14" t="s">
        <v>109</v>
      </c>
      <c r="AF68" s="11">
        <f t="shared" si="12"/>
        <v>0</v>
      </c>
      <c r="AG68" s="11">
        <f t="shared" si="13"/>
        <v>0</v>
      </c>
      <c r="AH68" s="1">
        <f t="shared" si="11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110</v>
      </c>
      <c r="B69" s="1" t="s">
        <v>32</v>
      </c>
      <c r="C69" s="1">
        <v>235.32900000000001</v>
      </c>
      <c r="D69" s="1">
        <v>318.22300000000001</v>
      </c>
      <c r="E69" s="1">
        <v>179.732</v>
      </c>
      <c r="F69" s="1">
        <v>323.72300000000001</v>
      </c>
      <c r="G69" s="7">
        <v>1</v>
      </c>
      <c r="H69" s="1">
        <v>50</v>
      </c>
      <c r="I69" s="1" t="s">
        <v>33</v>
      </c>
      <c r="J69" s="1">
        <v>187.446</v>
      </c>
      <c r="K69" s="1">
        <f t="shared" si="23"/>
        <v>-7.7139999999999986</v>
      </c>
      <c r="L69" s="1"/>
      <c r="M69" s="1"/>
      <c r="N69" s="1">
        <v>0</v>
      </c>
      <c r="O69" s="1">
        <f t="shared" si="6"/>
        <v>35.946399999999997</v>
      </c>
      <c r="P69" s="5">
        <f t="shared" ref="P69:P75" si="38">11*O69-N69-F69</f>
        <v>71.687399999999968</v>
      </c>
      <c r="Q69" s="5">
        <v>0</v>
      </c>
      <c r="R69" s="5"/>
      <c r="S69" s="5">
        <f t="shared" ref="S69:S75" si="39">Q69-R69-T69</f>
        <v>0</v>
      </c>
      <c r="T69" s="5"/>
      <c r="U69" s="5">
        <v>0</v>
      </c>
      <c r="V69" s="1" t="s">
        <v>48</v>
      </c>
      <c r="W69" s="1">
        <f t="shared" ref="W69:W75" si="40">(F69+N69+Q69)/O69</f>
        <v>9.0057140631607062</v>
      </c>
      <c r="X69" s="1">
        <f t="shared" si="10"/>
        <v>9.0057140631607062</v>
      </c>
      <c r="Y69" s="1">
        <v>32.945399999999999</v>
      </c>
      <c r="Z69" s="1">
        <v>42.5974</v>
      </c>
      <c r="AA69" s="1">
        <v>46.142399999999988</v>
      </c>
      <c r="AB69" s="1">
        <v>51.481200000000001</v>
      </c>
      <c r="AC69" s="1">
        <v>52.281799999999997</v>
      </c>
      <c r="AD69" s="1">
        <v>44.318800000000003</v>
      </c>
      <c r="AE69" s="1" t="s">
        <v>143</v>
      </c>
      <c r="AF69" s="1">
        <f t="shared" si="12"/>
        <v>0</v>
      </c>
      <c r="AG69" s="1">
        <f t="shared" si="13"/>
        <v>0</v>
      </c>
      <c r="AH69" s="1">
        <f t="shared" si="11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111</v>
      </c>
      <c r="B70" s="1" t="s">
        <v>32</v>
      </c>
      <c r="C70" s="1">
        <v>36.863</v>
      </c>
      <c r="D70" s="1">
        <v>21.959</v>
      </c>
      <c r="E70" s="1">
        <v>31.504999999999999</v>
      </c>
      <c r="F70" s="1">
        <v>10.944000000000001</v>
      </c>
      <c r="G70" s="7">
        <v>1</v>
      </c>
      <c r="H70" s="1">
        <v>50</v>
      </c>
      <c r="I70" s="1" t="s">
        <v>33</v>
      </c>
      <c r="J70" s="1">
        <v>29.527999999999999</v>
      </c>
      <c r="K70" s="1">
        <f t="shared" ref="K70:K95" si="41">E70-J70</f>
        <v>1.9770000000000003</v>
      </c>
      <c r="L70" s="1"/>
      <c r="M70" s="1"/>
      <c r="N70" s="1">
        <v>40.621400000000001</v>
      </c>
      <c r="O70" s="1">
        <f t="shared" si="6"/>
        <v>6.3010000000000002</v>
      </c>
      <c r="P70" s="5">
        <f t="shared" si="38"/>
        <v>17.745600000000003</v>
      </c>
      <c r="Q70" s="5">
        <v>10</v>
      </c>
      <c r="R70" s="5"/>
      <c r="S70" s="5">
        <f t="shared" si="39"/>
        <v>10</v>
      </c>
      <c r="T70" s="5"/>
      <c r="U70" s="5">
        <v>0</v>
      </c>
      <c r="V70" s="1" t="s">
        <v>48</v>
      </c>
      <c r="W70" s="1">
        <f t="shared" si="40"/>
        <v>9.7707348039993658</v>
      </c>
      <c r="X70" s="1">
        <f t="shared" si="10"/>
        <v>8.1836851293445481</v>
      </c>
      <c r="Y70" s="1">
        <v>7.1025999999999998</v>
      </c>
      <c r="Z70" s="1">
        <v>8.7347999999999999</v>
      </c>
      <c r="AA70" s="1">
        <v>7.9337999999999997</v>
      </c>
      <c r="AB70" s="1">
        <v>2.4722</v>
      </c>
      <c r="AC70" s="1">
        <v>0</v>
      </c>
      <c r="AD70" s="1">
        <v>7.1400000000000006</v>
      </c>
      <c r="AE70" s="1"/>
      <c r="AF70" s="1">
        <f t="shared" si="12"/>
        <v>0</v>
      </c>
      <c r="AG70" s="1">
        <f t="shared" si="13"/>
        <v>10</v>
      </c>
      <c r="AH70" s="1">
        <f t="shared" si="11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112</v>
      </c>
      <c r="B71" s="1" t="s">
        <v>42</v>
      </c>
      <c r="C71" s="1">
        <v>1233</v>
      </c>
      <c r="D71" s="1">
        <v>5</v>
      </c>
      <c r="E71" s="1">
        <v>713</v>
      </c>
      <c r="F71" s="1">
        <v>407</v>
      </c>
      <c r="G71" s="7">
        <v>0.4</v>
      </c>
      <c r="H71" s="1">
        <v>40</v>
      </c>
      <c r="I71" s="1" t="s">
        <v>33</v>
      </c>
      <c r="J71" s="1">
        <v>716</v>
      </c>
      <c r="K71" s="1">
        <f t="shared" si="41"/>
        <v>-3</v>
      </c>
      <c r="L71" s="1"/>
      <c r="M71" s="1"/>
      <c r="N71" s="1">
        <v>700</v>
      </c>
      <c r="O71" s="1">
        <f t="shared" ref="O71:O95" si="42">E71/5</f>
        <v>142.6</v>
      </c>
      <c r="P71" s="5">
        <f t="shared" si="38"/>
        <v>461.59999999999991</v>
      </c>
      <c r="Q71" s="5">
        <v>300</v>
      </c>
      <c r="R71" s="5"/>
      <c r="S71" s="5">
        <f t="shared" si="39"/>
        <v>300</v>
      </c>
      <c r="T71" s="5"/>
      <c r="U71" s="5">
        <v>250</v>
      </c>
      <c r="V71" s="1"/>
      <c r="W71" s="1">
        <f t="shared" si="40"/>
        <v>9.866760168302946</v>
      </c>
      <c r="X71" s="1">
        <f t="shared" ref="X71:X95" si="43">(F71+N71)/O71</f>
        <v>7.7629733520336606</v>
      </c>
      <c r="Y71" s="1">
        <v>140.4</v>
      </c>
      <c r="Z71" s="1">
        <v>111.4</v>
      </c>
      <c r="AA71" s="1">
        <v>113.8</v>
      </c>
      <c r="AB71" s="1">
        <v>145.80000000000001</v>
      </c>
      <c r="AC71" s="1">
        <v>164.6</v>
      </c>
      <c r="AD71" s="1">
        <v>144.6</v>
      </c>
      <c r="AE71" s="1" t="s">
        <v>38</v>
      </c>
      <c r="AF71" s="1">
        <f t="shared" si="12"/>
        <v>0</v>
      </c>
      <c r="AG71" s="1">
        <f t="shared" si="13"/>
        <v>120</v>
      </c>
      <c r="AH71" s="1">
        <f t="shared" ref="AH71:AH95" si="44">ROUND(T71*G71,0)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113</v>
      </c>
      <c r="B72" s="1" t="s">
        <v>42</v>
      </c>
      <c r="C72" s="1">
        <v>1283</v>
      </c>
      <c r="D72" s="1"/>
      <c r="E72" s="1">
        <v>526</v>
      </c>
      <c r="F72" s="1">
        <v>651</v>
      </c>
      <c r="G72" s="7">
        <v>0.4</v>
      </c>
      <c r="H72" s="1">
        <v>40</v>
      </c>
      <c r="I72" s="1" t="s">
        <v>33</v>
      </c>
      <c r="J72" s="1">
        <v>537</v>
      </c>
      <c r="K72" s="1">
        <f t="shared" si="41"/>
        <v>-11</v>
      </c>
      <c r="L72" s="1"/>
      <c r="M72" s="1"/>
      <c r="N72" s="1">
        <v>240</v>
      </c>
      <c r="O72" s="1">
        <f t="shared" si="42"/>
        <v>105.2</v>
      </c>
      <c r="P72" s="5">
        <f t="shared" si="38"/>
        <v>266.20000000000005</v>
      </c>
      <c r="Q72" s="5">
        <v>150</v>
      </c>
      <c r="R72" s="5"/>
      <c r="S72" s="5">
        <f t="shared" si="39"/>
        <v>150</v>
      </c>
      <c r="T72" s="5"/>
      <c r="U72" s="5">
        <v>150</v>
      </c>
      <c r="V72" s="1"/>
      <c r="W72" s="1">
        <f t="shared" si="40"/>
        <v>9.8954372623574134</v>
      </c>
      <c r="X72" s="1">
        <f t="shared" si="43"/>
        <v>8.4695817490494303</v>
      </c>
      <c r="Y72" s="1">
        <v>111</v>
      </c>
      <c r="Z72" s="1">
        <v>93.8</v>
      </c>
      <c r="AA72" s="1">
        <v>94.4</v>
      </c>
      <c r="AB72" s="1">
        <v>123</v>
      </c>
      <c r="AC72" s="1">
        <v>136.80000000000001</v>
      </c>
      <c r="AD72" s="1">
        <v>113.4</v>
      </c>
      <c r="AE72" s="1"/>
      <c r="AF72" s="1">
        <f t="shared" si="12"/>
        <v>0</v>
      </c>
      <c r="AG72" s="1">
        <f t="shared" si="13"/>
        <v>60</v>
      </c>
      <c r="AH72" s="1">
        <f t="shared" si="4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114</v>
      </c>
      <c r="B73" s="1" t="s">
        <v>42</v>
      </c>
      <c r="C73" s="1">
        <v>129</v>
      </c>
      <c r="D73" s="1">
        <v>90</v>
      </c>
      <c r="E73" s="1">
        <v>80</v>
      </c>
      <c r="F73" s="1">
        <v>123</v>
      </c>
      <c r="G73" s="7">
        <v>0.4</v>
      </c>
      <c r="H73" s="1">
        <v>40</v>
      </c>
      <c r="I73" s="1" t="s">
        <v>33</v>
      </c>
      <c r="J73" s="1">
        <v>80</v>
      </c>
      <c r="K73" s="1">
        <f t="shared" si="41"/>
        <v>0</v>
      </c>
      <c r="L73" s="1"/>
      <c r="M73" s="1"/>
      <c r="N73" s="1">
        <v>0</v>
      </c>
      <c r="O73" s="1">
        <f t="shared" si="42"/>
        <v>16</v>
      </c>
      <c r="P73" s="5">
        <f t="shared" si="38"/>
        <v>53</v>
      </c>
      <c r="Q73" s="5">
        <v>35</v>
      </c>
      <c r="R73" s="5"/>
      <c r="S73" s="5">
        <f t="shared" si="39"/>
        <v>35</v>
      </c>
      <c r="T73" s="5"/>
      <c r="U73" s="5">
        <v>25</v>
      </c>
      <c r="V73" s="1"/>
      <c r="W73" s="1">
        <f t="shared" si="40"/>
        <v>9.875</v>
      </c>
      <c r="X73" s="1">
        <f t="shared" si="43"/>
        <v>7.6875</v>
      </c>
      <c r="Y73" s="1">
        <v>16.399999999999999</v>
      </c>
      <c r="Z73" s="1">
        <v>12.8</v>
      </c>
      <c r="AA73" s="1">
        <v>13.6</v>
      </c>
      <c r="AB73" s="1">
        <v>23</v>
      </c>
      <c r="AC73" s="1">
        <v>23.8</v>
      </c>
      <c r="AD73" s="1">
        <v>20</v>
      </c>
      <c r="AE73" s="1" t="s">
        <v>50</v>
      </c>
      <c r="AF73" s="1">
        <f t="shared" si="12"/>
        <v>0</v>
      </c>
      <c r="AG73" s="1">
        <f t="shared" si="13"/>
        <v>14</v>
      </c>
      <c r="AH73" s="1">
        <f t="shared" si="4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115</v>
      </c>
      <c r="B74" s="1" t="s">
        <v>32</v>
      </c>
      <c r="C74" s="1">
        <v>218.249</v>
      </c>
      <c r="D74" s="1">
        <v>170.45</v>
      </c>
      <c r="E74" s="1">
        <v>150.91300000000001</v>
      </c>
      <c r="F74" s="1">
        <v>208.44300000000001</v>
      </c>
      <c r="G74" s="7">
        <v>1</v>
      </c>
      <c r="H74" s="1">
        <v>40</v>
      </c>
      <c r="I74" s="1" t="s">
        <v>33</v>
      </c>
      <c r="J74" s="1">
        <v>150.6</v>
      </c>
      <c r="K74" s="1">
        <f t="shared" si="41"/>
        <v>0.3130000000000166</v>
      </c>
      <c r="L74" s="1"/>
      <c r="M74" s="1"/>
      <c r="N74" s="1">
        <v>0</v>
      </c>
      <c r="O74" s="1">
        <f t="shared" si="42"/>
        <v>30.182600000000001</v>
      </c>
      <c r="P74" s="5">
        <f t="shared" si="38"/>
        <v>123.56559999999999</v>
      </c>
      <c r="Q74" s="5">
        <v>90</v>
      </c>
      <c r="R74" s="5"/>
      <c r="S74" s="5">
        <f t="shared" si="39"/>
        <v>90</v>
      </c>
      <c r="T74" s="5"/>
      <c r="U74" s="5">
        <v>60</v>
      </c>
      <c r="V74" s="1"/>
      <c r="W74" s="1">
        <f t="shared" si="40"/>
        <v>9.8879155539946844</v>
      </c>
      <c r="X74" s="1">
        <f t="shared" si="43"/>
        <v>6.9060650838562614</v>
      </c>
      <c r="Y74" s="1">
        <v>27.6816</v>
      </c>
      <c r="Z74" s="1">
        <v>32.475200000000001</v>
      </c>
      <c r="AA74" s="1">
        <v>33.127800000000001</v>
      </c>
      <c r="AB74" s="1">
        <v>15.8688</v>
      </c>
      <c r="AC74" s="1">
        <v>23.825199999999999</v>
      </c>
      <c r="AD74" s="1">
        <v>38.4</v>
      </c>
      <c r="AE74" s="1" t="s">
        <v>50</v>
      </c>
      <c r="AF74" s="1">
        <f t="shared" ref="AF74:AF95" si="45">ROUND(R74*G74,0)</f>
        <v>0</v>
      </c>
      <c r="AG74" s="1">
        <f t="shared" ref="AG74:AG95" si="46">ROUND(S74*G74,0)</f>
        <v>90</v>
      </c>
      <c r="AH74" s="1">
        <f t="shared" si="44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116</v>
      </c>
      <c r="B75" s="1" t="s">
        <v>32</v>
      </c>
      <c r="C75" s="1">
        <v>135.054</v>
      </c>
      <c r="D75" s="1">
        <v>102.887</v>
      </c>
      <c r="E75" s="1">
        <v>88.625</v>
      </c>
      <c r="F75" s="1">
        <v>126.631</v>
      </c>
      <c r="G75" s="7">
        <v>1</v>
      </c>
      <c r="H75" s="1">
        <v>40</v>
      </c>
      <c r="I75" s="1" t="s">
        <v>33</v>
      </c>
      <c r="J75" s="1">
        <v>92.2</v>
      </c>
      <c r="K75" s="1">
        <f t="shared" si="41"/>
        <v>-3.5750000000000028</v>
      </c>
      <c r="L75" s="1"/>
      <c r="M75" s="1"/>
      <c r="N75" s="1">
        <v>0</v>
      </c>
      <c r="O75" s="1">
        <f t="shared" si="42"/>
        <v>17.725000000000001</v>
      </c>
      <c r="P75" s="5">
        <f t="shared" si="38"/>
        <v>68.344000000000023</v>
      </c>
      <c r="Q75" s="5">
        <v>50</v>
      </c>
      <c r="R75" s="5"/>
      <c r="S75" s="5">
        <f t="shared" si="39"/>
        <v>50</v>
      </c>
      <c r="T75" s="5"/>
      <c r="U75" s="5">
        <v>35</v>
      </c>
      <c r="V75" s="1"/>
      <c r="W75" s="1">
        <f t="shared" si="40"/>
        <v>9.9650775740479549</v>
      </c>
      <c r="X75" s="1">
        <f t="shared" si="43"/>
        <v>7.1442031029619173</v>
      </c>
      <c r="Y75" s="1">
        <v>14.8154</v>
      </c>
      <c r="Z75" s="1">
        <v>21.997599999999998</v>
      </c>
      <c r="AA75" s="1">
        <v>22.619199999999999</v>
      </c>
      <c r="AB75" s="1">
        <v>15.5326</v>
      </c>
      <c r="AC75" s="1">
        <v>20.613800000000001</v>
      </c>
      <c r="AD75" s="1">
        <v>26.96</v>
      </c>
      <c r="AE75" s="1" t="s">
        <v>38</v>
      </c>
      <c r="AF75" s="1">
        <f t="shared" si="45"/>
        <v>0</v>
      </c>
      <c r="AG75" s="1">
        <f t="shared" si="46"/>
        <v>50</v>
      </c>
      <c r="AH75" s="1">
        <f t="shared" si="44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7" t="s">
        <v>117</v>
      </c>
      <c r="B76" s="17" t="s">
        <v>42</v>
      </c>
      <c r="C76" s="17"/>
      <c r="D76" s="17"/>
      <c r="E76" s="17"/>
      <c r="F76" s="17"/>
      <c r="G76" s="18">
        <v>0</v>
      </c>
      <c r="H76" s="17" t="e">
        <v>#N/A</v>
      </c>
      <c r="I76" s="17" t="s">
        <v>33</v>
      </c>
      <c r="J76" s="17"/>
      <c r="K76" s="17">
        <f t="shared" si="41"/>
        <v>0</v>
      </c>
      <c r="L76" s="17"/>
      <c r="M76" s="17"/>
      <c r="N76" s="17"/>
      <c r="O76" s="17">
        <f t="shared" si="42"/>
        <v>0</v>
      </c>
      <c r="P76" s="19"/>
      <c r="Q76" s="19"/>
      <c r="R76" s="19"/>
      <c r="S76" s="19"/>
      <c r="T76" s="19"/>
      <c r="U76" s="19"/>
      <c r="V76" s="17"/>
      <c r="W76" s="17" t="e">
        <f t="shared" ref="W76:W84" si="47">(F76+N76+P76)/O76</f>
        <v>#DIV/0!</v>
      </c>
      <c r="X76" s="17" t="e">
        <f t="shared" si="43"/>
        <v>#DIV/0!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 t="s">
        <v>48</v>
      </c>
      <c r="AF76" s="17">
        <f t="shared" si="45"/>
        <v>0</v>
      </c>
      <c r="AG76" s="17">
        <f t="shared" si="46"/>
        <v>0</v>
      </c>
      <c r="AH76" s="1">
        <f t="shared" si="4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7" t="s">
        <v>118</v>
      </c>
      <c r="B77" s="17" t="s">
        <v>42</v>
      </c>
      <c r="C77" s="17"/>
      <c r="D77" s="17"/>
      <c r="E77" s="17"/>
      <c r="F77" s="17"/>
      <c r="G77" s="18">
        <v>0</v>
      </c>
      <c r="H77" s="17" t="e">
        <v>#N/A</v>
      </c>
      <c r="I77" s="17" t="s">
        <v>33</v>
      </c>
      <c r="J77" s="17"/>
      <c r="K77" s="17">
        <f t="shared" si="41"/>
        <v>0</v>
      </c>
      <c r="L77" s="17"/>
      <c r="M77" s="17"/>
      <c r="N77" s="17"/>
      <c r="O77" s="17">
        <f t="shared" si="42"/>
        <v>0</v>
      </c>
      <c r="P77" s="19"/>
      <c r="Q77" s="19"/>
      <c r="R77" s="19"/>
      <c r="S77" s="19"/>
      <c r="T77" s="19"/>
      <c r="U77" s="19"/>
      <c r="V77" s="17"/>
      <c r="W77" s="17" t="e">
        <f t="shared" si="47"/>
        <v>#DIV/0!</v>
      </c>
      <c r="X77" s="17" t="e">
        <f t="shared" si="43"/>
        <v>#DIV/0!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 t="s">
        <v>48</v>
      </c>
      <c r="AF77" s="17">
        <f t="shared" si="45"/>
        <v>0</v>
      </c>
      <c r="AG77" s="17">
        <f t="shared" si="46"/>
        <v>0</v>
      </c>
      <c r="AH77" s="1">
        <f t="shared" si="4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7" t="s">
        <v>119</v>
      </c>
      <c r="B78" s="17" t="s">
        <v>42</v>
      </c>
      <c r="C78" s="17"/>
      <c r="D78" s="17"/>
      <c r="E78" s="17"/>
      <c r="F78" s="17"/>
      <c r="G78" s="18">
        <v>0</v>
      </c>
      <c r="H78" s="17">
        <v>50</v>
      </c>
      <c r="I78" s="17" t="s">
        <v>33</v>
      </c>
      <c r="J78" s="17"/>
      <c r="K78" s="17">
        <f t="shared" si="41"/>
        <v>0</v>
      </c>
      <c r="L78" s="17"/>
      <c r="M78" s="17"/>
      <c r="N78" s="17"/>
      <c r="O78" s="17">
        <f t="shared" si="42"/>
        <v>0</v>
      </c>
      <c r="P78" s="19"/>
      <c r="Q78" s="19"/>
      <c r="R78" s="19"/>
      <c r="S78" s="19"/>
      <c r="T78" s="19"/>
      <c r="U78" s="19"/>
      <c r="V78" s="17"/>
      <c r="W78" s="17" t="e">
        <f t="shared" si="47"/>
        <v>#DIV/0!</v>
      </c>
      <c r="X78" s="17" t="e">
        <f t="shared" si="43"/>
        <v>#DIV/0!</v>
      </c>
      <c r="Y78" s="17">
        <v>0</v>
      </c>
      <c r="Z78" s="17">
        <v>6.2</v>
      </c>
      <c r="AA78" s="17">
        <v>7.4</v>
      </c>
      <c r="AB78" s="17">
        <v>6.2</v>
      </c>
      <c r="AC78" s="17">
        <v>9.4</v>
      </c>
      <c r="AD78" s="17">
        <v>0</v>
      </c>
      <c r="AE78" s="17" t="s">
        <v>120</v>
      </c>
      <c r="AF78" s="17">
        <f t="shared" si="45"/>
        <v>0</v>
      </c>
      <c r="AG78" s="17">
        <f t="shared" si="46"/>
        <v>0</v>
      </c>
      <c r="AH78" s="1">
        <f t="shared" si="4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7" t="s">
        <v>121</v>
      </c>
      <c r="B79" s="17" t="s">
        <v>42</v>
      </c>
      <c r="C79" s="17"/>
      <c r="D79" s="17"/>
      <c r="E79" s="17"/>
      <c r="F79" s="17"/>
      <c r="G79" s="18">
        <v>0</v>
      </c>
      <c r="H79" s="17" t="e">
        <v>#N/A</v>
      </c>
      <c r="I79" s="17" t="s">
        <v>33</v>
      </c>
      <c r="J79" s="17"/>
      <c r="K79" s="17">
        <f t="shared" si="41"/>
        <v>0</v>
      </c>
      <c r="L79" s="17"/>
      <c r="M79" s="17"/>
      <c r="N79" s="17"/>
      <c r="O79" s="17">
        <f t="shared" si="42"/>
        <v>0</v>
      </c>
      <c r="P79" s="19"/>
      <c r="Q79" s="19"/>
      <c r="R79" s="19"/>
      <c r="S79" s="19"/>
      <c r="T79" s="19"/>
      <c r="U79" s="19"/>
      <c r="V79" s="17"/>
      <c r="W79" s="17" t="e">
        <f t="shared" si="47"/>
        <v>#DIV/0!</v>
      </c>
      <c r="X79" s="17" t="e">
        <f t="shared" si="43"/>
        <v>#DIV/0!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 t="s">
        <v>48</v>
      </c>
      <c r="AF79" s="17">
        <f t="shared" si="45"/>
        <v>0</v>
      </c>
      <c r="AG79" s="17">
        <f t="shared" si="46"/>
        <v>0</v>
      </c>
      <c r="AH79" s="1">
        <f t="shared" si="4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7" t="s">
        <v>122</v>
      </c>
      <c r="B80" s="17" t="s">
        <v>42</v>
      </c>
      <c r="C80" s="17"/>
      <c r="D80" s="17"/>
      <c r="E80" s="17"/>
      <c r="F80" s="17"/>
      <c r="G80" s="18">
        <v>0</v>
      </c>
      <c r="H80" s="17" t="e">
        <v>#N/A</v>
      </c>
      <c r="I80" s="17" t="s">
        <v>33</v>
      </c>
      <c r="J80" s="17"/>
      <c r="K80" s="17">
        <f t="shared" si="41"/>
        <v>0</v>
      </c>
      <c r="L80" s="17"/>
      <c r="M80" s="17"/>
      <c r="N80" s="17"/>
      <c r="O80" s="17">
        <f t="shared" si="42"/>
        <v>0</v>
      </c>
      <c r="P80" s="19"/>
      <c r="Q80" s="19"/>
      <c r="R80" s="19"/>
      <c r="S80" s="19"/>
      <c r="T80" s="19"/>
      <c r="U80" s="19"/>
      <c r="V80" s="17"/>
      <c r="W80" s="17" t="e">
        <f t="shared" si="47"/>
        <v>#DIV/0!</v>
      </c>
      <c r="X80" s="17" t="e">
        <f t="shared" si="43"/>
        <v>#DIV/0!</v>
      </c>
      <c r="Y80" s="17">
        <v>0</v>
      </c>
      <c r="Z80" s="17">
        <v>0</v>
      </c>
      <c r="AA80" s="17">
        <v>0</v>
      </c>
      <c r="AB80" s="17">
        <v>1.8</v>
      </c>
      <c r="AC80" s="17">
        <v>3</v>
      </c>
      <c r="AD80" s="17">
        <v>0</v>
      </c>
      <c r="AE80" s="17" t="s">
        <v>123</v>
      </c>
      <c r="AF80" s="17">
        <f t="shared" si="45"/>
        <v>0</v>
      </c>
      <c r="AG80" s="17">
        <f t="shared" si="46"/>
        <v>0</v>
      </c>
      <c r="AH80" s="1">
        <f t="shared" si="4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7" t="s">
        <v>124</v>
      </c>
      <c r="B81" s="17" t="s">
        <v>42</v>
      </c>
      <c r="C81" s="17"/>
      <c r="D81" s="17"/>
      <c r="E81" s="17"/>
      <c r="F81" s="17"/>
      <c r="G81" s="18">
        <v>0</v>
      </c>
      <c r="H81" s="17" t="e">
        <v>#N/A</v>
      </c>
      <c r="I81" s="17" t="s">
        <v>33</v>
      </c>
      <c r="J81" s="17"/>
      <c r="K81" s="17">
        <f t="shared" si="41"/>
        <v>0</v>
      </c>
      <c r="L81" s="17"/>
      <c r="M81" s="17"/>
      <c r="N81" s="17"/>
      <c r="O81" s="17">
        <f t="shared" si="42"/>
        <v>0</v>
      </c>
      <c r="P81" s="19"/>
      <c r="Q81" s="19"/>
      <c r="R81" s="19"/>
      <c r="S81" s="19"/>
      <c r="T81" s="19"/>
      <c r="U81" s="19"/>
      <c r="V81" s="17"/>
      <c r="W81" s="17" t="e">
        <f t="shared" si="47"/>
        <v>#DIV/0!</v>
      </c>
      <c r="X81" s="17" t="e">
        <f t="shared" si="43"/>
        <v>#DIV/0!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 t="s">
        <v>48</v>
      </c>
      <c r="AF81" s="17">
        <f t="shared" si="45"/>
        <v>0</v>
      </c>
      <c r="AG81" s="17">
        <f t="shared" si="46"/>
        <v>0</v>
      </c>
      <c r="AH81" s="1">
        <f t="shared" si="4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7" t="s">
        <v>125</v>
      </c>
      <c r="B82" s="17" t="s">
        <v>42</v>
      </c>
      <c r="C82" s="17"/>
      <c r="D82" s="17"/>
      <c r="E82" s="17"/>
      <c r="F82" s="17"/>
      <c r="G82" s="18">
        <v>0</v>
      </c>
      <c r="H82" s="17" t="e">
        <v>#N/A</v>
      </c>
      <c r="I82" s="17" t="s">
        <v>33</v>
      </c>
      <c r="J82" s="17"/>
      <c r="K82" s="17">
        <f t="shared" si="41"/>
        <v>0</v>
      </c>
      <c r="L82" s="17"/>
      <c r="M82" s="17"/>
      <c r="N82" s="17"/>
      <c r="O82" s="17">
        <f t="shared" si="42"/>
        <v>0</v>
      </c>
      <c r="P82" s="19"/>
      <c r="Q82" s="19"/>
      <c r="R82" s="19"/>
      <c r="S82" s="19"/>
      <c r="T82" s="19"/>
      <c r="U82" s="19"/>
      <c r="V82" s="17"/>
      <c r="W82" s="17" t="e">
        <f t="shared" si="47"/>
        <v>#DIV/0!</v>
      </c>
      <c r="X82" s="17" t="e">
        <f t="shared" si="43"/>
        <v>#DIV/0!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 t="s">
        <v>48</v>
      </c>
      <c r="AF82" s="17">
        <f t="shared" si="45"/>
        <v>0</v>
      </c>
      <c r="AG82" s="17">
        <f t="shared" si="46"/>
        <v>0</v>
      </c>
      <c r="AH82" s="1">
        <f t="shared" si="4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7" t="s">
        <v>126</v>
      </c>
      <c r="B83" s="17" t="s">
        <v>32</v>
      </c>
      <c r="C83" s="17"/>
      <c r="D83" s="17">
        <v>1.2250000000000001</v>
      </c>
      <c r="E83" s="17">
        <v>1.2250000000000001</v>
      </c>
      <c r="F83" s="17"/>
      <c r="G83" s="18">
        <v>0</v>
      </c>
      <c r="H83" s="17" t="e">
        <v>#N/A</v>
      </c>
      <c r="I83" s="17" t="s">
        <v>33</v>
      </c>
      <c r="J83" s="17">
        <v>1.3</v>
      </c>
      <c r="K83" s="17">
        <f t="shared" si="41"/>
        <v>-7.4999999999999956E-2</v>
      </c>
      <c r="L83" s="17"/>
      <c r="M83" s="17"/>
      <c r="N83" s="17"/>
      <c r="O83" s="17">
        <f t="shared" si="42"/>
        <v>0.24500000000000002</v>
      </c>
      <c r="P83" s="19"/>
      <c r="Q83" s="19"/>
      <c r="R83" s="19"/>
      <c r="S83" s="19"/>
      <c r="T83" s="19"/>
      <c r="U83" s="19"/>
      <c r="V83" s="17"/>
      <c r="W83" s="17">
        <f t="shared" si="47"/>
        <v>0</v>
      </c>
      <c r="X83" s="17">
        <f t="shared" si="43"/>
        <v>0</v>
      </c>
      <c r="Y83" s="17">
        <v>0.245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 t="s">
        <v>48</v>
      </c>
      <c r="AF83" s="17">
        <f t="shared" si="45"/>
        <v>0</v>
      </c>
      <c r="AG83" s="17">
        <f t="shared" si="46"/>
        <v>0</v>
      </c>
      <c r="AH83" s="1">
        <f t="shared" si="44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7" t="s">
        <v>127</v>
      </c>
      <c r="B84" s="17" t="s">
        <v>32</v>
      </c>
      <c r="C84" s="17"/>
      <c r="D84" s="17"/>
      <c r="E84" s="17"/>
      <c r="F84" s="17"/>
      <c r="G84" s="18">
        <v>0</v>
      </c>
      <c r="H84" s="17" t="e">
        <v>#N/A</v>
      </c>
      <c r="I84" s="17" t="s">
        <v>33</v>
      </c>
      <c r="J84" s="17"/>
      <c r="K84" s="17">
        <f t="shared" si="41"/>
        <v>0</v>
      </c>
      <c r="L84" s="17"/>
      <c r="M84" s="17"/>
      <c r="N84" s="17"/>
      <c r="O84" s="17">
        <f t="shared" si="42"/>
        <v>0</v>
      </c>
      <c r="P84" s="19"/>
      <c r="Q84" s="19"/>
      <c r="R84" s="19"/>
      <c r="S84" s="19"/>
      <c r="T84" s="19"/>
      <c r="U84" s="19"/>
      <c r="V84" s="17"/>
      <c r="W84" s="17" t="e">
        <f t="shared" si="47"/>
        <v>#DIV/0!</v>
      </c>
      <c r="X84" s="17" t="e">
        <f t="shared" si="43"/>
        <v>#DIV/0!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 t="s">
        <v>48</v>
      </c>
      <c r="AF84" s="17">
        <f t="shared" si="45"/>
        <v>0</v>
      </c>
      <c r="AG84" s="17">
        <f t="shared" si="46"/>
        <v>0</v>
      </c>
      <c r="AH84" s="1">
        <f t="shared" si="4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128</v>
      </c>
      <c r="B85" s="1" t="s">
        <v>42</v>
      </c>
      <c r="C85" s="1">
        <v>13</v>
      </c>
      <c r="D85" s="1">
        <v>60</v>
      </c>
      <c r="E85" s="1">
        <v>9</v>
      </c>
      <c r="F85" s="1">
        <v>49</v>
      </c>
      <c r="G85" s="7">
        <v>0.11</v>
      </c>
      <c r="H85" s="1">
        <v>150</v>
      </c>
      <c r="I85" s="1" t="s">
        <v>35</v>
      </c>
      <c r="J85" s="1">
        <v>13</v>
      </c>
      <c r="K85" s="1">
        <f t="shared" si="41"/>
        <v>-4</v>
      </c>
      <c r="L85" s="1"/>
      <c r="M85" s="1"/>
      <c r="N85" s="1">
        <v>0</v>
      </c>
      <c r="O85" s="1">
        <f t="shared" si="42"/>
        <v>1.8</v>
      </c>
      <c r="P85" s="5"/>
      <c r="Q85" s="5">
        <f t="shared" ref="Q85:Q95" si="48">P85</f>
        <v>0</v>
      </c>
      <c r="R85" s="5"/>
      <c r="S85" s="5">
        <f t="shared" ref="S85:S95" si="49">Q85-R85-T85</f>
        <v>0</v>
      </c>
      <c r="T85" s="5"/>
      <c r="U85" s="5"/>
      <c r="V85" s="1"/>
      <c r="W85" s="1">
        <f t="shared" ref="W85:W95" si="50">(F85+N85+Q85)/O85</f>
        <v>27.222222222222221</v>
      </c>
      <c r="X85" s="1">
        <f t="shared" si="43"/>
        <v>27.222222222222221</v>
      </c>
      <c r="Y85" s="1">
        <v>3.2</v>
      </c>
      <c r="Z85" s="1">
        <v>10</v>
      </c>
      <c r="AA85" s="1">
        <v>9</v>
      </c>
      <c r="AB85" s="1">
        <v>10.6</v>
      </c>
      <c r="AC85" s="1">
        <v>12</v>
      </c>
      <c r="AD85" s="1">
        <v>8</v>
      </c>
      <c r="AE85" s="1"/>
      <c r="AF85" s="1">
        <f t="shared" si="45"/>
        <v>0</v>
      </c>
      <c r="AG85" s="1">
        <f t="shared" si="46"/>
        <v>0</v>
      </c>
      <c r="AH85" s="1">
        <f t="shared" si="4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129</v>
      </c>
      <c r="B86" s="1" t="s">
        <v>32</v>
      </c>
      <c r="C86" s="1">
        <v>61.875999999999998</v>
      </c>
      <c r="D86" s="1">
        <v>237.11799999999999</v>
      </c>
      <c r="E86" s="1">
        <v>56.884999999999998</v>
      </c>
      <c r="F86" s="1">
        <v>203.15600000000001</v>
      </c>
      <c r="G86" s="7">
        <v>1</v>
      </c>
      <c r="H86" s="1">
        <v>50</v>
      </c>
      <c r="I86" s="1" t="s">
        <v>33</v>
      </c>
      <c r="J86" s="1">
        <v>55.77</v>
      </c>
      <c r="K86" s="1">
        <f t="shared" si="41"/>
        <v>1.1149999999999949</v>
      </c>
      <c r="L86" s="1"/>
      <c r="M86" s="1"/>
      <c r="N86" s="1">
        <v>0</v>
      </c>
      <c r="O86" s="1">
        <f t="shared" si="42"/>
        <v>11.376999999999999</v>
      </c>
      <c r="P86" s="5"/>
      <c r="Q86" s="5">
        <f t="shared" si="48"/>
        <v>0</v>
      </c>
      <c r="R86" s="5"/>
      <c r="S86" s="5">
        <f t="shared" si="49"/>
        <v>0</v>
      </c>
      <c r="T86" s="5"/>
      <c r="U86" s="5"/>
      <c r="V86" s="1"/>
      <c r="W86" s="1">
        <f t="shared" si="50"/>
        <v>17.856728487298938</v>
      </c>
      <c r="X86" s="1">
        <f t="shared" si="43"/>
        <v>17.856728487298938</v>
      </c>
      <c r="Y86" s="1">
        <v>13.8866</v>
      </c>
      <c r="Z86" s="1">
        <v>20.619399999999999</v>
      </c>
      <c r="AA86" s="1">
        <v>18.444199999999999</v>
      </c>
      <c r="AB86" s="1">
        <v>14.2148</v>
      </c>
      <c r="AC86" s="1">
        <v>14.154400000000001</v>
      </c>
      <c r="AD86" s="1">
        <v>15.4764</v>
      </c>
      <c r="AE86" s="1"/>
      <c r="AF86" s="1">
        <f t="shared" si="45"/>
        <v>0</v>
      </c>
      <c r="AG86" s="1">
        <f t="shared" si="46"/>
        <v>0</v>
      </c>
      <c r="AH86" s="1">
        <f t="shared" si="4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130</v>
      </c>
      <c r="B87" s="1" t="s">
        <v>42</v>
      </c>
      <c r="C87" s="1"/>
      <c r="D87" s="1">
        <v>80</v>
      </c>
      <c r="E87" s="1">
        <v>18</v>
      </c>
      <c r="F87" s="1">
        <v>62</v>
      </c>
      <c r="G87" s="7">
        <v>0.06</v>
      </c>
      <c r="H87" s="1">
        <v>60</v>
      </c>
      <c r="I87" s="1" t="s">
        <v>33</v>
      </c>
      <c r="J87" s="1">
        <v>18</v>
      </c>
      <c r="K87" s="1">
        <f t="shared" si="41"/>
        <v>0</v>
      </c>
      <c r="L87" s="1"/>
      <c r="M87" s="1"/>
      <c r="N87" s="1">
        <v>0</v>
      </c>
      <c r="O87" s="1">
        <f t="shared" si="42"/>
        <v>3.6</v>
      </c>
      <c r="P87" s="5"/>
      <c r="Q87" s="5">
        <f t="shared" si="48"/>
        <v>0</v>
      </c>
      <c r="R87" s="5"/>
      <c r="S87" s="5">
        <f t="shared" si="49"/>
        <v>0</v>
      </c>
      <c r="T87" s="5"/>
      <c r="U87" s="5"/>
      <c r="V87" s="1"/>
      <c r="W87" s="1">
        <f t="shared" si="50"/>
        <v>17.222222222222221</v>
      </c>
      <c r="X87" s="1">
        <f t="shared" si="43"/>
        <v>17.222222222222221</v>
      </c>
      <c r="Y87" s="1">
        <v>2.8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131</v>
      </c>
      <c r="AF87" s="1">
        <f t="shared" si="45"/>
        <v>0</v>
      </c>
      <c r="AG87" s="1">
        <f t="shared" si="46"/>
        <v>0</v>
      </c>
      <c r="AH87" s="1">
        <f t="shared" si="44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132</v>
      </c>
      <c r="B88" s="1" t="s">
        <v>32</v>
      </c>
      <c r="C88" s="1">
        <v>329.23099999999999</v>
      </c>
      <c r="D88" s="1">
        <v>160.73500000000001</v>
      </c>
      <c r="E88" s="1">
        <v>104.039</v>
      </c>
      <c r="F88" s="1">
        <v>327.72800000000001</v>
      </c>
      <c r="G88" s="7">
        <v>1</v>
      </c>
      <c r="H88" s="1">
        <v>55</v>
      </c>
      <c r="I88" s="1" t="s">
        <v>33</v>
      </c>
      <c r="J88" s="1">
        <v>95.3</v>
      </c>
      <c r="K88" s="1">
        <f t="shared" si="41"/>
        <v>8.7390000000000043</v>
      </c>
      <c r="L88" s="1"/>
      <c r="M88" s="1"/>
      <c r="N88" s="1">
        <v>0</v>
      </c>
      <c r="O88" s="1">
        <f t="shared" si="42"/>
        <v>20.8078</v>
      </c>
      <c r="P88" s="5"/>
      <c r="Q88" s="5">
        <f t="shared" si="48"/>
        <v>0</v>
      </c>
      <c r="R88" s="5"/>
      <c r="S88" s="5">
        <f t="shared" si="49"/>
        <v>0</v>
      </c>
      <c r="T88" s="5"/>
      <c r="U88" s="5"/>
      <c r="V88" s="1"/>
      <c r="W88" s="1">
        <f t="shared" si="50"/>
        <v>15.750247503340093</v>
      </c>
      <c r="X88" s="1">
        <f t="shared" si="43"/>
        <v>15.750247503340093</v>
      </c>
      <c r="Y88" s="1">
        <v>25.506399999999999</v>
      </c>
      <c r="Z88" s="1">
        <v>32.980400000000003</v>
      </c>
      <c r="AA88" s="1">
        <v>26.758800000000001</v>
      </c>
      <c r="AB88" s="1">
        <v>29.398599999999998</v>
      </c>
      <c r="AC88" s="1">
        <v>41.917400000000001</v>
      </c>
      <c r="AD88" s="1">
        <v>36.652000000000001</v>
      </c>
      <c r="AE88" s="1"/>
      <c r="AF88" s="1">
        <f t="shared" si="45"/>
        <v>0</v>
      </c>
      <c r="AG88" s="1">
        <f t="shared" si="46"/>
        <v>0</v>
      </c>
      <c r="AH88" s="1">
        <f t="shared" si="4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21" t="s">
        <v>133</v>
      </c>
      <c r="B89" s="1" t="s">
        <v>32</v>
      </c>
      <c r="C89" s="1"/>
      <c r="D89" s="1"/>
      <c r="E89" s="20">
        <f>E41</f>
        <v>76.94</v>
      </c>
      <c r="F89" s="20">
        <f>F41</f>
        <v>275.06</v>
      </c>
      <c r="G89" s="7">
        <v>1</v>
      </c>
      <c r="H89" s="1">
        <v>55</v>
      </c>
      <c r="I89" s="1" t="s">
        <v>33</v>
      </c>
      <c r="J89" s="1"/>
      <c r="K89" s="1">
        <f t="shared" si="41"/>
        <v>76.94</v>
      </c>
      <c r="L89" s="1"/>
      <c r="M89" s="1"/>
      <c r="N89" s="1">
        <v>0</v>
      </c>
      <c r="O89" s="1">
        <f t="shared" si="42"/>
        <v>15.388</v>
      </c>
      <c r="P89" s="5"/>
      <c r="Q89" s="5">
        <f t="shared" si="48"/>
        <v>0</v>
      </c>
      <c r="R89" s="5"/>
      <c r="S89" s="5">
        <f t="shared" si="49"/>
        <v>0</v>
      </c>
      <c r="T89" s="5"/>
      <c r="U89" s="5"/>
      <c r="V89" s="1"/>
      <c r="W89" s="1">
        <f t="shared" si="50"/>
        <v>17.874967507148426</v>
      </c>
      <c r="X89" s="1">
        <f t="shared" si="43"/>
        <v>17.874967507148426</v>
      </c>
      <c r="Y89" s="1">
        <v>18.902999999999999</v>
      </c>
      <c r="Z89" s="1">
        <v>14.8908</v>
      </c>
      <c r="AA89" s="1">
        <v>13.35</v>
      </c>
      <c r="AB89" s="1">
        <v>24.520800000000001</v>
      </c>
      <c r="AC89" s="1">
        <v>23.4848</v>
      </c>
      <c r="AD89" s="1">
        <v>26.05</v>
      </c>
      <c r="AE89" s="16" t="s">
        <v>134</v>
      </c>
      <c r="AF89" s="1">
        <f t="shared" si="45"/>
        <v>0</v>
      </c>
      <c r="AG89" s="1">
        <f t="shared" si="46"/>
        <v>0</v>
      </c>
      <c r="AH89" s="1">
        <f t="shared" si="4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135</v>
      </c>
      <c r="B90" s="1" t="s">
        <v>42</v>
      </c>
      <c r="C90" s="1">
        <v>199</v>
      </c>
      <c r="D90" s="1"/>
      <c r="E90" s="1">
        <v>68</v>
      </c>
      <c r="F90" s="1">
        <v>111</v>
      </c>
      <c r="G90" s="7">
        <v>0.4</v>
      </c>
      <c r="H90" s="1">
        <v>55</v>
      </c>
      <c r="I90" s="1" t="s">
        <v>33</v>
      </c>
      <c r="J90" s="1">
        <v>69</v>
      </c>
      <c r="K90" s="1">
        <f t="shared" si="41"/>
        <v>-1</v>
      </c>
      <c r="L90" s="1"/>
      <c r="M90" s="1"/>
      <c r="N90" s="1">
        <v>0</v>
      </c>
      <c r="O90" s="1">
        <f t="shared" si="42"/>
        <v>13.6</v>
      </c>
      <c r="P90" s="5">
        <f t="shared" ref="P90:P91" si="51">11*O90-N90-F90</f>
        <v>38.599999999999994</v>
      </c>
      <c r="Q90" s="5">
        <v>15</v>
      </c>
      <c r="R90" s="5"/>
      <c r="S90" s="5">
        <f t="shared" si="49"/>
        <v>15</v>
      </c>
      <c r="T90" s="5"/>
      <c r="U90" s="5">
        <v>0</v>
      </c>
      <c r="V90" s="1" t="s">
        <v>48</v>
      </c>
      <c r="W90" s="1">
        <f t="shared" si="50"/>
        <v>9.264705882352942</v>
      </c>
      <c r="X90" s="1">
        <f t="shared" si="43"/>
        <v>8.1617647058823533</v>
      </c>
      <c r="Y90" s="1">
        <v>14.6</v>
      </c>
      <c r="Z90" s="1">
        <v>15.2</v>
      </c>
      <c r="AA90" s="1">
        <v>14</v>
      </c>
      <c r="AB90" s="1">
        <v>14.6</v>
      </c>
      <c r="AC90" s="1">
        <v>18.2</v>
      </c>
      <c r="AD90" s="1">
        <v>27.2</v>
      </c>
      <c r="AE90" s="1" t="s">
        <v>50</v>
      </c>
      <c r="AF90" s="1">
        <f t="shared" si="45"/>
        <v>0</v>
      </c>
      <c r="AG90" s="1">
        <f t="shared" si="46"/>
        <v>6</v>
      </c>
      <c r="AH90" s="1">
        <f t="shared" si="4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136</v>
      </c>
      <c r="B91" s="1" t="s">
        <v>42</v>
      </c>
      <c r="C91" s="1">
        <v>68</v>
      </c>
      <c r="D91" s="1">
        <v>131</v>
      </c>
      <c r="E91" s="1">
        <v>67</v>
      </c>
      <c r="F91" s="1">
        <v>111</v>
      </c>
      <c r="G91" s="7">
        <v>0.4</v>
      </c>
      <c r="H91" s="1">
        <v>55</v>
      </c>
      <c r="I91" s="1" t="s">
        <v>33</v>
      </c>
      <c r="J91" s="1">
        <v>67</v>
      </c>
      <c r="K91" s="1">
        <f t="shared" si="41"/>
        <v>0</v>
      </c>
      <c r="L91" s="1"/>
      <c r="M91" s="1"/>
      <c r="N91" s="1">
        <v>0</v>
      </c>
      <c r="O91" s="1">
        <f t="shared" si="42"/>
        <v>13.4</v>
      </c>
      <c r="P91" s="5">
        <f t="shared" si="51"/>
        <v>36.400000000000006</v>
      </c>
      <c r="Q91" s="5">
        <v>15</v>
      </c>
      <c r="R91" s="5"/>
      <c r="S91" s="5">
        <f t="shared" si="49"/>
        <v>15</v>
      </c>
      <c r="T91" s="5"/>
      <c r="U91" s="5">
        <v>0</v>
      </c>
      <c r="V91" s="1" t="s">
        <v>48</v>
      </c>
      <c r="W91" s="1">
        <f t="shared" si="50"/>
        <v>9.4029850746268657</v>
      </c>
      <c r="X91" s="1">
        <f t="shared" si="43"/>
        <v>8.2835820895522385</v>
      </c>
      <c r="Y91" s="1">
        <v>15.4</v>
      </c>
      <c r="Z91" s="1">
        <v>17.600000000000001</v>
      </c>
      <c r="AA91" s="1">
        <v>14.4</v>
      </c>
      <c r="AB91" s="1">
        <v>8.4</v>
      </c>
      <c r="AC91" s="1">
        <v>9.8000000000000007</v>
      </c>
      <c r="AD91" s="1">
        <v>14.4</v>
      </c>
      <c r="AE91" s="1" t="s">
        <v>50</v>
      </c>
      <c r="AF91" s="1">
        <f t="shared" si="45"/>
        <v>0</v>
      </c>
      <c r="AG91" s="1">
        <f t="shared" si="46"/>
        <v>6</v>
      </c>
      <c r="AH91" s="1">
        <f t="shared" si="4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137</v>
      </c>
      <c r="B92" s="1" t="s">
        <v>42</v>
      </c>
      <c r="C92" s="1"/>
      <c r="D92" s="1">
        <v>30</v>
      </c>
      <c r="E92" s="1">
        <v>9</v>
      </c>
      <c r="F92" s="1">
        <v>21</v>
      </c>
      <c r="G92" s="7">
        <v>0.3</v>
      </c>
      <c r="H92" s="1">
        <v>30</v>
      </c>
      <c r="I92" s="1" t="s">
        <v>33</v>
      </c>
      <c r="J92" s="1">
        <v>9</v>
      </c>
      <c r="K92" s="1">
        <f t="shared" si="41"/>
        <v>0</v>
      </c>
      <c r="L92" s="1"/>
      <c r="M92" s="1"/>
      <c r="N92" s="1">
        <v>0</v>
      </c>
      <c r="O92" s="1">
        <f t="shared" si="42"/>
        <v>1.8</v>
      </c>
      <c r="P92" s="5"/>
      <c r="Q92" s="5">
        <f t="shared" si="48"/>
        <v>0</v>
      </c>
      <c r="R92" s="5"/>
      <c r="S92" s="5">
        <f t="shared" si="49"/>
        <v>0</v>
      </c>
      <c r="T92" s="5"/>
      <c r="U92" s="5"/>
      <c r="V92" s="1"/>
      <c r="W92" s="1">
        <f t="shared" si="50"/>
        <v>11.666666666666666</v>
      </c>
      <c r="X92" s="1">
        <f t="shared" si="43"/>
        <v>11.666666666666666</v>
      </c>
      <c r="Y92" s="1">
        <v>0.4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131</v>
      </c>
      <c r="AF92" s="1">
        <f t="shared" si="45"/>
        <v>0</v>
      </c>
      <c r="AG92" s="1">
        <f t="shared" si="46"/>
        <v>0</v>
      </c>
      <c r="AH92" s="1">
        <f t="shared" si="4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138</v>
      </c>
      <c r="B93" s="1" t="s">
        <v>42</v>
      </c>
      <c r="C93" s="1"/>
      <c r="D93" s="1">
        <v>30</v>
      </c>
      <c r="E93" s="1">
        <v>11</v>
      </c>
      <c r="F93" s="1">
        <v>19</v>
      </c>
      <c r="G93" s="7">
        <v>0.3</v>
      </c>
      <c r="H93" s="1">
        <v>30</v>
      </c>
      <c r="I93" s="1" t="s">
        <v>33</v>
      </c>
      <c r="J93" s="1">
        <v>11</v>
      </c>
      <c r="K93" s="1">
        <f t="shared" si="41"/>
        <v>0</v>
      </c>
      <c r="L93" s="1"/>
      <c r="M93" s="1"/>
      <c r="N93" s="1">
        <v>0</v>
      </c>
      <c r="O93" s="1">
        <f t="shared" si="42"/>
        <v>2.2000000000000002</v>
      </c>
      <c r="P93" s="5">
        <v>10</v>
      </c>
      <c r="Q93" s="5">
        <v>0</v>
      </c>
      <c r="R93" s="5"/>
      <c r="S93" s="5">
        <f t="shared" si="49"/>
        <v>0</v>
      </c>
      <c r="T93" s="5"/>
      <c r="U93" s="5">
        <v>0</v>
      </c>
      <c r="V93" s="1" t="s">
        <v>48</v>
      </c>
      <c r="W93" s="1">
        <f t="shared" si="50"/>
        <v>8.6363636363636349</v>
      </c>
      <c r="X93" s="1">
        <f t="shared" si="43"/>
        <v>8.6363636363636349</v>
      </c>
      <c r="Y93" s="1">
        <v>0.4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144</v>
      </c>
      <c r="AF93" s="1">
        <f t="shared" si="45"/>
        <v>0</v>
      </c>
      <c r="AG93" s="1">
        <f t="shared" si="46"/>
        <v>0</v>
      </c>
      <c r="AH93" s="1">
        <f t="shared" si="4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139</v>
      </c>
      <c r="B94" s="1" t="s">
        <v>42</v>
      </c>
      <c r="C94" s="1"/>
      <c r="D94" s="1">
        <v>100</v>
      </c>
      <c r="E94" s="1">
        <v>29</v>
      </c>
      <c r="F94" s="1">
        <v>71</v>
      </c>
      <c r="G94" s="7">
        <v>0.15</v>
      </c>
      <c r="H94" s="1">
        <v>60</v>
      </c>
      <c r="I94" s="1" t="s">
        <v>33</v>
      </c>
      <c r="J94" s="1">
        <v>27</v>
      </c>
      <c r="K94" s="1">
        <f t="shared" si="41"/>
        <v>2</v>
      </c>
      <c r="L94" s="1"/>
      <c r="M94" s="1"/>
      <c r="N94" s="1">
        <v>0</v>
      </c>
      <c r="O94" s="1">
        <f t="shared" si="42"/>
        <v>5.8</v>
      </c>
      <c r="P94" s="5"/>
      <c r="Q94" s="5">
        <f t="shared" si="48"/>
        <v>0</v>
      </c>
      <c r="R94" s="5"/>
      <c r="S94" s="5">
        <f t="shared" si="49"/>
        <v>0</v>
      </c>
      <c r="T94" s="5"/>
      <c r="U94" s="5"/>
      <c r="V94" s="1"/>
      <c r="W94" s="1">
        <f t="shared" si="50"/>
        <v>12.241379310344827</v>
      </c>
      <c r="X94" s="1">
        <f t="shared" si="43"/>
        <v>12.241379310344827</v>
      </c>
      <c r="Y94" s="1">
        <v>4.2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131</v>
      </c>
      <c r="AF94" s="1">
        <f t="shared" si="45"/>
        <v>0</v>
      </c>
      <c r="AG94" s="1">
        <f t="shared" si="46"/>
        <v>0</v>
      </c>
      <c r="AH94" s="1">
        <f t="shared" si="44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6" t="s">
        <v>140</v>
      </c>
      <c r="B95" s="1" t="s">
        <v>42</v>
      </c>
      <c r="C95" s="1"/>
      <c r="D95" s="1"/>
      <c r="E95" s="1"/>
      <c r="F95" s="1"/>
      <c r="G95" s="7">
        <v>0.1</v>
      </c>
      <c r="H95" s="1">
        <v>60</v>
      </c>
      <c r="I95" s="1" t="s">
        <v>33</v>
      </c>
      <c r="J95" s="1"/>
      <c r="K95" s="1">
        <f t="shared" si="41"/>
        <v>0</v>
      </c>
      <c r="L95" s="1"/>
      <c r="M95" s="1"/>
      <c r="N95" s="1">
        <v>50</v>
      </c>
      <c r="O95" s="1">
        <f t="shared" si="42"/>
        <v>0</v>
      </c>
      <c r="P95" s="5"/>
      <c r="Q95" s="5">
        <f t="shared" si="48"/>
        <v>0</v>
      </c>
      <c r="R95" s="5"/>
      <c r="S95" s="5">
        <f t="shared" si="49"/>
        <v>0</v>
      </c>
      <c r="T95" s="5"/>
      <c r="U95" s="5"/>
      <c r="V95" s="1"/>
      <c r="W95" s="1" t="e">
        <f t="shared" si="50"/>
        <v>#DIV/0!</v>
      </c>
      <c r="X95" s="1" t="e">
        <f t="shared" si="43"/>
        <v>#DIV/0!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141</v>
      </c>
      <c r="AF95" s="1">
        <f t="shared" si="45"/>
        <v>0</v>
      </c>
      <c r="AG95" s="1">
        <f t="shared" si="46"/>
        <v>0</v>
      </c>
      <c r="AH95" s="1">
        <f t="shared" si="4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F95" xr:uid="{E469162F-8ECD-4595-8919-1A969F74E1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2024-05-16T13:42:33Z</dcterms:created>
  <dcterms:modified xsi:type="dcterms:W3CDTF">2024-05-17T07:53:22Z</dcterms:modified>
</cp:coreProperties>
</file>