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51D364-103E-4736-AC4D-97BA06642AD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X365" i="1" s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X361" i="1" s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X313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X314" i="1" s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N254" i="1"/>
  <c r="BL254" i="1"/>
  <c r="X254" i="1"/>
  <c r="BO254" i="1" s="1"/>
  <c r="O254" i="1"/>
  <c r="BO253" i="1"/>
  <c r="BN253" i="1"/>
  <c r="BM253" i="1"/>
  <c r="BL253" i="1"/>
  <c r="Y253" i="1"/>
  <c r="X253" i="1"/>
  <c r="O253" i="1"/>
  <c r="BN252" i="1"/>
  <c r="BL252" i="1"/>
  <c r="X252" i="1"/>
  <c r="X256" i="1" s="1"/>
  <c r="O252" i="1"/>
  <c r="W250" i="1"/>
  <c r="W249" i="1"/>
  <c r="BN248" i="1"/>
  <c r="BL248" i="1"/>
  <c r="X248" i="1"/>
  <c r="X249" i="1" s="1"/>
  <c r="O248" i="1"/>
  <c r="W246" i="1"/>
  <c r="W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BO240" i="1" s="1"/>
  <c r="O240" i="1"/>
  <c r="BO239" i="1"/>
  <c r="BN239" i="1"/>
  <c r="BM239" i="1"/>
  <c r="BL239" i="1"/>
  <c r="Y239" i="1"/>
  <c r="X239" i="1"/>
  <c r="O239" i="1"/>
  <c r="BN238" i="1"/>
  <c r="BL238" i="1"/>
  <c r="X238" i="1"/>
  <c r="BO238" i="1" s="1"/>
  <c r="O238" i="1"/>
  <c r="BO237" i="1"/>
  <c r="BN237" i="1"/>
  <c r="BM237" i="1"/>
  <c r="BL237" i="1"/>
  <c r="Y237" i="1"/>
  <c r="X237" i="1"/>
  <c r="O237" i="1"/>
  <c r="BN236" i="1"/>
  <c r="BL236" i="1"/>
  <c r="X236" i="1"/>
  <c r="BO236" i="1" s="1"/>
  <c r="O236" i="1"/>
  <c r="BO235" i="1"/>
  <c r="BN235" i="1"/>
  <c r="BM235" i="1"/>
  <c r="BL235" i="1"/>
  <c r="Y235" i="1"/>
  <c r="X235" i="1"/>
  <c r="O235" i="1"/>
  <c r="BN234" i="1"/>
  <c r="BL234" i="1"/>
  <c r="X234" i="1"/>
  <c r="BO234" i="1" s="1"/>
  <c r="O234" i="1"/>
  <c r="BO233" i="1"/>
  <c r="BN233" i="1"/>
  <c r="BM233" i="1"/>
  <c r="BL233" i="1"/>
  <c r="Y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W228" i="1"/>
  <c r="W227" i="1"/>
  <c r="BO226" i="1"/>
  <c r="BN226" i="1"/>
  <c r="BM226" i="1"/>
  <c r="BL226" i="1"/>
  <c r="Y226" i="1"/>
  <c r="X226" i="1"/>
  <c r="O226" i="1"/>
  <c r="BN225" i="1"/>
  <c r="BL225" i="1"/>
  <c r="X225" i="1"/>
  <c r="BO225" i="1" s="1"/>
  <c r="O225" i="1"/>
  <c r="BO224" i="1"/>
  <c r="BN224" i="1"/>
  <c r="BM224" i="1"/>
  <c r="BL224" i="1"/>
  <c r="Y224" i="1"/>
  <c r="X224" i="1"/>
  <c r="O224" i="1"/>
  <c r="BN223" i="1"/>
  <c r="BL223" i="1"/>
  <c r="X223" i="1"/>
  <c r="BO223" i="1" s="1"/>
  <c r="O223" i="1"/>
  <c r="BO222" i="1"/>
  <c r="BN222" i="1"/>
  <c r="BM222" i="1"/>
  <c r="BL222" i="1"/>
  <c r="Y222" i="1"/>
  <c r="X222" i="1"/>
  <c r="O222" i="1"/>
  <c r="BN221" i="1"/>
  <c r="BL221" i="1"/>
  <c r="X221" i="1"/>
  <c r="X228" i="1" s="1"/>
  <c r="O221" i="1"/>
  <c r="W218" i="1"/>
  <c r="W217" i="1"/>
  <c r="BN216" i="1"/>
  <c r="BL216" i="1"/>
  <c r="X216" i="1"/>
  <c r="BO216" i="1" s="1"/>
  <c r="O216" i="1"/>
  <c r="BO215" i="1"/>
  <c r="BN215" i="1"/>
  <c r="BM215" i="1"/>
  <c r="BL215" i="1"/>
  <c r="Y215" i="1"/>
  <c r="X215" i="1"/>
  <c r="X217" i="1" s="1"/>
  <c r="O215" i="1"/>
  <c r="W213" i="1"/>
  <c r="W212" i="1"/>
  <c r="BO211" i="1"/>
  <c r="BN211" i="1"/>
  <c r="BM211" i="1"/>
  <c r="BL211" i="1"/>
  <c r="Y211" i="1"/>
  <c r="X211" i="1"/>
  <c r="O211" i="1"/>
  <c r="BN210" i="1"/>
  <c r="BL210" i="1"/>
  <c r="X210" i="1"/>
  <c r="BO210" i="1" s="1"/>
  <c r="O210" i="1"/>
  <c r="BO209" i="1"/>
  <c r="BN209" i="1"/>
  <c r="BM209" i="1"/>
  <c r="BL209" i="1"/>
  <c r="Y209" i="1"/>
  <c r="X209" i="1"/>
  <c r="O209" i="1"/>
  <c r="BN208" i="1"/>
  <c r="BL208" i="1"/>
  <c r="X208" i="1"/>
  <c r="BO208" i="1" s="1"/>
  <c r="O208" i="1"/>
  <c r="BO207" i="1"/>
  <c r="BN207" i="1"/>
  <c r="BM207" i="1"/>
  <c r="BL207" i="1"/>
  <c r="Y207" i="1"/>
  <c r="X207" i="1"/>
  <c r="O207" i="1"/>
  <c r="BN206" i="1"/>
  <c r="BL206" i="1"/>
  <c r="X206" i="1"/>
  <c r="J547" i="1" s="1"/>
  <c r="O206" i="1"/>
  <c r="W203" i="1"/>
  <c r="W202" i="1"/>
  <c r="BN201" i="1"/>
  <c r="BL201" i="1"/>
  <c r="X201" i="1"/>
  <c r="BO201" i="1" s="1"/>
  <c r="O201" i="1"/>
  <c r="BO200" i="1"/>
  <c r="BN200" i="1"/>
  <c r="BM200" i="1"/>
  <c r="BL200" i="1"/>
  <c r="Y200" i="1"/>
  <c r="X200" i="1"/>
  <c r="O200" i="1"/>
  <c r="BN199" i="1"/>
  <c r="BL199" i="1"/>
  <c r="X199" i="1"/>
  <c r="BO199" i="1" s="1"/>
  <c r="O199" i="1"/>
  <c r="BO198" i="1"/>
  <c r="BN198" i="1"/>
  <c r="BM198" i="1"/>
  <c r="BL198" i="1"/>
  <c r="Y198" i="1"/>
  <c r="X198" i="1"/>
  <c r="X202" i="1" s="1"/>
  <c r="O198" i="1"/>
  <c r="W196" i="1"/>
  <c r="W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O190" i="1"/>
  <c r="BN190" i="1"/>
  <c r="BM190" i="1"/>
  <c r="BL190" i="1"/>
  <c r="Y190" i="1"/>
  <c r="X190" i="1"/>
  <c r="O190" i="1"/>
  <c r="BN189" i="1"/>
  <c r="BL189" i="1"/>
  <c r="X189" i="1"/>
  <c r="BO189" i="1" s="1"/>
  <c r="O189" i="1"/>
  <c r="BO188" i="1"/>
  <c r="BN188" i="1"/>
  <c r="BM188" i="1"/>
  <c r="BL188" i="1"/>
  <c r="Y188" i="1"/>
  <c r="X188" i="1"/>
  <c r="O188" i="1"/>
  <c r="BN187" i="1"/>
  <c r="BL187" i="1"/>
  <c r="X187" i="1"/>
  <c r="BO187" i="1" s="1"/>
  <c r="O187" i="1"/>
  <c r="BO186" i="1"/>
  <c r="BN186" i="1"/>
  <c r="BM186" i="1"/>
  <c r="BL186" i="1"/>
  <c r="Y186" i="1"/>
  <c r="X186" i="1"/>
  <c r="O186" i="1"/>
  <c r="BN185" i="1"/>
  <c r="BL185" i="1"/>
  <c r="X185" i="1"/>
  <c r="BO185" i="1" s="1"/>
  <c r="O185" i="1"/>
  <c r="BO184" i="1"/>
  <c r="BN184" i="1"/>
  <c r="BM184" i="1"/>
  <c r="BL184" i="1"/>
  <c r="Y184" i="1"/>
  <c r="X184" i="1"/>
  <c r="O184" i="1"/>
  <c r="BN183" i="1"/>
  <c r="BL183" i="1"/>
  <c r="X183" i="1"/>
  <c r="BO183" i="1" s="1"/>
  <c r="O183" i="1"/>
  <c r="BO182" i="1"/>
  <c r="BN182" i="1"/>
  <c r="BM182" i="1"/>
  <c r="BL182" i="1"/>
  <c r="Y182" i="1"/>
  <c r="X182" i="1"/>
  <c r="O182" i="1"/>
  <c r="BN181" i="1"/>
  <c r="BL181" i="1"/>
  <c r="X181" i="1"/>
  <c r="BO181" i="1" s="1"/>
  <c r="O181" i="1"/>
  <c r="BO180" i="1"/>
  <c r="BN180" i="1"/>
  <c r="BM180" i="1"/>
  <c r="BL180" i="1"/>
  <c r="Y180" i="1"/>
  <c r="X180" i="1"/>
  <c r="O180" i="1"/>
  <c r="BN179" i="1"/>
  <c r="BL179" i="1"/>
  <c r="X179" i="1"/>
  <c r="BO179" i="1" s="1"/>
  <c r="O179" i="1"/>
  <c r="BO178" i="1"/>
  <c r="BN178" i="1"/>
  <c r="BM178" i="1"/>
  <c r="BL178" i="1"/>
  <c r="Y178" i="1"/>
  <c r="X178" i="1"/>
  <c r="X196" i="1" s="1"/>
  <c r="O178" i="1"/>
  <c r="W176" i="1"/>
  <c r="W175" i="1"/>
  <c r="BO174" i="1"/>
  <c r="BN174" i="1"/>
  <c r="BM174" i="1"/>
  <c r="BL174" i="1"/>
  <c r="Y174" i="1"/>
  <c r="X174" i="1"/>
  <c r="O174" i="1"/>
  <c r="BN173" i="1"/>
  <c r="BL173" i="1"/>
  <c r="X173" i="1"/>
  <c r="BO173" i="1" s="1"/>
  <c r="O173" i="1"/>
  <c r="BO172" i="1"/>
  <c r="BN172" i="1"/>
  <c r="BM172" i="1"/>
  <c r="BL172" i="1"/>
  <c r="Y172" i="1"/>
  <c r="X172" i="1"/>
  <c r="O172" i="1"/>
  <c r="BN171" i="1"/>
  <c r="BL171" i="1"/>
  <c r="X171" i="1"/>
  <c r="X176" i="1" s="1"/>
  <c r="O171" i="1"/>
  <c r="W169" i="1"/>
  <c r="W168" i="1"/>
  <c r="BN167" i="1"/>
  <c r="BL167" i="1"/>
  <c r="X167" i="1"/>
  <c r="BO167" i="1" s="1"/>
  <c r="O167" i="1"/>
  <c r="BO166" i="1"/>
  <c r="BN166" i="1"/>
  <c r="BM166" i="1"/>
  <c r="BL166" i="1"/>
  <c r="Y166" i="1"/>
  <c r="X166" i="1"/>
  <c r="X168" i="1" s="1"/>
  <c r="O166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I547" i="1" s="1"/>
  <c r="O161" i="1"/>
  <c r="W158" i="1"/>
  <c r="W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O153" i="1"/>
  <c r="BN153" i="1"/>
  <c r="BM153" i="1"/>
  <c r="BL153" i="1"/>
  <c r="Y153" i="1"/>
  <c r="X153" i="1"/>
  <c r="O153" i="1"/>
  <c r="BN152" i="1"/>
  <c r="BL152" i="1"/>
  <c r="X152" i="1"/>
  <c r="BO152" i="1" s="1"/>
  <c r="O152" i="1"/>
  <c r="BO151" i="1"/>
  <c r="BN151" i="1"/>
  <c r="BM151" i="1"/>
  <c r="BL151" i="1"/>
  <c r="Y151" i="1"/>
  <c r="X151" i="1"/>
  <c r="O151" i="1"/>
  <c r="BN150" i="1"/>
  <c r="BL150" i="1"/>
  <c r="X150" i="1"/>
  <c r="BO150" i="1" s="1"/>
  <c r="O150" i="1"/>
  <c r="BO149" i="1"/>
  <c r="BN149" i="1"/>
  <c r="BM149" i="1"/>
  <c r="BL149" i="1"/>
  <c r="Y149" i="1"/>
  <c r="X149" i="1"/>
  <c r="O149" i="1"/>
  <c r="BN148" i="1"/>
  <c r="BL148" i="1"/>
  <c r="X148" i="1"/>
  <c r="X157" i="1" s="1"/>
  <c r="O148" i="1"/>
  <c r="W145" i="1"/>
  <c r="W144" i="1"/>
  <c r="BN143" i="1"/>
  <c r="BL143" i="1"/>
  <c r="X143" i="1"/>
  <c r="BO143" i="1" s="1"/>
  <c r="O143" i="1"/>
  <c r="BO142" i="1"/>
  <c r="BN142" i="1"/>
  <c r="BM142" i="1"/>
  <c r="BL142" i="1"/>
  <c r="Y142" i="1"/>
  <c r="X142" i="1"/>
  <c r="O142" i="1"/>
  <c r="BN141" i="1"/>
  <c r="BL141" i="1"/>
  <c r="X141" i="1"/>
  <c r="G547" i="1" s="1"/>
  <c r="O141" i="1"/>
  <c r="W137" i="1"/>
  <c r="W136" i="1"/>
  <c r="BN135" i="1"/>
  <c r="BL135" i="1"/>
  <c r="X135" i="1"/>
  <c r="BO135" i="1" s="1"/>
  <c r="O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F547" i="1" s="1"/>
  <c r="O131" i="1"/>
  <c r="W128" i="1"/>
  <c r="W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O109" i="1"/>
  <c r="BN109" i="1"/>
  <c r="BM109" i="1"/>
  <c r="BL109" i="1"/>
  <c r="Y109" i="1"/>
  <c r="X109" i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BN105" i="1"/>
  <c r="BL105" i="1"/>
  <c r="X105" i="1"/>
  <c r="X117" i="1" s="1"/>
  <c r="W103" i="1"/>
  <c r="W102" i="1"/>
  <c r="BO101" i="1"/>
  <c r="BN101" i="1"/>
  <c r="BM101" i="1"/>
  <c r="BL101" i="1"/>
  <c r="Y101" i="1"/>
  <c r="X101" i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O97" i="1"/>
  <c r="BN97" i="1"/>
  <c r="BM97" i="1"/>
  <c r="BL97" i="1"/>
  <c r="Y97" i="1"/>
  <c r="X97" i="1"/>
  <c r="O97" i="1"/>
  <c r="BN96" i="1"/>
  <c r="BL96" i="1"/>
  <c r="X96" i="1"/>
  <c r="BO96" i="1" s="1"/>
  <c r="O96" i="1"/>
  <c r="BO95" i="1"/>
  <c r="BN95" i="1"/>
  <c r="BM95" i="1"/>
  <c r="BL95" i="1"/>
  <c r="Y95" i="1"/>
  <c r="X95" i="1"/>
  <c r="X103" i="1" s="1"/>
  <c r="O95" i="1"/>
  <c r="W93" i="1"/>
  <c r="W92" i="1"/>
  <c r="BO91" i="1"/>
  <c r="BN91" i="1"/>
  <c r="BM91" i="1"/>
  <c r="BL91" i="1"/>
  <c r="Y91" i="1"/>
  <c r="X91" i="1"/>
  <c r="O91" i="1"/>
  <c r="BN90" i="1"/>
  <c r="BL90" i="1"/>
  <c r="X90" i="1"/>
  <c r="BO90" i="1" s="1"/>
  <c r="O90" i="1"/>
  <c r="BO89" i="1"/>
  <c r="BN89" i="1"/>
  <c r="BM89" i="1"/>
  <c r="BL89" i="1"/>
  <c r="Y89" i="1"/>
  <c r="X89" i="1"/>
  <c r="O89" i="1"/>
  <c r="BN88" i="1"/>
  <c r="BL88" i="1"/>
  <c r="X88" i="1"/>
  <c r="X93" i="1" s="1"/>
  <c r="O88" i="1"/>
  <c r="W86" i="1"/>
  <c r="W85" i="1"/>
  <c r="BN84" i="1"/>
  <c r="BL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X82" i="1"/>
  <c r="BO82" i="1" s="1"/>
  <c r="O82" i="1"/>
  <c r="BO81" i="1"/>
  <c r="BN81" i="1"/>
  <c r="BM81" i="1"/>
  <c r="BL81" i="1"/>
  <c r="Y81" i="1"/>
  <c r="X81" i="1"/>
  <c r="O81" i="1"/>
  <c r="BN80" i="1"/>
  <c r="BL80" i="1"/>
  <c r="X80" i="1"/>
  <c r="BO80" i="1" s="1"/>
  <c r="O80" i="1"/>
  <c r="BO79" i="1"/>
  <c r="BN79" i="1"/>
  <c r="BM79" i="1"/>
  <c r="BL79" i="1"/>
  <c r="Y79" i="1"/>
  <c r="X79" i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O75" i="1"/>
  <c r="BN75" i="1"/>
  <c r="BM75" i="1"/>
  <c r="BL75" i="1"/>
  <c r="Y75" i="1"/>
  <c r="X75" i="1"/>
  <c r="O75" i="1"/>
  <c r="BN74" i="1"/>
  <c r="BL74" i="1"/>
  <c r="X74" i="1"/>
  <c r="BO74" i="1" s="1"/>
  <c r="O74" i="1"/>
  <c r="BO73" i="1"/>
  <c r="BN73" i="1"/>
  <c r="BM73" i="1"/>
  <c r="BL73" i="1"/>
  <c r="Y73" i="1"/>
  <c r="X73" i="1"/>
  <c r="O73" i="1"/>
  <c r="BN72" i="1"/>
  <c r="BL72" i="1"/>
  <c r="X72" i="1"/>
  <c r="BO72" i="1" s="1"/>
  <c r="O72" i="1"/>
  <c r="BO71" i="1"/>
  <c r="BN71" i="1"/>
  <c r="BM71" i="1"/>
  <c r="BL71" i="1"/>
  <c r="Y71" i="1"/>
  <c r="X71" i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O67" i="1"/>
  <c r="BN66" i="1"/>
  <c r="BL66" i="1"/>
  <c r="X66" i="1"/>
  <c r="BO66" i="1" s="1"/>
  <c r="O66" i="1"/>
  <c r="BO65" i="1"/>
  <c r="BN65" i="1"/>
  <c r="BM65" i="1"/>
  <c r="BL65" i="1"/>
  <c r="Y65" i="1"/>
  <c r="X65" i="1"/>
  <c r="O65" i="1"/>
  <c r="W62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BO58" i="1" s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C547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24" i="1"/>
  <c r="W541" i="1" s="1"/>
  <c r="BN23" i="1"/>
  <c r="BL23" i="1"/>
  <c r="X23" i="1"/>
  <c r="BO23" i="1" s="1"/>
  <c r="O23" i="1"/>
  <c r="BO22" i="1"/>
  <c r="BN22" i="1"/>
  <c r="BM22" i="1"/>
  <c r="BL22" i="1"/>
  <c r="Y22" i="1"/>
  <c r="X22" i="1"/>
  <c r="H10" i="1"/>
  <c r="A9" i="1"/>
  <c r="F10" i="1" s="1"/>
  <c r="D7" i="1"/>
  <c r="P6" i="1"/>
  <c r="O2" i="1"/>
  <c r="X43" i="1" l="1"/>
  <c r="X61" i="1"/>
  <c r="X86" i="1"/>
  <c r="X92" i="1"/>
  <c r="X102" i="1"/>
  <c r="X128" i="1"/>
  <c r="X137" i="1"/>
  <c r="X169" i="1"/>
  <c r="X195" i="1"/>
  <c r="X212" i="1"/>
  <c r="X227" i="1"/>
  <c r="X246" i="1"/>
  <c r="X250" i="1"/>
  <c r="BO261" i="1"/>
  <c r="BM261" i="1"/>
  <c r="Y261" i="1"/>
  <c r="BO265" i="1"/>
  <c r="BM265" i="1"/>
  <c r="Y265" i="1"/>
  <c r="BO273" i="1"/>
  <c r="BM273" i="1"/>
  <c r="Y273" i="1"/>
  <c r="X275" i="1"/>
  <c r="BO279" i="1"/>
  <c r="BM279" i="1"/>
  <c r="Y279" i="1"/>
  <c r="Y280" i="1" s="1"/>
  <c r="X281" i="1"/>
  <c r="X286" i="1"/>
  <c r="BO283" i="1"/>
  <c r="BM283" i="1"/>
  <c r="Y283" i="1"/>
  <c r="BO292" i="1"/>
  <c r="BM292" i="1"/>
  <c r="Y292" i="1"/>
  <c r="BO296" i="1"/>
  <c r="BM296" i="1"/>
  <c r="Y296" i="1"/>
  <c r="X298" i="1"/>
  <c r="X303" i="1"/>
  <c r="BO300" i="1"/>
  <c r="BM300" i="1"/>
  <c r="Y300" i="1"/>
  <c r="Y302" i="1" s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3" i="1"/>
  <c r="X348" i="1"/>
  <c r="BO345" i="1"/>
  <c r="BM345" i="1"/>
  <c r="Y345" i="1"/>
  <c r="Y347" i="1" s="1"/>
  <c r="BO358" i="1"/>
  <c r="BM358" i="1"/>
  <c r="Y358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H547" i="1"/>
  <c r="H9" i="1"/>
  <c r="A10" i="1"/>
  <c r="X25" i="1"/>
  <c r="X35" i="1"/>
  <c r="X39" i="1"/>
  <c r="X47" i="1"/>
  <c r="X53" i="1"/>
  <c r="X118" i="1"/>
  <c r="X145" i="1"/>
  <c r="X158" i="1"/>
  <c r="X163" i="1"/>
  <c r="X175" i="1"/>
  <c r="X203" i="1"/>
  <c r="X218" i="1"/>
  <c r="F9" i="1"/>
  <c r="J9" i="1"/>
  <c r="B547" i="1"/>
  <c r="W538" i="1"/>
  <c r="W539" i="1"/>
  <c r="Y23" i="1"/>
  <c r="Y24" i="1" s="1"/>
  <c r="BM23" i="1"/>
  <c r="X538" i="1" s="1"/>
  <c r="X24" i="1"/>
  <c r="W537" i="1"/>
  <c r="Y27" i="1"/>
  <c r="BM27" i="1"/>
  <c r="BO27" i="1"/>
  <c r="X539" i="1" s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47" i="1"/>
  <c r="Y58" i="1"/>
  <c r="Y61" i="1" s="1"/>
  <c r="BM58" i="1"/>
  <c r="X62" i="1"/>
  <c r="E547" i="1"/>
  <c r="Y66" i="1"/>
  <c r="Y85" i="1" s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5" i="1"/>
  <c r="Y88" i="1"/>
  <c r="BM88" i="1"/>
  <c r="BO88" i="1"/>
  <c r="Y90" i="1"/>
  <c r="BM90" i="1"/>
  <c r="Y96" i="1"/>
  <c r="Y102" i="1" s="1"/>
  <c r="BM96" i="1"/>
  <c r="Y98" i="1"/>
  <c r="BM98" i="1"/>
  <c r="Y100" i="1"/>
  <c r="BM100" i="1"/>
  <c r="Y105" i="1"/>
  <c r="Y117" i="1" s="1"/>
  <c r="BM105" i="1"/>
  <c r="BO105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Y136" i="1" s="1"/>
  <c r="BM131" i="1"/>
  <c r="BO131" i="1"/>
  <c r="Y133" i="1"/>
  <c r="BM133" i="1"/>
  <c r="Y135" i="1"/>
  <c r="BM135" i="1"/>
  <c r="X136" i="1"/>
  <c r="Y141" i="1"/>
  <c r="Y144" i="1" s="1"/>
  <c r="BM141" i="1"/>
  <c r="BO141" i="1"/>
  <c r="Y143" i="1"/>
  <c r="BM143" i="1"/>
  <c r="X144" i="1"/>
  <c r="Y148" i="1"/>
  <c r="Y157" i="1" s="1"/>
  <c r="BM148" i="1"/>
  <c r="BO148" i="1"/>
  <c r="Y150" i="1"/>
  <c r="BM150" i="1"/>
  <c r="Y152" i="1"/>
  <c r="BM152" i="1"/>
  <c r="Y154" i="1"/>
  <c r="BM154" i="1"/>
  <c r="Y156" i="1"/>
  <c r="BM156" i="1"/>
  <c r="Y161" i="1"/>
  <c r="Y163" i="1" s="1"/>
  <c r="BM161" i="1"/>
  <c r="BO161" i="1"/>
  <c r="X164" i="1"/>
  <c r="Y167" i="1"/>
  <c r="Y168" i="1" s="1"/>
  <c r="BM167" i="1"/>
  <c r="Y171" i="1"/>
  <c r="BM171" i="1"/>
  <c r="BO171" i="1"/>
  <c r="Y173" i="1"/>
  <c r="BM173" i="1"/>
  <c r="Y179" i="1"/>
  <c r="Y195" i="1" s="1"/>
  <c r="BM179" i="1"/>
  <c r="Y181" i="1"/>
  <c r="BM181" i="1"/>
  <c r="Y183" i="1"/>
  <c r="BM183" i="1"/>
  <c r="Y185" i="1"/>
  <c r="BM185" i="1"/>
  <c r="Y187" i="1"/>
  <c r="BM187" i="1"/>
  <c r="Y189" i="1"/>
  <c r="BM189" i="1"/>
  <c r="Y191" i="1"/>
  <c r="BM191" i="1"/>
  <c r="Y193" i="1"/>
  <c r="BM193" i="1"/>
  <c r="Y199" i="1"/>
  <c r="Y202" i="1" s="1"/>
  <c r="BM199" i="1"/>
  <c r="Y201" i="1"/>
  <c r="BM201" i="1"/>
  <c r="Y206" i="1"/>
  <c r="Y212" i="1" s="1"/>
  <c r="BM206" i="1"/>
  <c r="BO206" i="1"/>
  <c r="Y208" i="1"/>
  <c r="BM208" i="1"/>
  <c r="Y210" i="1"/>
  <c r="BM210" i="1"/>
  <c r="X213" i="1"/>
  <c r="Y216" i="1"/>
  <c r="Y217" i="1" s="1"/>
  <c r="BM216" i="1"/>
  <c r="Y221" i="1"/>
  <c r="Y227" i="1" s="1"/>
  <c r="BM221" i="1"/>
  <c r="BO221" i="1"/>
  <c r="Y223" i="1"/>
  <c r="BM223" i="1"/>
  <c r="Y225" i="1"/>
  <c r="BM225" i="1"/>
  <c r="L547" i="1"/>
  <c r="N547" i="1"/>
  <c r="Y232" i="1"/>
  <c r="Y245" i="1" s="1"/>
  <c r="BM232" i="1"/>
  <c r="Y234" i="1"/>
  <c r="BM234" i="1"/>
  <c r="Y236" i="1"/>
  <c r="BM236" i="1"/>
  <c r="Y238" i="1"/>
  <c r="BM238" i="1"/>
  <c r="Y240" i="1"/>
  <c r="BM240" i="1"/>
  <c r="Y242" i="1"/>
  <c r="BM242" i="1"/>
  <c r="Y244" i="1"/>
  <c r="BM244" i="1"/>
  <c r="X245" i="1"/>
  <c r="Y248" i="1"/>
  <c r="Y249" i="1" s="1"/>
  <c r="BM248" i="1"/>
  <c r="BO248" i="1"/>
  <c r="Y252" i="1"/>
  <c r="BM252" i="1"/>
  <c r="BO252" i="1"/>
  <c r="Y254" i="1"/>
  <c r="BM254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Y274" i="1" s="1"/>
  <c r="X280" i="1"/>
  <c r="BO285" i="1"/>
  <c r="BM285" i="1"/>
  <c r="Y285" i="1"/>
  <c r="X287" i="1"/>
  <c r="O547" i="1"/>
  <c r="X297" i="1"/>
  <c r="BO290" i="1"/>
  <c r="BM290" i="1"/>
  <c r="Y290" i="1"/>
  <c r="Y297" i="1" s="1"/>
  <c r="BO294" i="1"/>
  <c r="BM294" i="1"/>
  <c r="Y294" i="1"/>
  <c r="X302" i="1"/>
  <c r="BO311" i="1"/>
  <c r="BM311" i="1"/>
  <c r="Y311" i="1"/>
  <c r="Y313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Y342" i="1" s="1"/>
  <c r="X347" i="1"/>
  <c r="Y360" i="1"/>
  <c r="BO356" i="1"/>
  <c r="BM356" i="1"/>
  <c r="Y356" i="1"/>
  <c r="X360" i="1"/>
  <c r="BO364" i="1"/>
  <c r="BM364" i="1"/>
  <c r="Y364" i="1"/>
  <c r="Y365" i="1" s="1"/>
  <c r="X366" i="1"/>
  <c r="X373" i="1"/>
  <c r="BO368" i="1"/>
  <c r="BM368" i="1"/>
  <c r="Y368" i="1"/>
  <c r="Y372" i="1" s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Y405" i="1" s="1"/>
  <c r="R547" i="1"/>
  <c r="P547" i="1"/>
  <c r="X308" i="1"/>
  <c r="S547" i="1"/>
  <c r="X383" i="1"/>
  <c r="Y415" i="1"/>
  <c r="BO413" i="1"/>
  <c r="BM413" i="1"/>
  <c r="Y413" i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X540" i="1" l="1"/>
  <c r="X537" i="1"/>
  <c r="Y535" i="1"/>
  <c r="Y488" i="1"/>
  <c r="Y431" i="1"/>
  <c r="Y336" i="1"/>
  <c r="Y286" i="1"/>
  <c r="Y511" i="1"/>
  <c r="Y399" i="1"/>
  <c r="Y268" i="1"/>
  <c r="Y256" i="1"/>
  <c r="Y175" i="1"/>
  <c r="Y127" i="1"/>
  <c r="Y92" i="1"/>
  <c r="Y34" i="1"/>
  <c r="Y542" i="1" s="1"/>
  <c r="X541" i="1"/>
  <c r="W540" i="1"/>
  <c r="Y468" i="1"/>
  <c r="Y451" i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<sst xmlns="http://schemas.openxmlformats.org/spreadsheetml/2006/main" count="2313" uniqueCount="767">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</sst>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0</v>
      </c>
      <c r="X51" s="37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0</v>
      </c>
      <c r="X53" s="372">
        <f>IFERROR(X51/H51,"0")+IFERROR(X52/H52,"0")</f>
        <v>0</v>
      </c>
      <c r="Y53" s="372">
        <f>IFERROR(IF(Y51="",0,Y51),"0")+IFERROR(IF(Y52="",0,Y52),"0")</f>
        <v>0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0</v>
      </c>
      <c r="X54" s="372">
        <f>IFERROR(SUM(X51:X52),"0")</f>
        <v>0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0</v>
      </c>
      <c r="X66" s="37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0</v>
      </c>
      <c r="X68" s="37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0</v>
      </c>
      <c r="X69" s="37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0</v>
      </c>
      <c r="X70" s="37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0</v>
      </c>
      <c r="X78" s="37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0</v>
      </c>
      <c r="X86" s="372">
        <f>IFERROR(SUM(X65:X84),"0")</f>
        <v>0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0</v>
      </c>
      <c r="X105" s="371">
        <f t="shared" ref="X105:X116" si="18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0</v>
      </c>
      <c r="BM105" s="64">
        <f t="shared" ref="BM105:BM116" si="20">IFERROR(X105*I105/H105,"0")</f>
        <v>0</v>
      </c>
      <c r="BN105" s="64">
        <f t="shared" ref="BN105:BN116" si="21">IFERROR(1/J105*(W105/H105),"0")</f>
        <v>0</v>
      </c>
      <c r="BO105" s="64">
        <f t="shared" ref="BO105:BO116" si="22">IFERROR(1/J105*(X105/H105),"0")</f>
        <v>0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0</v>
      </c>
      <c r="X106" s="371">
        <f t="shared" si="18"/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0</v>
      </c>
      <c r="X107" s="37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0</v>
      </c>
      <c r="X109" s="371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0</v>
      </c>
      <c r="X111" s="37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0</v>
      </c>
      <c r="X118" s="372">
        <f>IFERROR(SUM(X105:X116),"0")</f>
        <v>0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0</v>
      </c>
      <c r="X122" s="37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28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0</v>
      </c>
      <c r="X127" s="372">
        <f>IFERROR(X120/H120,"0")+IFERROR(X121/H121,"0")+IFERROR(X122/H122,"0")+IFERROR(X123/H123,"0")+IFERROR(X124/H124,"0")+IFERROR(X125/H125,"0")+IFERROR(X126/H126,"0")</f>
        <v>0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0</v>
      </c>
      <c r="X128" s="372">
        <f>IFERROR(SUM(X120:X126),"0")</f>
        <v>0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0</v>
      </c>
      <c r="X131" s="37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3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0</v>
      </c>
      <c r="X134" s="37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0</v>
      </c>
      <c r="X136" s="372">
        <f>IFERROR(X131/H131,"0")+IFERROR(X132/H132,"0")+IFERROR(X133/H133,"0")+IFERROR(X134/H134,"0")+IFERROR(X135/H135,"0")</f>
        <v>0</v>
      </c>
      <c r="Y136" s="372">
        <f>IFERROR(IF(Y131="",0,Y131),"0")+IFERROR(IF(Y132="",0,Y132),"0")+IFERROR(IF(Y133="",0,Y133),"0")+IFERROR(IF(Y134="",0,Y134),"0")+IFERROR(IF(Y135="",0,Y135),"0")</f>
        <v>0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0</v>
      </c>
      <c r="X137" s="372">
        <f>IFERROR(SUM(X131:X135),"0")</f>
        <v>0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0</v>
      </c>
      <c r="X148" s="371">
        <f t="shared" ref="X148:X156" si="2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64"/>
      <c r="BB148" s="141" t="s">
        <v>1</v>
      </c>
      <c r="BL148" s="64">
        <f t="shared" ref="BL148:BL156" si="29">IFERROR(W148*I148/H148,"0")</f>
        <v>0</v>
      </c>
      <c r="BM148" s="64">
        <f t="shared" ref="BM148:BM156" si="30">IFERROR(X148*I148/H148,"0")</f>
        <v>0</v>
      </c>
      <c r="BN148" s="64">
        <f t="shared" ref="BN148:BN156" si="31">IFERROR(1/J148*(W148/H148),"0")</f>
        <v>0</v>
      </c>
      <c r="BO148" s="64">
        <f t="shared" ref="BO148:BO156" si="32">IFERROR(1/J148*(X148/H148),"0")</f>
        <v>0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0</v>
      </c>
      <c r="X150" s="371">
        <f t="shared" si="28"/>
        <v>0</v>
      </c>
      <c r="Y150" s="36" t="str">
        <f>IFERROR(IF(X150=0,"",ROUNDUP(X150/H150,0)*0.00753),"")</f>
        <v/>
      </c>
      <c r="Z150" s="56"/>
      <c r="AA150" s="57"/>
      <c r="AE150" s="64"/>
      <c r="BB150" s="143" t="s">
        <v>1</v>
      </c>
      <c r="BL150" s="64">
        <f t="shared" si="29"/>
        <v>0</v>
      </c>
      <c r="BM150" s="64">
        <f t="shared" si="30"/>
        <v>0</v>
      </c>
      <c r="BN150" s="64">
        <f t="shared" si="31"/>
        <v>0</v>
      </c>
      <c r="BO150" s="64">
        <f t="shared" si="32"/>
        <v>0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0</v>
      </c>
      <c r="X151" s="371">
        <f t="shared" si="28"/>
        <v>0</v>
      </c>
      <c r="Y151" s="36" t="str">
        <f>IFERROR(IF(X151=0,"",ROUNDUP(X151/H151,0)*0.00502),"")</f>
        <v/>
      </c>
      <c r="Z151" s="56"/>
      <c r="AA151" s="57"/>
      <c r="AE151" s="64"/>
      <c r="BB151" s="144" t="s">
        <v>1</v>
      </c>
      <c r="BL151" s="64">
        <f t="shared" si="29"/>
        <v>0</v>
      </c>
      <c r="BM151" s="64">
        <f t="shared" si="30"/>
        <v>0</v>
      </c>
      <c r="BN151" s="64">
        <f t="shared" si="31"/>
        <v>0</v>
      </c>
      <c r="BO151" s="64">
        <f t="shared" si="32"/>
        <v>0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0</v>
      </c>
      <c r="X154" s="371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0</v>
      </c>
      <c r="X157" s="372">
        <f>IFERROR(X148/H148,"0")+IFERROR(X149/H149,"0")+IFERROR(X150/H150,"0")+IFERROR(X151/H151,"0")+IFERROR(X152/H152,"0")+IFERROR(X153/H153,"0")+IFERROR(X154/H154,"0")+IFERROR(X155/H155,"0")+IFERROR(X156/H156,"0")</f>
        <v>0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0</v>
      </c>
      <c r="X158" s="372">
        <f>IFERROR(SUM(X148:X156),"0")</f>
        <v>0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0</v>
      </c>
      <c r="X171" s="371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64"/>
      <c r="BB171" s="154" t="s">
        <v>1</v>
      </c>
      <c r="BL171" s="64">
        <f>IFERROR(W171*I171/H171,"0")</f>
        <v>0</v>
      </c>
      <c r="BM171" s="64">
        <f>IFERROR(X171*I171/H171,"0")</f>
        <v>0</v>
      </c>
      <c r="BN171" s="64">
        <f>IFERROR(1/J171*(W171/H171),"0")</f>
        <v>0</v>
      </c>
      <c r="BO171" s="64">
        <f>IFERROR(1/J171*(X171/H171),"0")</f>
        <v>0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0</v>
      </c>
      <c r="X172" s="371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64"/>
      <c r="BB172" s="155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0</v>
      </c>
      <c r="X175" s="372">
        <f>IFERROR(X171/H171,"0")+IFERROR(X172/H172,"0")+IFERROR(X173/H173,"0")+IFERROR(X174/H174,"0")</f>
        <v>0</v>
      </c>
      <c r="Y175" s="372">
        <f>IFERROR(IF(Y171="",0,Y171),"0")+IFERROR(IF(Y172="",0,Y172),"0")+IFERROR(IF(Y173="",0,Y173),"0")+IFERROR(IF(Y174="",0,Y174),"0")</f>
        <v>0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0</v>
      </c>
      <c r="X176" s="372">
        <f>IFERROR(SUM(X171:X174),"0")</f>
        <v>0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200</v>
      </c>
      <c r="X183" s="371">
        <f t="shared" si="33"/>
        <v>200.1</v>
      </c>
      <c r="Y183" s="36">
        <f>IFERROR(IF(X183=0,"",ROUNDUP(X183/H183,0)*0.02175),"")</f>
        <v>0.50024999999999997</v>
      </c>
      <c r="Z183" s="56"/>
      <c r="AA183" s="57"/>
      <c r="AE183" s="64"/>
      <c r="BB183" s="163" t="s">
        <v>1</v>
      </c>
      <c r="BL183" s="64">
        <f t="shared" si="34"/>
        <v>212.96551724137933</v>
      </c>
      <c r="BM183" s="64">
        <f t="shared" si="35"/>
        <v>213.072</v>
      </c>
      <c r="BN183" s="64">
        <f t="shared" si="36"/>
        <v>0.41050903119868637</v>
      </c>
      <c r="BO183" s="64">
        <f t="shared" si="37"/>
        <v>0.4107142857142857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0</v>
      </c>
      <c r="X184" s="371">
        <f t="shared" si="33"/>
        <v>0</v>
      </c>
      <c r="Y184" s="36" t="str">
        <f>IFERROR(IF(X184=0,"",ROUNDUP(X184/H184,0)*0.00753),"")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0</v>
      </c>
      <c r="X188" s="371">
        <f t="shared" si="33"/>
        <v>0</v>
      </c>
      <c r="Y188" s="36" t="str">
        <f t="shared" ref="Y188:Y194" si="38">IFERROR(IF(X188=0,"",ROUNDUP(X188/H188,0)*0.00753),"")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0</v>
      </c>
      <c r="X190" s="371">
        <f t="shared" si="33"/>
        <v>0</v>
      </c>
      <c r="Y190" s="36" t="str">
        <f t="shared" si="38"/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0</v>
      </c>
      <c r="X191" s="371">
        <f t="shared" si="33"/>
        <v>0</v>
      </c>
      <c r="Y191" s="36" t="str">
        <f t="shared" si="38"/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0</v>
      </c>
      <c r="X193" s="371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0</v>
      </c>
      <c r="X194" s="371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22.988505747126439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23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0.50024999999999997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200</v>
      </c>
      <c r="X196" s="372">
        <f>IFERROR(SUM(X178:X194),"0")</f>
        <v>200.1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0</v>
      </c>
      <c r="X202" s="372">
        <f>IFERROR(X198/H198,"0")+IFERROR(X199/H199,"0")+IFERROR(X200/H200,"0")+IFERROR(X201/H201,"0")</f>
        <v>0</v>
      </c>
      <c r="Y202" s="372">
        <f>IFERROR(IF(Y198="",0,Y198),"0")+IFERROR(IF(Y199="",0,Y199),"0")+IFERROR(IF(Y200="",0,Y200),"0")+IFERROR(IF(Y201="",0,Y201),"0")</f>
        <v>0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0</v>
      </c>
      <c r="X203" s="372">
        <f>IFERROR(SUM(X198:X201),"0")</f>
        <v>0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0</v>
      </c>
      <c r="X208" s="371">
        <f t="shared" si="39"/>
        <v>0</v>
      </c>
      <c r="Y208" s="36" t="str">
        <f>IFERROR(IF(X208=0,"",ROUNDUP(X208/H208,0)*0.02175),"")</f>
        <v/>
      </c>
      <c r="Z208" s="56"/>
      <c r="AA208" s="57"/>
      <c r="AE208" s="64"/>
      <c r="BB208" s="181" t="s">
        <v>1</v>
      </c>
      <c r="BL208" s="64">
        <f t="shared" si="40"/>
        <v>0</v>
      </c>
      <c r="BM208" s="64">
        <f t="shared" si="41"/>
        <v>0</v>
      </c>
      <c r="BN208" s="64">
        <f t="shared" si="42"/>
        <v>0</v>
      </c>
      <c r="BO208" s="64">
        <f t="shared" si="43"/>
        <v>0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0</v>
      </c>
      <c r="X211" s="371">
        <f t="shared" si="39"/>
        <v>0</v>
      </c>
      <c r="Y211" s="36" t="str">
        <f>IFERROR(IF(X211=0,"",ROUNDUP(X211/H211,0)*0.00937),"")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0</v>
      </c>
      <c r="X212" s="372">
        <f>IFERROR(X206/H206,"0")+IFERROR(X207/H207,"0")+IFERROR(X208/H208,"0")+IFERROR(X209/H209,"0")+IFERROR(X210/H210,"0")+IFERROR(X211/H211,"0")</f>
        <v>0</v>
      </c>
      <c r="Y212" s="372">
        <f>IFERROR(IF(Y206="",0,Y206),"0")+IFERROR(IF(Y207="",0,Y207),"0")+IFERROR(IF(Y208="",0,Y208),"0")+IFERROR(IF(Y209="",0,Y209),"0")+IFERROR(IF(Y210="",0,Y210),"0")+IFERROR(IF(Y211="",0,Y211),"0")</f>
        <v>0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0</v>
      </c>
      <c r="X213" s="372">
        <f>IFERROR(SUM(X206:X211),"0")</f>
        <v>0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0</v>
      </c>
      <c r="X224" s="371">
        <f t="shared" si="44"/>
        <v>0</v>
      </c>
      <c r="Y224" s="36" t="str">
        <f>IFERROR(IF(X224=0,"",ROUNDUP(X224/H224,0)*0.00937),"")</f>
        <v/>
      </c>
      <c r="Z224" s="56"/>
      <c r="AA224" s="57"/>
      <c r="AE224" s="64"/>
      <c r="BB224" s="190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0</v>
      </c>
      <c r="X227" s="372">
        <f>IFERROR(X221/H221,"0")+IFERROR(X222/H222,"0")+IFERROR(X223/H223,"0")+IFERROR(X224/H224,"0")+IFERROR(X225/H225,"0")+IFERROR(X226/H226,"0")</f>
        <v>0</v>
      </c>
      <c r="Y227" s="372">
        <f>IFERROR(IF(Y221="",0,Y221),"0")+IFERROR(IF(Y222="",0,Y222),"0")+IFERROR(IF(Y223="",0,Y223),"0")+IFERROR(IF(Y224="",0,Y224),"0")+IFERROR(IF(Y225="",0,Y225),"0")+IFERROR(IF(Y226="",0,Y226),"0")</f>
        <v>0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0</v>
      </c>
      <c r="X228" s="372">
        <f>IFERROR(SUM(X221:X226),"0")</f>
        <v>0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0</v>
      </c>
      <c r="X252" s="371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64"/>
      <c r="BB252" s="208" t="s">
        <v>1</v>
      </c>
      <c r="BL252" s="64">
        <f>IFERROR(W252*I252/H252,"0")</f>
        <v>0</v>
      </c>
      <c r="BM252" s="64">
        <f>IFERROR(X252*I252/H252,"0")</f>
        <v>0</v>
      </c>
      <c r="BN252" s="64">
        <f>IFERROR(1/J252*(W252/H252),"0")</f>
        <v>0</v>
      </c>
      <c r="BO252" s="64">
        <f>IFERROR(1/J252*(X252/H252),"0")</f>
        <v>0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0</v>
      </c>
      <c r="X256" s="372">
        <f>IFERROR(X252/H252,"0")+IFERROR(X253/H253,"0")+IFERROR(X254/H254,"0")+IFERROR(X255/H255,"0")</f>
        <v>0</v>
      </c>
      <c r="Y256" s="372">
        <f>IFERROR(IF(Y252="",0,Y252),"0")+IFERROR(IF(Y253="",0,Y253),"0")+IFERROR(IF(Y254="",0,Y254),"0")+IFERROR(IF(Y255="",0,Y255),"0")</f>
        <v>0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0</v>
      </c>
      <c r="X257" s="372">
        <f>IFERROR(SUM(X252:X255),"0")</f>
        <v>0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0</v>
      </c>
      <c r="X272" s="371">
        <f>IFERROR(IF(W272="",0,CEILING((W272/$H272),1)*$H272),"")</f>
        <v>0</v>
      </c>
      <c r="Y272" s="36" t="str">
        <f>IFERROR(IF(X272=0,"",ROUNDUP(X272/H272,0)*0.02175),"")</f>
        <v/>
      </c>
      <c r="Z272" s="56"/>
      <c r="AA272" s="57"/>
      <c r="AE272" s="64"/>
      <c r="BB272" s="222" t="s">
        <v>1</v>
      </c>
      <c r="BL272" s="64">
        <f>IFERROR(W272*I272/H272,"0")</f>
        <v>0</v>
      </c>
      <c r="BM272" s="64">
        <f>IFERROR(X272*I272/H272,"0")</f>
        <v>0</v>
      </c>
      <c r="BN272" s="64">
        <f>IFERROR(1/J272*(W272/H272),"0")</f>
        <v>0</v>
      </c>
      <c r="BO272" s="64">
        <f>IFERROR(1/J272*(X272/H272),"0")</f>
        <v>0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0</v>
      </c>
      <c r="X274" s="372">
        <f>IFERROR(X271/H271,"0")+IFERROR(X272/H272,"0")+IFERROR(X273/H273,"0")</f>
        <v>0</v>
      </c>
      <c r="Y274" s="372">
        <f>IFERROR(IF(Y271="",0,Y271),"0")+IFERROR(IF(Y272="",0,Y272),"0")+IFERROR(IF(Y273="",0,Y273),"0")</f>
        <v>0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0</v>
      </c>
      <c r="X275" s="372">
        <f>IFERROR(SUM(X271:X273),"0")</f>
        <v>0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0</v>
      </c>
      <c r="X279" s="371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64"/>
      <c r="BB279" s="226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0</v>
      </c>
      <c r="X280" s="372">
        <f>IFERROR(X277/H277,"0")+IFERROR(X278/H278,"0")+IFERROR(X279/H279,"0")</f>
        <v>0</v>
      </c>
      <c r="Y280" s="372">
        <f>IFERROR(IF(Y277="",0,Y277),"0")+IFERROR(IF(Y278="",0,Y278),"0")+IFERROR(IF(Y279="",0,Y279),"0")</f>
        <v>0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0</v>
      </c>
      <c r="X281" s="372">
        <f>IFERROR(SUM(X277:X279),"0")</f>
        <v>0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1170</v>
      </c>
      <c r="X328" s="371">
        <f t="shared" si="65"/>
        <v>1170</v>
      </c>
      <c r="Y328" s="36">
        <f>IFERROR(IF(X328=0,"",ROUNDUP(X328/H328,0)*0.02175),"")</f>
        <v>1.6964999999999999</v>
      </c>
      <c r="Z328" s="56"/>
      <c r="AA328" s="57"/>
      <c r="AE328" s="64"/>
      <c r="BB328" s="247" t="s">
        <v>1</v>
      </c>
      <c r="BL328" s="64">
        <f t="shared" si="66"/>
        <v>1207.44</v>
      </c>
      <c r="BM328" s="64">
        <f t="shared" si="67"/>
        <v>1207.44</v>
      </c>
      <c r="BN328" s="64">
        <f t="shared" si="68"/>
        <v>1.625</v>
      </c>
      <c r="BO328" s="64">
        <f t="shared" si="69"/>
        <v>1.625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1000</v>
      </c>
      <c r="X329" s="371">
        <f t="shared" si="65"/>
        <v>1005</v>
      </c>
      <c r="Y329" s="36">
        <f>IFERROR(IF(X329=0,"",ROUNDUP(X329/H329,0)*0.02175),"")</f>
        <v>1.4572499999999999</v>
      </c>
      <c r="Z329" s="56"/>
      <c r="AA329" s="57"/>
      <c r="AE329" s="64"/>
      <c r="BB329" s="248" t="s">
        <v>1</v>
      </c>
      <c r="BL329" s="64">
        <f t="shared" si="66"/>
        <v>1032</v>
      </c>
      <c r="BM329" s="64">
        <f t="shared" si="67"/>
        <v>1037.1600000000001</v>
      </c>
      <c r="BN329" s="64">
        <f t="shared" si="68"/>
        <v>1.3888888888888888</v>
      </c>
      <c r="BO329" s="64">
        <f t="shared" si="69"/>
        <v>1.3958333333333333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650</v>
      </c>
      <c r="X332" s="371">
        <f t="shared" si="65"/>
        <v>660</v>
      </c>
      <c r="Y332" s="36">
        <f>IFERROR(IF(X332=0,"",ROUNDUP(X332/H332,0)*0.02175),"")</f>
        <v>0.95699999999999996</v>
      </c>
      <c r="Z332" s="56"/>
      <c r="AA332" s="57"/>
      <c r="AE332" s="64"/>
      <c r="BB332" s="251" t="s">
        <v>1</v>
      </c>
      <c r="BL332" s="64">
        <f t="shared" si="66"/>
        <v>670.8</v>
      </c>
      <c r="BM332" s="64">
        <f t="shared" si="67"/>
        <v>681.12000000000012</v>
      </c>
      <c r="BN332" s="64">
        <f t="shared" si="68"/>
        <v>0.90277777777777779</v>
      </c>
      <c r="BO332" s="64">
        <f t="shared" si="69"/>
        <v>0.91666666666666663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188.00000000000003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189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4.1107499999999995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2820</v>
      </c>
      <c r="X337" s="372">
        <f>IFERROR(SUM(X326:X335),"0")</f>
        <v>2835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400</v>
      </c>
      <c r="X339" s="371">
        <f>IFERROR(IF(W339="",0,CEILING((W339/$H339),1)*$H339),"")</f>
        <v>405</v>
      </c>
      <c r="Y339" s="36">
        <f>IFERROR(IF(X339=0,"",ROUNDUP(X339/H339,0)*0.02175),"")</f>
        <v>0.58724999999999994</v>
      </c>
      <c r="Z339" s="56"/>
      <c r="AA339" s="57"/>
      <c r="AE339" s="64"/>
      <c r="BB339" s="255" t="s">
        <v>1</v>
      </c>
      <c r="BL339" s="64">
        <f>IFERROR(W339*I339/H339,"0")</f>
        <v>412.8</v>
      </c>
      <c r="BM339" s="64">
        <f>IFERROR(X339*I339/H339,"0")</f>
        <v>417.96000000000004</v>
      </c>
      <c r="BN339" s="64">
        <f>IFERROR(1/J339*(W339/H339),"0")</f>
        <v>0.55555555555555558</v>
      </c>
      <c r="BO339" s="64">
        <f>IFERROR(1/J339*(X339/H339),"0")</f>
        <v>0.5625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26.666666666666668</v>
      </c>
      <c r="X342" s="372">
        <f>IFERROR(X339/H339,"0")+IFERROR(X340/H340,"0")+IFERROR(X341/H341,"0")</f>
        <v>27</v>
      </c>
      <c r="Y342" s="372">
        <f>IFERROR(IF(Y339="",0,Y339),"0")+IFERROR(IF(Y340="",0,Y340),"0")+IFERROR(IF(Y341="",0,Y341),"0")</f>
        <v>0.58724999999999994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400</v>
      </c>
      <c r="X343" s="372">
        <f>IFERROR(SUM(X339:X341),"0")</f>
        <v>405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1700</v>
      </c>
      <c r="X368" s="371">
        <f>IFERROR(IF(W368="",0,CEILING((W368/$H368),1)*$H368),"")</f>
        <v>1700.3999999999999</v>
      </c>
      <c r="Y368" s="36">
        <f>IFERROR(IF(X368=0,"",ROUNDUP(X368/H368,0)*0.02175),"")</f>
        <v>4.7414999999999994</v>
      </c>
      <c r="Z368" s="56"/>
      <c r="AA368" s="57"/>
      <c r="AE368" s="64"/>
      <c r="BB368" s="268" t="s">
        <v>1</v>
      </c>
      <c r="BL368" s="64">
        <f>IFERROR(W368*I368/H368,"0")</f>
        <v>1822.9230769230771</v>
      </c>
      <c r="BM368" s="64">
        <f>IFERROR(X368*I368/H368,"0")</f>
        <v>1823.3520000000001</v>
      </c>
      <c r="BN368" s="64">
        <f>IFERROR(1/J368*(W368/H368),"0")</f>
        <v>3.8919413919413919</v>
      </c>
      <c r="BO368" s="64">
        <f>IFERROR(1/J368*(X368/H368),"0")</f>
        <v>3.8928571428571428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217.94871794871796</v>
      </c>
      <c r="X372" s="372">
        <f>IFERROR(X368/H368,"0")+IFERROR(X369/H369,"0")+IFERROR(X370/H370,"0")+IFERROR(X371/H371,"0")</f>
        <v>218</v>
      </c>
      <c r="Y372" s="372">
        <f>IFERROR(IF(Y368="",0,Y368),"0")+IFERROR(IF(Y369="",0,Y369),"0")+IFERROR(IF(Y370="",0,Y370),"0")+IFERROR(IF(Y371="",0,Y371),"0")</f>
        <v>4.7414999999999994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1700</v>
      </c>
      <c r="X373" s="372">
        <f>IFERROR(SUM(X368:X371),"0")</f>
        <v>1700.3999999999999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0</v>
      </c>
      <c r="X386" s="371">
        <f t="shared" ref="X386:X398" si="70"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75" t="s">
        <v>1</v>
      </c>
      <c r="BL386" s="64">
        <f t="shared" ref="BL386:BL398" si="71">IFERROR(W386*I386/H386,"0")</f>
        <v>0</v>
      </c>
      <c r="BM386" s="64">
        <f t="shared" ref="BM386:BM398" si="72">IFERROR(X386*I386/H386,"0")</f>
        <v>0</v>
      </c>
      <c r="BN386" s="64">
        <f t="shared" ref="BN386:BN398" si="73">IFERROR(1/J386*(W386/H386),"0")</f>
        <v>0</v>
      </c>
      <c r="BO386" s="64">
        <f t="shared" ref="BO386:BO398" si="74">IFERROR(1/J386*(X386/H386),"0")</f>
        <v>0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0</v>
      </c>
      <c r="X388" s="371">
        <f t="shared" si="70"/>
        <v>0</v>
      </c>
      <c r="Y388" s="36" t="str">
        <f>IFERROR(IF(X388=0,"",ROUNDUP(X388/H388,0)*0.00753),"")</f>
        <v/>
      </c>
      <c r="Z388" s="56"/>
      <c r="AA388" s="57"/>
      <c r="AE388" s="64"/>
      <c r="BB388" s="277" t="s">
        <v>1</v>
      </c>
      <c r="BL388" s="64">
        <f t="shared" si="71"/>
        <v>0</v>
      </c>
      <c r="BM388" s="64">
        <f t="shared" si="72"/>
        <v>0</v>
      </c>
      <c r="BN388" s="64">
        <f t="shared" si="73"/>
        <v>0</v>
      </c>
      <c r="BO388" s="64">
        <f t="shared" si="74"/>
        <v>0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0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0</v>
      </c>
      <c r="X400" s="372">
        <f>IFERROR(SUM(X386:X398),"0")</f>
        <v>0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64"/>
      <c r="BB412" s="292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64"/>
      <c r="BB435" s="305" t="s">
        <v>1</v>
      </c>
      <c r="BL435" s="64">
        <f>IFERROR(W435*I435/H435,"0")</f>
        <v>0</v>
      </c>
      <c r="BM435" s="64">
        <f>IFERROR(X435*I435/H435,"0")</f>
        <v>0</v>
      </c>
      <c r="BN435" s="64">
        <f>IFERROR(1/J435*(W435/H435),"0")</f>
        <v>0</v>
      </c>
      <c r="BO435" s="64">
        <f>IFERROR(1/J435*(X435/H435),"0")</f>
        <v>0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06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07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1250</v>
      </c>
      <c r="X457" s="371">
        <f t="shared" si="81"/>
        <v>1251.3600000000001</v>
      </c>
      <c r="Y457" s="36">
        <f t="shared" si="82"/>
        <v>2.8345199999999999</v>
      </c>
      <c r="Z457" s="56"/>
      <c r="AA457" s="57"/>
      <c r="AE457" s="64"/>
      <c r="BB457" s="312" t="s">
        <v>1</v>
      </c>
      <c r="BL457" s="64">
        <f t="shared" si="83"/>
        <v>1335.2272727272727</v>
      </c>
      <c r="BM457" s="64">
        <f t="shared" si="84"/>
        <v>1336.6799999999998</v>
      </c>
      <c r="BN457" s="64">
        <f t="shared" si="85"/>
        <v>2.2763694638694636</v>
      </c>
      <c r="BO457" s="64">
        <f t="shared" si="86"/>
        <v>2.2788461538461542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1300</v>
      </c>
      <c r="X461" s="371">
        <f t="shared" si="81"/>
        <v>1304.1600000000001</v>
      </c>
      <c r="Y461" s="36">
        <f t="shared" si="82"/>
        <v>2.9541200000000001</v>
      </c>
      <c r="Z461" s="56"/>
      <c r="AA461" s="57"/>
      <c r="AE461" s="64"/>
      <c r="BB461" s="316" t="s">
        <v>1</v>
      </c>
      <c r="BL461" s="64">
        <f t="shared" si="83"/>
        <v>1388.6363636363635</v>
      </c>
      <c r="BM461" s="64">
        <f t="shared" si="84"/>
        <v>1393.08</v>
      </c>
      <c r="BN461" s="64">
        <f t="shared" si="85"/>
        <v>2.3674242424242422</v>
      </c>
      <c r="BO461" s="64">
        <f t="shared" si="86"/>
        <v>2.375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482.95454545454538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484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5.78864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2550</v>
      </c>
      <c r="X469" s="372">
        <f>IFERROR(SUM(X456:X467),"0")</f>
        <v>2555.5200000000004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1300</v>
      </c>
      <c r="X471" s="371">
        <f>IFERROR(IF(W471="",0,CEILING((W471/$H471),1)*$H471),"")</f>
        <v>1304.1600000000001</v>
      </c>
      <c r="Y471" s="36">
        <f>IFERROR(IF(X471=0,"",ROUNDUP(X471/H471,0)*0.01196),"")</f>
        <v>2.9541200000000001</v>
      </c>
      <c r="Z471" s="56"/>
      <c r="AA471" s="57"/>
      <c r="AE471" s="64"/>
      <c r="BB471" s="323" t="s">
        <v>1</v>
      </c>
      <c r="BL471" s="64">
        <f>IFERROR(W471*I471/H471,"0")</f>
        <v>1388.6363636363635</v>
      </c>
      <c r="BM471" s="64">
        <f>IFERROR(X471*I471/H471,"0")</f>
        <v>1393.08</v>
      </c>
      <c r="BN471" s="64">
        <f>IFERROR(1/J471*(W471/H471),"0")</f>
        <v>2.3674242424242422</v>
      </c>
      <c r="BO471" s="64">
        <f>IFERROR(1/J471*(X471/H471),"0")</f>
        <v>2.375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246.21212121212119</v>
      </c>
      <c r="X473" s="372">
        <f>IFERROR(X471/H471,"0")+IFERROR(X472/H472,"0")</f>
        <v>247</v>
      </c>
      <c r="Y473" s="372">
        <f>IFERROR(IF(Y471="",0,Y471),"0")+IFERROR(IF(Y472="",0,Y472),"0")</f>
        <v>2.9541200000000001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1300</v>
      </c>
      <c r="X474" s="372">
        <f>IFERROR(SUM(X471:X472),"0")</f>
        <v>1304.1600000000001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350</v>
      </c>
      <c r="X476" s="371">
        <f t="shared" ref="X476:X481" si="87">IFERROR(IF(W476="",0,CEILING((W476/$H476),1)*$H476),"")</f>
        <v>353.76</v>
      </c>
      <c r="Y476" s="36">
        <f>IFERROR(IF(X476=0,"",ROUNDUP(X476/H476,0)*0.01196),"")</f>
        <v>0.80132000000000003</v>
      </c>
      <c r="Z476" s="56"/>
      <c r="AA476" s="57"/>
      <c r="AE476" s="64"/>
      <c r="BB476" s="325" t="s">
        <v>1</v>
      </c>
      <c r="BL476" s="64">
        <f t="shared" ref="BL476:BL481" si="88">IFERROR(W476*I476/H476,"0")</f>
        <v>373.86363636363637</v>
      </c>
      <c r="BM476" s="64">
        <f t="shared" ref="BM476:BM481" si="89">IFERROR(X476*I476/H476,"0")</f>
        <v>377.87999999999994</v>
      </c>
      <c r="BN476" s="64">
        <f t="shared" ref="BN476:BN481" si="90">IFERROR(1/J476*(W476/H476),"0")</f>
        <v>0.63738344988344986</v>
      </c>
      <c r="BO476" s="64">
        <f t="shared" ref="BO476:BO481" si="91">IFERROR(1/J476*(X476/H476),"0")</f>
        <v>0.64423076923076927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900</v>
      </c>
      <c r="X477" s="371">
        <f t="shared" si="87"/>
        <v>902.88</v>
      </c>
      <c r="Y477" s="36">
        <f>IFERROR(IF(X477=0,"",ROUNDUP(X477/H477,0)*0.01196),"")</f>
        <v>2.0451600000000001</v>
      </c>
      <c r="Z477" s="56"/>
      <c r="AA477" s="57"/>
      <c r="AE477" s="64"/>
      <c r="BB477" s="326" t="s">
        <v>1</v>
      </c>
      <c r="BL477" s="64">
        <f t="shared" si="88"/>
        <v>961.36363636363637</v>
      </c>
      <c r="BM477" s="64">
        <f t="shared" si="89"/>
        <v>964.43999999999994</v>
      </c>
      <c r="BN477" s="64">
        <f t="shared" si="90"/>
        <v>1.638986013986014</v>
      </c>
      <c r="BO477" s="64">
        <f t="shared" si="91"/>
        <v>1.6442307692307694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900</v>
      </c>
      <c r="X478" s="371">
        <f t="shared" si="87"/>
        <v>902.88</v>
      </c>
      <c r="Y478" s="36">
        <f>IFERROR(IF(X478=0,"",ROUNDUP(X478/H478,0)*0.01196),"")</f>
        <v>2.0451600000000001</v>
      </c>
      <c r="Z478" s="56"/>
      <c r="AA478" s="57"/>
      <c r="AE478" s="64"/>
      <c r="BB478" s="327" t="s">
        <v>1</v>
      </c>
      <c r="BL478" s="64">
        <f t="shared" si="88"/>
        <v>961.36363636363637</v>
      </c>
      <c r="BM478" s="64">
        <f t="shared" si="89"/>
        <v>964.43999999999994</v>
      </c>
      <c r="BN478" s="64">
        <f t="shared" si="90"/>
        <v>1.638986013986014</v>
      </c>
      <c r="BO478" s="64">
        <f t="shared" si="91"/>
        <v>1.6442307692307694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407.19696969696963</v>
      </c>
      <c r="X482" s="372">
        <f>IFERROR(X476/H476,"0")+IFERROR(X477/H477,"0")+IFERROR(X478/H478,"0")+IFERROR(X479/H479,"0")+IFERROR(X480/H480,"0")+IFERROR(X481/H481,"0")</f>
        <v>409</v>
      </c>
      <c r="Y482" s="372">
        <f>IFERROR(IF(Y476="",0,Y476),"0")+IFERROR(IF(Y477="",0,Y477),"0")+IFERROR(IF(Y478="",0,Y478),"0")+IFERROR(IF(Y479="",0,Y479),"0")+IFERROR(IF(Y480="",0,Y480),"0")+IFERROR(IF(Y481="",0,Y481),"0")</f>
        <v>4.8916400000000007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2150</v>
      </c>
      <c r="X483" s="372">
        <f>IFERROR(SUM(X476:X481),"0")</f>
        <v>2159.52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11120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11159.7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11768.019503255366</v>
      </c>
      <c r="X538" s="372">
        <f>IFERROR(SUM(BM22:BM534),"0")</f>
        <v>11809.704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20</v>
      </c>
      <c r="X539" s="38">
        <f>ROUNDUP(SUM(BO22:BO534),0)</f>
        <v>20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12268.019503255366</v>
      </c>
      <c r="X540" s="372">
        <f>GrossWeightTotalR+PalletQtyTotalR*25</f>
        <v>12309.704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1591.9675267261473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1597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23.574150000000003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0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7" s="46">
        <f>IFERROR(X131*1,"0")+IFERROR(X132*1,"0")+IFERROR(X133*1,"0")+IFERROR(X134*1,"0")+IFERROR(X135*1,"0")</f>
        <v>0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0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200.1</v>
      </c>
      <c r="J547" s="46">
        <f>IFERROR(X206*1,"0")+IFERROR(X207*1,"0")+IFERROR(X208*1,"0")+IFERROR(X209*1,"0")+IFERROR(X210*1,"0")+IFERROR(X211*1,"0")+IFERROR(X215*1,"0")+IFERROR(X216*1,"0")</f>
        <v>0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0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3240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1700.3999999999999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0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0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6019.2000000000007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2024-05-17T08:27:16Z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