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1,05,24 ПОКОМ ЗПФ Сочи\"/>
    </mc:Choice>
  </mc:AlternateContent>
  <xr:revisionPtr revIDLastSave="0" documentId="13_ncr:1_{56DBFA9B-A64E-4C45-8130-7B2292CB4F54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Sheet!$A$3:$AI$60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63" i="1" l="1"/>
  <c r="AI63" i="1" s="1"/>
  <c r="AH62" i="1"/>
  <c r="AI62" i="1" s="1"/>
  <c r="AH61" i="1" l="1"/>
  <c r="AI61" i="1" s="1"/>
  <c r="AF61" i="1" l="1"/>
  <c r="AF62" i="1"/>
  <c r="AF63" i="1"/>
  <c r="AH60" i="1" l="1"/>
  <c r="AI60" i="1" s="1"/>
  <c r="AH59" i="1"/>
  <c r="AI59" i="1" s="1"/>
  <c r="AH58" i="1"/>
  <c r="AI58" i="1" s="1"/>
  <c r="AH57" i="1"/>
  <c r="AI57" i="1" s="1"/>
  <c r="AH56" i="1"/>
  <c r="AI56" i="1" s="1"/>
  <c r="AH53" i="1"/>
  <c r="AI53" i="1" s="1"/>
  <c r="AH52" i="1"/>
  <c r="AI52" i="1" s="1"/>
  <c r="AH51" i="1"/>
  <c r="AI51" i="1" s="1"/>
  <c r="AH50" i="1"/>
  <c r="AI50" i="1" s="1"/>
  <c r="AH44" i="1"/>
  <c r="AI44" i="1" s="1"/>
  <c r="AH43" i="1"/>
  <c r="AI43" i="1" s="1"/>
  <c r="AH42" i="1"/>
  <c r="AI42" i="1" s="1"/>
  <c r="AH41" i="1"/>
  <c r="AI41" i="1" s="1"/>
  <c r="AH40" i="1"/>
  <c r="AI40" i="1" s="1"/>
  <c r="AH38" i="1"/>
  <c r="AI38" i="1" s="1"/>
  <c r="AH37" i="1"/>
  <c r="AI37" i="1" s="1"/>
  <c r="AH36" i="1"/>
  <c r="AI36" i="1" s="1"/>
  <c r="AH35" i="1"/>
  <c r="AI35" i="1" s="1"/>
  <c r="AH34" i="1"/>
  <c r="AI34" i="1" s="1"/>
  <c r="AH33" i="1"/>
  <c r="AI33" i="1" s="1"/>
  <c r="AH30" i="1"/>
  <c r="AI30" i="1" s="1"/>
  <c r="AH28" i="1"/>
  <c r="AI28" i="1" s="1"/>
  <c r="AH26" i="1"/>
  <c r="AI26" i="1" s="1"/>
  <c r="AH25" i="1"/>
  <c r="AI25" i="1" s="1"/>
  <c r="AH24" i="1"/>
  <c r="AI24" i="1" s="1"/>
  <c r="AH23" i="1"/>
  <c r="AI23" i="1" s="1"/>
  <c r="AH21" i="1"/>
  <c r="AI21" i="1" s="1"/>
  <c r="AH20" i="1"/>
  <c r="AI20" i="1" s="1"/>
  <c r="AH19" i="1"/>
  <c r="AI19" i="1" s="1"/>
  <c r="AH17" i="1"/>
  <c r="AI17" i="1" s="1"/>
  <c r="AH16" i="1"/>
  <c r="AI16" i="1" s="1"/>
  <c r="AH15" i="1"/>
  <c r="AI15" i="1" s="1"/>
  <c r="AH13" i="1"/>
  <c r="AI13" i="1" s="1"/>
  <c r="AH12" i="1"/>
  <c r="AI12" i="1" s="1"/>
  <c r="AH10" i="1"/>
  <c r="AI10" i="1" s="1"/>
  <c r="AH9" i="1"/>
  <c r="AI9" i="1" s="1"/>
  <c r="AF60" i="1"/>
  <c r="AF59" i="1"/>
  <c r="AF58" i="1"/>
  <c r="AF57" i="1"/>
  <c r="AF56" i="1"/>
  <c r="AF53" i="1"/>
  <c r="AF52" i="1"/>
  <c r="AF51" i="1"/>
  <c r="AF50" i="1"/>
  <c r="AF44" i="1"/>
  <c r="AF43" i="1"/>
  <c r="AF42" i="1"/>
  <c r="AF41" i="1"/>
  <c r="AF40" i="1"/>
  <c r="AF38" i="1"/>
  <c r="AF37" i="1"/>
  <c r="AF36" i="1"/>
  <c r="AF35" i="1"/>
  <c r="AF34" i="1"/>
  <c r="AF33" i="1"/>
  <c r="AF30" i="1"/>
  <c r="AF28" i="1"/>
  <c r="AF26" i="1"/>
  <c r="AF25" i="1"/>
  <c r="AF24" i="1"/>
  <c r="AF23" i="1"/>
  <c r="AF21" i="1"/>
  <c r="AF20" i="1"/>
  <c r="AF19" i="1"/>
  <c r="AF17" i="1"/>
  <c r="AF16" i="1"/>
  <c r="AF15" i="1"/>
  <c r="AF13" i="1"/>
  <c r="AF12" i="1"/>
  <c r="AF10" i="1"/>
  <c r="AF9" i="1"/>
  <c r="U48" i="1"/>
  <c r="AF48" i="1" s="1"/>
  <c r="U46" i="1"/>
  <c r="AF46" i="1" s="1"/>
  <c r="U45" i="1"/>
  <c r="AF45" i="1" s="1"/>
  <c r="U39" i="1"/>
  <c r="AF39" i="1" s="1"/>
  <c r="U32" i="1"/>
  <c r="AH32" i="1" s="1"/>
  <c r="AI32" i="1" s="1"/>
  <c r="U29" i="1"/>
  <c r="AF29" i="1" s="1"/>
  <c r="U22" i="1"/>
  <c r="AF22" i="1" s="1"/>
  <c r="U18" i="1"/>
  <c r="AF18" i="1" s="1"/>
  <c r="U14" i="1"/>
  <c r="AF14" i="1" s="1"/>
  <c r="AH18" i="1" l="1"/>
  <c r="AI18" i="1" s="1"/>
  <c r="AH39" i="1"/>
  <c r="AI39" i="1" s="1"/>
  <c r="AH14" i="1"/>
  <c r="AI14" i="1" s="1"/>
  <c r="AH22" i="1"/>
  <c r="AI22" i="1" s="1"/>
  <c r="AH45" i="1"/>
  <c r="AI45" i="1" s="1"/>
  <c r="AH48" i="1"/>
  <c r="AI48" i="1" s="1"/>
  <c r="AH29" i="1"/>
  <c r="AI29" i="1" s="1"/>
  <c r="AH46" i="1"/>
  <c r="AI46" i="1" s="1"/>
  <c r="AF32" i="1"/>
  <c r="G46" i="1"/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7" i="1"/>
  <c r="E38" i="1"/>
  <c r="E39" i="1"/>
  <c r="E40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7" i="1"/>
  <c r="F38" i="1"/>
  <c r="F39" i="1"/>
  <c r="F40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2" i="1"/>
  <c r="G43" i="1"/>
  <c r="G44" i="1"/>
  <c r="G45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" i="1"/>
  <c r="S7" i="1"/>
  <c r="Y7" i="1" s="1"/>
  <c r="S8" i="1"/>
  <c r="S9" i="1"/>
  <c r="X9" i="1" s="1"/>
  <c r="S10" i="1"/>
  <c r="X10" i="1" s="1"/>
  <c r="S11" i="1"/>
  <c r="S12" i="1"/>
  <c r="X12" i="1" s="1"/>
  <c r="S13" i="1"/>
  <c r="X13" i="1" s="1"/>
  <c r="S14" i="1"/>
  <c r="X14" i="1" s="1"/>
  <c r="S15" i="1"/>
  <c r="X15" i="1" s="1"/>
  <c r="S16" i="1"/>
  <c r="X16" i="1" s="1"/>
  <c r="S17" i="1"/>
  <c r="X17" i="1" s="1"/>
  <c r="S18" i="1"/>
  <c r="X18" i="1" s="1"/>
  <c r="S19" i="1"/>
  <c r="X19" i="1" s="1"/>
  <c r="S20" i="1"/>
  <c r="X20" i="1" s="1"/>
  <c r="S21" i="1"/>
  <c r="X21" i="1" s="1"/>
  <c r="S22" i="1"/>
  <c r="X22" i="1" s="1"/>
  <c r="S23" i="1"/>
  <c r="X23" i="1" s="1"/>
  <c r="S24" i="1"/>
  <c r="X24" i="1" s="1"/>
  <c r="S25" i="1"/>
  <c r="X25" i="1" s="1"/>
  <c r="S26" i="1"/>
  <c r="X26" i="1" s="1"/>
  <c r="S27" i="1"/>
  <c r="S28" i="1"/>
  <c r="X28" i="1" s="1"/>
  <c r="S29" i="1"/>
  <c r="X29" i="1" s="1"/>
  <c r="S30" i="1"/>
  <c r="X30" i="1" s="1"/>
  <c r="S31" i="1"/>
  <c r="Y31" i="1" s="1"/>
  <c r="S32" i="1"/>
  <c r="X32" i="1" s="1"/>
  <c r="S33" i="1"/>
  <c r="X33" i="1" s="1"/>
  <c r="S34" i="1"/>
  <c r="X34" i="1" s="1"/>
  <c r="S35" i="1"/>
  <c r="X35" i="1" s="1"/>
  <c r="S37" i="1"/>
  <c r="X37" i="1" s="1"/>
  <c r="S38" i="1"/>
  <c r="X38" i="1" s="1"/>
  <c r="S39" i="1"/>
  <c r="X39" i="1" s="1"/>
  <c r="S40" i="1"/>
  <c r="X40" i="1" s="1"/>
  <c r="S42" i="1"/>
  <c r="X42" i="1" s="1"/>
  <c r="S43" i="1"/>
  <c r="X43" i="1" s="1"/>
  <c r="S44" i="1"/>
  <c r="X44" i="1" s="1"/>
  <c r="S45" i="1"/>
  <c r="X45" i="1" s="1"/>
  <c r="S46" i="1"/>
  <c r="X46" i="1" s="1"/>
  <c r="S47" i="1"/>
  <c r="Y47" i="1" s="1"/>
  <c r="S48" i="1"/>
  <c r="X48" i="1" s="1"/>
  <c r="S49" i="1"/>
  <c r="S50" i="1"/>
  <c r="X50" i="1" s="1"/>
  <c r="S51" i="1"/>
  <c r="X51" i="1" s="1"/>
  <c r="S52" i="1"/>
  <c r="X52" i="1" s="1"/>
  <c r="S53" i="1"/>
  <c r="X53" i="1" s="1"/>
  <c r="S54" i="1"/>
  <c r="S55" i="1"/>
  <c r="S56" i="1"/>
  <c r="X56" i="1" s="1"/>
  <c r="S57" i="1"/>
  <c r="X57" i="1" s="1"/>
  <c r="S58" i="1"/>
  <c r="X58" i="1" s="1"/>
  <c r="S59" i="1"/>
  <c r="X59" i="1" s="1"/>
  <c r="S6" i="1"/>
  <c r="H41" i="1"/>
  <c r="S41" i="1" s="1"/>
  <c r="H36" i="1"/>
  <c r="S36" i="1" s="1"/>
  <c r="AF7" i="1"/>
  <c r="AF31" i="1"/>
  <c r="AF47" i="1"/>
  <c r="AF6" i="1"/>
  <c r="T41" i="1" l="1"/>
  <c r="X41" i="1"/>
  <c r="T36" i="1"/>
  <c r="X36" i="1"/>
  <c r="E36" i="1"/>
  <c r="E41" i="1"/>
  <c r="F41" i="1"/>
  <c r="F36" i="1"/>
  <c r="G41" i="1"/>
  <c r="G36" i="1"/>
  <c r="X6" i="1"/>
  <c r="Y6" i="1"/>
  <c r="T58" i="1"/>
  <c r="T56" i="1"/>
  <c r="T54" i="1"/>
  <c r="T52" i="1"/>
  <c r="T44" i="1"/>
  <c r="T42" i="1"/>
  <c r="Y39" i="1"/>
  <c r="Y37" i="1"/>
  <c r="T37" i="1"/>
  <c r="T34" i="1"/>
  <c r="T28" i="1"/>
  <c r="T26" i="1"/>
  <c r="T24" i="1"/>
  <c r="T20" i="1"/>
  <c r="T16" i="1"/>
  <c r="T12" i="1"/>
  <c r="T10" i="1"/>
  <c r="AF8" i="1"/>
  <c r="Y59" i="1"/>
  <c r="T59" i="1"/>
  <c r="Y57" i="1"/>
  <c r="T57" i="1"/>
  <c r="Y55" i="1"/>
  <c r="T55" i="1"/>
  <c r="AH55" i="1" s="1"/>
  <c r="AI55" i="1" s="1"/>
  <c r="Y53" i="1"/>
  <c r="T53" i="1"/>
  <c r="Y51" i="1"/>
  <c r="T51" i="1"/>
  <c r="Y49" i="1"/>
  <c r="T49" i="1"/>
  <c r="Y45" i="1"/>
  <c r="Y43" i="1"/>
  <c r="T43" i="1"/>
  <c r="T40" i="1"/>
  <c r="T38" i="1"/>
  <c r="Y35" i="1"/>
  <c r="Y33" i="1"/>
  <c r="T33" i="1"/>
  <c r="Y29" i="1"/>
  <c r="Y27" i="1"/>
  <c r="T27" i="1"/>
  <c r="Y25" i="1"/>
  <c r="T25" i="1"/>
  <c r="Y23" i="1"/>
  <c r="Y21" i="1"/>
  <c r="T21" i="1"/>
  <c r="Y19" i="1"/>
  <c r="T19" i="1"/>
  <c r="Y17" i="1"/>
  <c r="T17" i="1"/>
  <c r="Y15" i="1"/>
  <c r="T15" i="1"/>
  <c r="Y13" i="1"/>
  <c r="T13" i="1"/>
  <c r="Y11" i="1"/>
  <c r="T11" i="1"/>
  <c r="Y9" i="1"/>
  <c r="T9" i="1"/>
  <c r="X47" i="1"/>
  <c r="X31" i="1"/>
  <c r="X7" i="1"/>
  <c r="Y36" i="1"/>
  <c r="Y41" i="1"/>
  <c r="Y58" i="1"/>
  <c r="Y56" i="1"/>
  <c r="Y54" i="1"/>
  <c r="Y52" i="1"/>
  <c r="Y50" i="1"/>
  <c r="Y48" i="1"/>
  <c r="Y46" i="1"/>
  <c r="Y44" i="1"/>
  <c r="Y42" i="1"/>
  <c r="Y40" i="1"/>
  <c r="Y38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AD5" i="1"/>
  <c r="AC5" i="1"/>
  <c r="AB5" i="1"/>
  <c r="AA5" i="1"/>
  <c r="Z5" i="1"/>
  <c r="V5" i="1"/>
  <c r="S5" i="1"/>
  <c r="R5" i="1"/>
  <c r="Q5" i="1"/>
  <c r="P5" i="1"/>
  <c r="O5" i="1"/>
  <c r="M5" i="1"/>
  <c r="I5" i="1"/>
  <c r="H5" i="1"/>
  <c r="X55" i="1" l="1"/>
  <c r="AF55" i="1"/>
  <c r="AH11" i="1"/>
  <c r="AH27" i="1"/>
  <c r="AI27" i="1" s="1"/>
  <c r="U49" i="1"/>
  <c r="AH49" i="1" s="1"/>
  <c r="AI49" i="1" s="1"/>
  <c r="AH54" i="1"/>
  <c r="AI54" i="1" s="1"/>
  <c r="T5" i="1"/>
  <c r="X8" i="1"/>
  <c r="N5" i="1"/>
  <c r="AI11" i="1" l="1"/>
  <c r="AI5" i="1" s="1"/>
  <c r="AH5" i="1"/>
  <c r="AF54" i="1"/>
  <c r="X54" i="1"/>
  <c r="X27" i="1"/>
  <c r="AF27" i="1"/>
  <c r="X49" i="1"/>
  <c r="AF49" i="1"/>
  <c r="X11" i="1"/>
  <c r="AF11" i="1"/>
  <c r="U5" i="1"/>
  <c r="AF5" i="1" l="1"/>
</calcChain>
</file>

<file path=xl/sharedStrings.xml><?xml version="1.0" encoding="utf-8"?>
<sst xmlns="http://schemas.openxmlformats.org/spreadsheetml/2006/main" count="174" uniqueCount="106">
  <si>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</si>
  <si>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</si>
  <si>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</si>
  <si>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</si>
  <si>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</si>
  <si>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</si>
  <si>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</si>
  <si>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</si>
  <si>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</si>
  <si>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</si>
  <si>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</si>
  <si>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</si>
  <si>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</si>
  <si>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</si>
  <si>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</si>
  <si>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</si>
  <si>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</si>
  <si>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</si>
  <si>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</si>
  <si>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</si>
  <si>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</si>
  <si>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</si>
  <si>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</si>
  <si>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</si>
  <si>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</si>
  <si>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</si>
  <si>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</si>
  <si>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05,04,</t>
  </si>
  <si>
    <t>01,05,</t>
  </si>
  <si>
    <t>29,03,</t>
  </si>
  <si>
    <t>01,03,</t>
  </si>
  <si>
    <t>26,02,</t>
  </si>
  <si>
    <t>16,01,</t>
  </si>
  <si>
    <t>09,01,</t>
  </si>
  <si>
    <t>БОНУС_Пельмени Бульмени с говядиной и свининой Горячая штучка 0,43  ПОКОМ</t>
  </si>
  <si>
    <t>шт</t>
  </si>
  <si>
    <t>БОНУС_Пельмени Отборные из свинины и говядины 0,9 кг ТМ Стародворье ТС Медвежье ушко  ПОКОМ</t>
  </si>
  <si>
    <t>Вареники замороженные постные Благолепные с картофелем и грибами классическая форма, ВЕС,  ПОКОМ</t>
  </si>
  <si>
    <t>кг</t>
  </si>
  <si>
    <t>Готовые бельмеши сочные с мясом ТМ Горячая штучка 0,3кг зам  ПОКОМ</t>
  </si>
  <si>
    <t>необходимо увеличить продажи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</si>
  <si>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</si>
  <si>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</si>
  <si>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ПОКОМ</t>
  </si>
  <si>
    <t>Готовые чебупели сочные с мясом ТМ Горячая штучка  0,3кг зам  ПОКОМ</t>
  </si>
  <si>
    <t>Готовые чебуреки Сочный мегачебурек.Готовые жареные.ВЕС  ПОКОМ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</si>
  <si>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</si>
  <si>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</si>
  <si>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ЖАР-мени ВЕС ТМ Зареченские  ПОКОМ</t>
  </si>
  <si>
    <t>Жар-боллы с курочкой и сыром, ВЕС  ПОКОМ</t>
  </si>
  <si>
    <t>Жар-ладушки с мясом. ВЕС  ПОКОМ</t>
  </si>
  <si>
    <t>Жар-ладушки с яблоком и грушей, ВЕС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</si>
  <si>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</si>
  <si>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</si>
  <si>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</si>
  <si>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</si>
  <si>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</si>
  <si>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</si>
  <si>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</si>
  <si>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</si>
  <si>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Наггетсы хрустящие п/ф ВЕС ПОКОМ</t>
  </si>
  <si>
    <t>Пекерсы с индейкой в сливочном соусе ТМ Горячая штучка 0,25 кг зам  ПОКОМ</t>
  </si>
  <si>
    <t>Пельмени Grandmeni с говядиной ТМ Горячая  0,75 кг. ПОКОМ</t>
  </si>
  <si>
    <t>филиал вывел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</si>
  <si>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</si>
  <si>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</si>
  <si>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</si>
  <si>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</si>
  <si>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</si>
  <si>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</si>
  <si>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</si>
  <si>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Быстромени сфера, ВЕС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</si>
  <si>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</si>
  <si>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</si>
  <si>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</si>
  <si>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</si>
  <si>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</si>
  <si>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Со свининой и говядиной ТМ Особый рецепт Любимая ложка 1,0 кг  ПОКОМ</t>
  </si>
  <si>
    <t>Сосиски Сливушки #нежнушки ТМ Вязанка  0,33 кг.  ПОКОМ</t>
  </si>
  <si>
    <t>Фрайпицца с ветчиной и грибами 3,0 кг. ВЕС.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</si>
  <si>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</si>
  <si>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</si>
  <si>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</si>
  <si>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</si>
  <si>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</si>
  <si>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</si>
  <si>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</si>
  <si>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</si>
  <si>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</si>
  <si>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</si>
  <si>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</si>
  <si>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t>Чебуречище ТМ Горячая штучка .0,14 кг зам. ПОКОМ</t>
  </si>
  <si>
    <t>последняя поставка</t>
  </si>
  <si>
    <t>необходимо увеличить продажи!!! Уже писал 01,03,24 и 29,03,24</t>
  </si>
  <si>
    <t>«Чебупай брауни» Фикс.вес 0,2 Лоток ТМ «Горячая штучка»</t>
  </si>
  <si>
    <t>1,5 мес</t>
  </si>
  <si>
    <t>2 мес</t>
  </si>
  <si>
    <t>заказ</t>
  </si>
  <si>
    <t>нет потребности (филиал постоянно обнуляет)</t>
  </si>
  <si>
    <t>03,05,24 Химич обнулил</t>
  </si>
  <si>
    <t>Химич согласовал</t>
  </si>
  <si>
    <t>03,05,24 Химич обнулил (вывод)</t>
  </si>
  <si>
    <t>Пельмени «Медвежьи ушки с фермерскими сливками» 0,4 Классическая форма ТМ «Стародворье»</t>
  </si>
  <si>
    <t>Пельмени «Медвежьи ушки с фермерскими сливками» 0,7 Классическая форма ТМ «Стародворье»</t>
  </si>
  <si>
    <t>Пельмени «Медвежьи ушки с фермерской свининой и говядиной Малые» 0,7 Классическая форма ТМ «Стародворье»</t>
  </si>
  <si>
    <t>дозаказ по письму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</si>
</sst>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4" fillId="0" borderId="1" xfId="1" applyNumberFormat="1" applyFont="1"/>
    <xf numFmtId="164" fontId="5" fillId="6" borderId="1" xfId="1" applyNumberFormat="1" applyFont="1" applyFill="1"/>
    <xf numFmtId="164" fontId="1" fillId="6" borderId="1" xfId="1" applyNumberFormat="1" applyFill="1"/>
    <xf numFmtId="164" fontId="6" fillId="6" borderId="1" xfId="1" applyNumberFormat="1" applyFont="1" applyFill="1"/>
    <xf numFmtId="164" fontId="1" fillId="6" borderId="2" xfId="1" applyNumberFormat="1" applyFill="1" applyBorder="1"/>
    <xf numFmtId="2" fontId="1" fillId="6" borderId="1" xfId="1" applyNumberFormat="1" applyFill="1"/>
    <xf numFmtId="164" fontId="2" fillId="7" borderId="1" xfId="1" applyNumberFormat="1" applyFont="1" applyFill="1"/>
    <xf numFmtId="164" fontId="8" fillId="7" borderId="1" xfId="1" applyNumberFormat="1" applyFont="1" applyFill="1"/>
    <xf numFmtId="0" fontId="7" fillId="7" borderId="0" xfId="0" applyFont="1" applyFill="1"/>
    <xf numFmtId="164" fontId="1" fillId="4" borderId="2" xfId="1" applyNumberFormat="1" applyFill="1" applyBorder="1"/>
    <xf numFmtId="164" fontId="1" fillId="4" borderId="1" xfId="1" applyNumberFormat="1" applyFill="1"/>
    <xf numFmtId="164" fontId="8" fillId="5" borderId="1" xfId="1" applyNumberFormat="1" applyFont="1" applyFill="1"/>
    <xf numFmtId="2" fontId="1" fillId="0" borderId="1" xfId="1" applyNumberFormat="1" applyFill="1"/>
    <xf numFmtId="164" fontId="1" fillId="8" borderId="2" xfId="1" applyNumberFormat="1" applyFill="1" applyBorder="1"/>
    <xf numFmtId="0" fontId="9" fillId="0" borderId="0" xfId="0" applyFon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492"/>
  <sheetViews>
    <sheetView tabSelected="1" zoomScale="80" zoomScaleNormal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E11" sqref="AE11"/>
    </sheetView>
  </sheetViews>
  <sheetFormatPr defaultRowHeight="15" x14ac:dyDescent="0.25"/>
  <cols>
    <col min="1" max="1" width="78" customWidth="1"/>
    <col min="2" max="2" width="4" customWidth="1"/>
    <col min="3" max="3" width="6.28515625" customWidth="1"/>
    <col min="4" max="4" width="4.28515625" customWidth="1"/>
    <col min="5" max="6" width="6.28515625" customWidth="1"/>
    <col min="7" max="7" width="8.28515625" customWidth="1"/>
    <col min="8" max="8" width="6.28515625" customWidth="1"/>
    <col min="9" max="9" width="6.85546875" style="26" customWidth="1"/>
    <col min="10" max="10" width="5.42578125" style="8" customWidth="1"/>
    <col min="11" max="11" width="5.42578125" customWidth="1"/>
    <col min="12" max="12" width="1.28515625" customWidth="1"/>
    <col min="13" max="14" width="6.85546875" customWidth="1"/>
    <col min="15" max="17" width="0.85546875" customWidth="1"/>
    <col min="18" max="22" width="6.85546875" customWidth="1"/>
    <col min="23" max="23" width="21.5703125" customWidth="1"/>
    <col min="24" max="25" width="6.140625" customWidth="1"/>
    <col min="26" max="30" width="6.7109375" customWidth="1"/>
    <col min="31" max="31" width="44.5703125" customWidth="1"/>
    <col min="32" max="32" width="6.85546875" customWidth="1"/>
    <col min="33" max="33" width="8" style="8" customWidth="1"/>
    <col min="34" max="34" width="8" style="13" customWidth="1"/>
    <col min="35" max="54" width="8" customWidth="1"/>
  </cols>
  <sheetData>
    <row r="1" spans="1:54" x14ac:dyDescent="0.25">
      <c r="A1" s="1"/>
      <c r="B1" s="1"/>
      <c r="C1" s="1"/>
      <c r="D1" s="1"/>
      <c r="E1" s="1"/>
      <c r="F1" s="1"/>
      <c r="G1" s="1"/>
      <c r="H1" s="1"/>
      <c r="I1" s="25"/>
      <c r="J1" s="6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6"/>
      <c r="AH1" s="10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x14ac:dyDescent="0.25">
      <c r="A2" s="1"/>
      <c r="B2" s="1"/>
      <c r="C2" s="1"/>
      <c r="D2" s="1"/>
      <c r="E2" s="1"/>
      <c r="F2" s="1" t="s">
        <v>96</v>
      </c>
      <c r="G2" s="1" t="s">
        <v>95</v>
      </c>
      <c r="H2" s="1"/>
      <c r="I2" s="25"/>
      <c r="J2" s="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6"/>
      <c r="AH2" s="10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 x14ac:dyDescent="0.25">
      <c r="A3" s="2" t="s">
        <v>0</v>
      </c>
      <c r="B3" s="2" t="s">
        <v>1</v>
      </c>
      <c r="C3" s="2" t="s">
        <v>2</v>
      </c>
      <c r="D3" s="2" t="s">
        <v>3</v>
      </c>
      <c r="E3" s="2"/>
      <c r="F3" s="2"/>
      <c r="G3" s="2"/>
      <c r="H3" s="2" t="s">
        <v>4</v>
      </c>
      <c r="I3" s="24" t="s">
        <v>5</v>
      </c>
      <c r="J3" s="7" t="s">
        <v>6</v>
      </c>
      <c r="K3" s="2" t="s">
        <v>7</v>
      </c>
      <c r="L3" s="2" t="s">
        <v>8</v>
      </c>
      <c r="M3" s="2" t="s">
        <v>9</v>
      </c>
      <c r="N3" s="2" t="s">
        <v>10</v>
      </c>
      <c r="O3" s="2" t="s">
        <v>11</v>
      </c>
      <c r="P3" s="2" t="s">
        <v>12</v>
      </c>
      <c r="Q3" s="2" t="s">
        <v>13</v>
      </c>
      <c r="R3" s="2" t="s">
        <v>92</v>
      </c>
      <c r="S3" s="2" t="s">
        <v>14</v>
      </c>
      <c r="T3" s="3" t="s">
        <v>15</v>
      </c>
      <c r="U3" s="3" t="s">
        <v>97</v>
      </c>
      <c r="V3" s="9" t="s">
        <v>16</v>
      </c>
      <c r="W3" s="9" t="s">
        <v>17</v>
      </c>
      <c r="X3" s="2" t="s">
        <v>18</v>
      </c>
      <c r="Y3" s="2" t="s">
        <v>19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7" t="s">
        <v>23</v>
      </c>
      <c r="AH3" s="11" t="s">
        <v>24</v>
      </c>
      <c r="AI3" s="2" t="s">
        <v>25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x14ac:dyDescent="0.25">
      <c r="A4" s="1"/>
      <c r="B4" s="1"/>
      <c r="C4" s="1"/>
      <c r="D4" s="1"/>
      <c r="E4" s="1"/>
      <c r="F4" s="1"/>
      <c r="G4" s="1"/>
      <c r="H4" s="1"/>
      <c r="I4" s="25"/>
      <c r="J4" s="6"/>
      <c r="K4" s="1"/>
      <c r="L4" s="1"/>
      <c r="M4" s="1"/>
      <c r="N4" s="1"/>
      <c r="O4" s="1"/>
      <c r="P4" s="1"/>
      <c r="Q4" s="1" t="s">
        <v>26</v>
      </c>
      <c r="R4" s="1" t="s">
        <v>27</v>
      </c>
      <c r="S4" s="1" t="s">
        <v>28</v>
      </c>
      <c r="T4" s="1"/>
      <c r="U4" s="1"/>
      <c r="V4" s="1"/>
      <c r="W4" s="1"/>
      <c r="X4" s="1"/>
      <c r="Y4" s="1"/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6"/>
      <c r="AH4" s="10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spans="1:54" x14ac:dyDescent="0.25">
      <c r="A5" s="1"/>
      <c r="B5" s="1"/>
      <c r="C5" s="1"/>
      <c r="D5" s="1"/>
      <c r="E5" s="1"/>
      <c r="F5" s="1"/>
      <c r="G5" s="1"/>
      <c r="H5" s="4">
        <f>SUM(H6:H492)</f>
        <v>3634.66</v>
      </c>
      <c r="I5" s="25">
        <f>SUM(I6:I492)</f>
        <v>11543.26</v>
      </c>
      <c r="J5" s="6"/>
      <c r="K5" s="1"/>
      <c r="L5" s="1"/>
      <c r="M5" s="4">
        <f t="shared" ref="M5:V5" si="0">SUM(M6:M492)</f>
        <v>3639.3</v>
      </c>
      <c r="N5" s="4">
        <f t="shared" si="0"/>
        <v>-4.639999999999997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13540.2</v>
      </c>
      <c r="S5" s="4">
        <f t="shared" si="0"/>
        <v>726.93200000000002</v>
      </c>
      <c r="T5" s="4">
        <f t="shared" si="0"/>
        <v>11891</v>
      </c>
      <c r="U5" s="4">
        <f t="shared" si="0"/>
        <v>14893</v>
      </c>
      <c r="V5" s="4">
        <f t="shared" si="0"/>
        <v>10773</v>
      </c>
      <c r="W5" s="1"/>
      <c r="X5" s="1"/>
      <c r="Y5" s="1"/>
      <c r="Z5" s="4">
        <f>SUM(Z6:Z492)</f>
        <v>673.65600000000006</v>
      </c>
      <c r="AA5" s="4">
        <f>SUM(AA6:AA492)</f>
        <v>856.05600000000015</v>
      </c>
      <c r="AB5" s="4">
        <f>SUM(AB6:AB492)</f>
        <v>488.31999999999994</v>
      </c>
      <c r="AC5" s="4">
        <f>SUM(AC6:AC492)</f>
        <v>759.88000000000022</v>
      </c>
      <c r="AD5" s="4">
        <f>SUM(AD6:AD492)</f>
        <v>508.3</v>
      </c>
      <c r="AE5" s="1"/>
      <c r="AF5" s="4">
        <f>SUM(AF6:AF492)</f>
        <v>6117.4800000000005</v>
      </c>
      <c r="AG5" s="6"/>
      <c r="AH5" s="12">
        <f>SUM(AH6:AH492)</f>
        <v>1631</v>
      </c>
      <c r="AI5" s="4">
        <f>SUM(AI6:AI492)</f>
        <v>6115.78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1:54" ht="15" customHeight="1" x14ac:dyDescent="0.25">
      <c r="A6" s="18" t="s">
        <v>34</v>
      </c>
      <c r="B6" s="1" t="s">
        <v>35</v>
      </c>
      <c r="C6" s="1">
        <v>-6</v>
      </c>
      <c r="D6" s="1">
        <v>10</v>
      </c>
      <c r="E6" s="1">
        <f>H6*10</f>
        <v>40</v>
      </c>
      <c r="F6" s="1">
        <f>H6*8</f>
        <v>32</v>
      </c>
      <c r="G6" s="1">
        <f>H6*6</f>
        <v>24</v>
      </c>
      <c r="H6" s="19">
        <v>4</v>
      </c>
      <c r="I6" s="25"/>
      <c r="J6" s="6">
        <v>0</v>
      </c>
      <c r="K6" s="1" t="e">
        <v>#N/A</v>
      </c>
      <c r="L6" s="1"/>
      <c r="M6" s="1">
        <v>4</v>
      </c>
      <c r="N6" s="1">
        <f t="shared" ref="N6:N33" si="1">H6-M6</f>
        <v>0</v>
      </c>
      <c r="O6" s="1"/>
      <c r="P6" s="1"/>
      <c r="Q6" s="1"/>
      <c r="R6" s="1"/>
      <c r="S6" s="1">
        <f>H6/5</f>
        <v>0.8</v>
      </c>
      <c r="T6" s="5"/>
      <c r="U6" s="5"/>
      <c r="V6" s="5"/>
      <c r="W6" s="1"/>
      <c r="X6" s="1">
        <f>(I6+T6)/S6</f>
        <v>0</v>
      </c>
      <c r="Y6" s="1">
        <f>I6/S6</f>
        <v>0</v>
      </c>
      <c r="Z6" s="1">
        <v>1</v>
      </c>
      <c r="AA6" s="1">
        <v>4</v>
      </c>
      <c r="AB6" s="1">
        <v>2.4</v>
      </c>
      <c r="AC6" s="1">
        <v>4.2</v>
      </c>
      <c r="AD6" s="1">
        <v>0.25</v>
      </c>
      <c r="AE6" s="1"/>
      <c r="AF6" s="1">
        <f>T6*J6</f>
        <v>0</v>
      </c>
      <c r="AG6" s="6">
        <v>0</v>
      </c>
      <c r="AH6" s="10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x14ac:dyDescent="0.25">
      <c r="A7" s="18" t="s">
        <v>36</v>
      </c>
      <c r="B7" s="1" t="s">
        <v>35</v>
      </c>
      <c r="C7" s="1">
        <v>-90</v>
      </c>
      <c r="D7" s="1">
        <v>116</v>
      </c>
      <c r="E7" s="1">
        <f t="shared" ref="E7:E59" si="2">H7*10</f>
        <v>260</v>
      </c>
      <c r="F7" s="1">
        <f t="shared" ref="F7:F59" si="3">H7*8</f>
        <v>208</v>
      </c>
      <c r="G7" s="1">
        <f t="shared" ref="G7:G59" si="4">H7*6</f>
        <v>156</v>
      </c>
      <c r="H7" s="19">
        <v>26</v>
      </c>
      <c r="I7" s="25"/>
      <c r="J7" s="6">
        <v>0</v>
      </c>
      <c r="K7" s="1" t="e">
        <v>#N/A</v>
      </c>
      <c r="L7" s="1"/>
      <c r="M7" s="1">
        <v>26</v>
      </c>
      <c r="N7" s="1">
        <f t="shared" si="1"/>
        <v>0</v>
      </c>
      <c r="O7" s="1"/>
      <c r="P7" s="1"/>
      <c r="Q7" s="1"/>
      <c r="R7" s="1"/>
      <c r="S7" s="1">
        <f t="shared" ref="S7:S59" si="5">H7/5</f>
        <v>5.2</v>
      </c>
      <c r="T7" s="5"/>
      <c r="U7" s="5"/>
      <c r="V7" s="5"/>
      <c r="W7" s="1"/>
      <c r="X7" s="1">
        <f t="shared" ref="X7:X47" si="6">(I7+T7)/S7</f>
        <v>0</v>
      </c>
      <c r="Y7" s="1">
        <f t="shared" ref="Y7:Y59" si="7">I7/S7</f>
        <v>0</v>
      </c>
      <c r="Z7" s="1">
        <v>2.8</v>
      </c>
      <c r="AA7" s="1">
        <v>5</v>
      </c>
      <c r="AB7" s="1">
        <v>5</v>
      </c>
      <c r="AC7" s="1">
        <v>2.4</v>
      </c>
      <c r="AD7" s="1">
        <v>0.75</v>
      </c>
      <c r="AE7" s="1"/>
      <c r="AF7" s="1">
        <f t="shared" ref="AF7:AF47" si="8">T7*J7</f>
        <v>0</v>
      </c>
      <c r="AG7" s="6">
        <v>0</v>
      </c>
      <c r="AH7" s="10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1:54" x14ac:dyDescent="0.25">
      <c r="A8" s="14" t="s">
        <v>37</v>
      </c>
      <c r="B8" s="14" t="s">
        <v>38</v>
      </c>
      <c r="C8" s="14"/>
      <c r="D8" s="14"/>
      <c r="E8" s="14">
        <f t="shared" si="2"/>
        <v>0</v>
      </c>
      <c r="F8" s="14">
        <f t="shared" si="3"/>
        <v>0</v>
      </c>
      <c r="G8" s="14">
        <f t="shared" si="4"/>
        <v>0</v>
      </c>
      <c r="H8" s="14"/>
      <c r="I8" s="29"/>
      <c r="J8" s="15">
        <v>0</v>
      </c>
      <c r="K8" s="14">
        <v>90</v>
      </c>
      <c r="L8" s="14"/>
      <c r="M8" s="14"/>
      <c r="N8" s="14">
        <f t="shared" si="1"/>
        <v>0</v>
      </c>
      <c r="O8" s="14"/>
      <c r="P8" s="14"/>
      <c r="Q8" s="14"/>
      <c r="R8" s="14">
        <v>0</v>
      </c>
      <c r="S8" s="14">
        <f t="shared" si="5"/>
        <v>0</v>
      </c>
      <c r="T8" s="16">
        <v>30</v>
      </c>
      <c r="U8" s="16">
        <v>0</v>
      </c>
      <c r="V8" s="16">
        <v>0</v>
      </c>
      <c r="W8" s="14"/>
      <c r="X8" s="14" t="e">
        <f t="shared" si="6"/>
        <v>#DIV/0!</v>
      </c>
      <c r="Y8" s="14" t="e">
        <f t="shared" si="7"/>
        <v>#DIV/0!</v>
      </c>
      <c r="Z8" s="14">
        <v>0</v>
      </c>
      <c r="AA8" s="14">
        <v>0</v>
      </c>
      <c r="AB8" s="14">
        <v>0</v>
      </c>
      <c r="AC8" s="14">
        <v>1</v>
      </c>
      <c r="AD8" s="14">
        <v>0</v>
      </c>
      <c r="AE8" s="14" t="s">
        <v>98</v>
      </c>
      <c r="AF8" s="14">
        <f t="shared" si="8"/>
        <v>0</v>
      </c>
      <c r="AG8" s="15">
        <v>0</v>
      </c>
      <c r="AH8" s="17"/>
      <c r="AI8" s="14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1:54" x14ac:dyDescent="0.25">
      <c r="A9" s="1" t="s">
        <v>39</v>
      </c>
      <c r="B9" s="1" t="s">
        <v>35</v>
      </c>
      <c r="C9" s="1">
        <v>202</v>
      </c>
      <c r="D9" s="1"/>
      <c r="E9" s="1">
        <f t="shared" si="2"/>
        <v>570</v>
      </c>
      <c r="F9" s="1">
        <f t="shared" si="3"/>
        <v>456</v>
      </c>
      <c r="G9" s="1">
        <f t="shared" si="4"/>
        <v>342</v>
      </c>
      <c r="H9" s="1">
        <v>57</v>
      </c>
      <c r="I9" s="25">
        <v>145</v>
      </c>
      <c r="J9" s="6">
        <v>0.3</v>
      </c>
      <c r="K9" s="1">
        <v>180</v>
      </c>
      <c r="L9" s="1"/>
      <c r="M9" s="1">
        <v>57</v>
      </c>
      <c r="N9" s="1">
        <f t="shared" si="1"/>
        <v>0</v>
      </c>
      <c r="O9" s="1"/>
      <c r="P9" s="1"/>
      <c r="Q9" s="1"/>
      <c r="R9" s="1">
        <v>0</v>
      </c>
      <c r="S9" s="1">
        <f t="shared" si="5"/>
        <v>11.4</v>
      </c>
      <c r="T9" s="5">
        <f t="shared" ref="T9:T28" si="9">30*S9-I9</f>
        <v>197</v>
      </c>
      <c r="U9" s="5">
        <v>220</v>
      </c>
      <c r="V9" s="5">
        <v>240</v>
      </c>
      <c r="W9" s="1"/>
      <c r="X9" s="1">
        <f>(I9+U9)/S9</f>
        <v>32.017543859649123</v>
      </c>
      <c r="Y9" s="1">
        <f t="shared" si="7"/>
        <v>12.719298245614034</v>
      </c>
      <c r="Z9" s="1">
        <v>7.6</v>
      </c>
      <c r="AA9" s="1">
        <v>22.2</v>
      </c>
      <c r="AB9" s="1">
        <v>4.5999999999999996</v>
      </c>
      <c r="AC9" s="1">
        <v>14.8</v>
      </c>
      <c r="AD9" s="1">
        <v>17</v>
      </c>
      <c r="AE9" s="1"/>
      <c r="AF9" s="1">
        <f>U9*J9</f>
        <v>66</v>
      </c>
      <c r="AG9" s="6">
        <v>12</v>
      </c>
      <c r="AH9" s="10">
        <f>MROUND(U9,AG9)/AG9</f>
        <v>18</v>
      </c>
      <c r="AI9" s="1">
        <f>AH9*AG9*J9</f>
        <v>64.8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1:54" x14ac:dyDescent="0.25">
      <c r="A10" s="1" t="s">
        <v>41</v>
      </c>
      <c r="B10" s="1" t="s">
        <v>35</v>
      </c>
      <c r="C10" s="1">
        <v>346</v>
      </c>
      <c r="D10" s="1"/>
      <c r="E10" s="1">
        <f t="shared" si="2"/>
        <v>680</v>
      </c>
      <c r="F10" s="1">
        <f t="shared" si="3"/>
        <v>544</v>
      </c>
      <c r="G10" s="1">
        <f t="shared" si="4"/>
        <v>408</v>
      </c>
      <c r="H10" s="1">
        <v>68</v>
      </c>
      <c r="I10" s="25">
        <v>278</v>
      </c>
      <c r="J10" s="6">
        <v>0.3</v>
      </c>
      <c r="K10" s="1">
        <v>180</v>
      </c>
      <c r="L10" s="1"/>
      <c r="M10" s="1">
        <v>68</v>
      </c>
      <c r="N10" s="1">
        <f t="shared" si="1"/>
        <v>0</v>
      </c>
      <c r="O10" s="1"/>
      <c r="P10" s="1"/>
      <c r="Q10" s="1"/>
      <c r="R10" s="1">
        <v>96</v>
      </c>
      <c r="S10" s="1">
        <f t="shared" si="5"/>
        <v>13.6</v>
      </c>
      <c r="T10" s="5">
        <f t="shared" si="9"/>
        <v>130</v>
      </c>
      <c r="U10" s="5">
        <v>200</v>
      </c>
      <c r="V10" s="5">
        <v>240</v>
      </c>
      <c r="W10" s="1">
        <v>250</v>
      </c>
      <c r="X10" s="1">
        <f t="shared" ref="X10:X30" si="10">(I10+U10)/S10</f>
        <v>35.147058823529413</v>
      </c>
      <c r="Y10" s="1">
        <f t="shared" si="7"/>
        <v>20.441176470588236</v>
      </c>
      <c r="Z10" s="1">
        <v>15.2</v>
      </c>
      <c r="AA10" s="1">
        <v>36.6</v>
      </c>
      <c r="AB10" s="1">
        <v>6.2</v>
      </c>
      <c r="AC10" s="1">
        <v>38</v>
      </c>
      <c r="AD10" s="1">
        <v>12.5</v>
      </c>
      <c r="AE10" s="1"/>
      <c r="AF10" s="1">
        <f t="shared" ref="AF10:AF30" si="11">U10*J10</f>
        <v>60</v>
      </c>
      <c r="AG10" s="6">
        <v>12</v>
      </c>
      <c r="AH10" s="10">
        <f t="shared" ref="AH10:AH30" si="12">MROUND(U10,AG10)/AG10</f>
        <v>17</v>
      </c>
      <c r="AI10" s="1">
        <f t="shared" ref="AI10:AI30" si="13">AH10*AG10*J10</f>
        <v>61.199999999999996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1:54" x14ac:dyDescent="0.25">
      <c r="A11" s="1" t="s">
        <v>42</v>
      </c>
      <c r="B11" s="1" t="s">
        <v>35</v>
      </c>
      <c r="C11" s="1">
        <v>222</v>
      </c>
      <c r="D11" s="1"/>
      <c r="E11" s="1">
        <f t="shared" si="2"/>
        <v>1160</v>
      </c>
      <c r="F11" s="1">
        <f t="shared" si="3"/>
        <v>928</v>
      </c>
      <c r="G11" s="1">
        <f t="shared" si="4"/>
        <v>696</v>
      </c>
      <c r="H11" s="1">
        <v>116</v>
      </c>
      <c r="I11" s="25">
        <v>106</v>
      </c>
      <c r="J11" s="6">
        <v>0.3</v>
      </c>
      <c r="K11" s="1">
        <v>180</v>
      </c>
      <c r="L11" s="1"/>
      <c r="M11" s="1">
        <v>116</v>
      </c>
      <c r="N11" s="1">
        <f t="shared" si="1"/>
        <v>0</v>
      </c>
      <c r="O11" s="1"/>
      <c r="P11" s="1"/>
      <c r="Q11" s="1"/>
      <c r="R11" s="1">
        <v>96</v>
      </c>
      <c r="S11" s="1">
        <f t="shared" si="5"/>
        <v>23.2</v>
      </c>
      <c r="T11" s="5">
        <f t="shared" si="9"/>
        <v>590</v>
      </c>
      <c r="U11" s="5">
        <v>560</v>
      </c>
      <c r="V11" s="5"/>
      <c r="W11" s="1"/>
      <c r="X11" s="1">
        <f t="shared" si="10"/>
        <v>28.706896551724139</v>
      </c>
      <c r="Y11" s="1">
        <f t="shared" si="7"/>
        <v>4.5689655172413799</v>
      </c>
      <c r="Z11" s="1">
        <v>16.399999999999999</v>
      </c>
      <c r="AA11" s="1">
        <v>25.6</v>
      </c>
      <c r="AB11" s="1">
        <v>6.8</v>
      </c>
      <c r="AC11" s="1">
        <v>42.6</v>
      </c>
      <c r="AD11" s="1">
        <v>24.5</v>
      </c>
      <c r="AE11" s="1"/>
      <c r="AF11" s="1">
        <f t="shared" si="11"/>
        <v>168</v>
      </c>
      <c r="AG11" s="6">
        <v>12</v>
      </c>
      <c r="AH11" s="10">
        <f t="shared" si="12"/>
        <v>47</v>
      </c>
      <c r="AI11" s="1">
        <f t="shared" si="13"/>
        <v>169.2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1:54" x14ac:dyDescent="0.25">
      <c r="A12" s="1" t="s">
        <v>43</v>
      </c>
      <c r="B12" s="1" t="s">
        <v>35</v>
      </c>
      <c r="C12" s="1">
        <v>77</v>
      </c>
      <c r="D12" s="1"/>
      <c r="E12" s="1">
        <f t="shared" si="2"/>
        <v>290</v>
      </c>
      <c r="F12" s="1">
        <f t="shared" si="3"/>
        <v>232</v>
      </c>
      <c r="G12" s="1">
        <f t="shared" si="4"/>
        <v>174</v>
      </c>
      <c r="H12" s="1">
        <v>29</v>
      </c>
      <c r="I12" s="25">
        <v>48</v>
      </c>
      <c r="J12" s="6">
        <v>0.3</v>
      </c>
      <c r="K12" s="1">
        <v>180</v>
      </c>
      <c r="L12" s="1"/>
      <c r="M12" s="1">
        <v>29</v>
      </c>
      <c r="N12" s="1">
        <f t="shared" si="1"/>
        <v>0</v>
      </c>
      <c r="O12" s="1"/>
      <c r="P12" s="1"/>
      <c r="Q12" s="1"/>
      <c r="R12" s="1">
        <v>48</v>
      </c>
      <c r="S12" s="1">
        <f t="shared" si="5"/>
        <v>5.8</v>
      </c>
      <c r="T12" s="5">
        <f t="shared" si="9"/>
        <v>126</v>
      </c>
      <c r="U12" s="5">
        <v>220</v>
      </c>
      <c r="V12" s="5">
        <v>240</v>
      </c>
      <c r="W12" s="1">
        <v>250</v>
      </c>
      <c r="X12" s="1">
        <f t="shared" si="10"/>
        <v>46.206896551724142</v>
      </c>
      <c r="Y12" s="1">
        <f t="shared" si="7"/>
        <v>8.2758620689655178</v>
      </c>
      <c r="Z12" s="1">
        <v>2.8</v>
      </c>
      <c r="AA12" s="1">
        <v>5</v>
      </c>
      <c r="AB12" s="1">
        <v>4.2</v>
      </c>
      <c r="AC12" s="1">
        <v>5.6</v>
      </c>
      <c r="AD12" s="1">
        <v>2</v>
      </c>
      <c r="AE12" s="1"/>
      <c r="AF12" s="1">
        <f t="shared" si="11"/>
        <v>66</v>
      </c>
      <c r="AG12" s="6">
        <v>12</v>
      </c>
      <c r="AH12" s="10">
        <f t="shared" si="12"/>
        <v>18</v>
      </c>
      <c r="AI12" s="1">
        <f t="shared" si="13"/>
        <v>64.8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spans="1:54" x14ac:dyDescent="0.25">
      <c r="A13" s="1" t="s">
        <v>44</v>
      </c>
      <c r="B13" s="1" t="s">
        <v>35</v>
      </c>
      <c r="C13" s="1">
        <v>694</v>
      </c>
      <c r="D13" s="1">
        <v>2</v>
      </c>
      <c r="E13" s="1">
        <f t="shared" si="2"/>
        <v>1200</v>
      </c>
      <c r="F13" s="1">
        <f t="shared" si="3"/>
        <v>960</v>
      </c>
      <c r="G13" s="1">
        <f t="shared" si="4"/>
        <v>720</v>
      </c>
      <c r="H13" s="1">
        <v>120</v>
      </c>
      <c r="I13" s="25">
        <v>574</v>
      </c>
      <c r="J13" s="6">
        <v>0.3</v>
      </c>
      <c r="K13" s="1">
        <v>180</v>
      </c>
      <c r="L13" s="1"/>
      <c r="M13" s="1">
        <v>122</v>
      </c>
      <c r="N13" s="1">
        <f t="shared" si="1"/>
        <v>-2</v>
      </c>
      <c r="O13" s="1"/>
      <c r="P13" s="1"/>
      <c r="Q13" s="1"/>
      <c r="R13" s="1">
        <v>900</v>
      </c>
      <c r="S13" s="1">
        <f t="shared" si="5"/>
        <v>24</v>
      </c>
      <c r="T13" s="5">
        <f t="shared" si="9"/>
        <v>146</v>
      </c>
      <c r="U13" s="5">
        <v>220</v>
      </c>
      <c r="V13" s="5">
        <v>240</v>
      </c>
      <c r="W13" s="1">
        <v>250</v>
      </c>
      <c r="X13" s="1">
        <f t="shared" si="10"/>
        <v>33.083333333333336</v>
      </c>
      <c r="Y13" s="1">
        <f t="shared" si="7"/>
        <v>23.916666666666668</v>
      </c>
      <c r="Z13" s="1">
        <v>25.6</v>
      </c>
      <c r="AA13" s="1">
        <v>36.4</v>
      </c>
      <c r="AB13" s="1">
        <v>20.2</v>
      </c>
      <c r="AC13" s="1">
        <v>37.6</v>
      </c>
      <c r="AD13" s="1">
        <v>16.75</v>
      </c>
      <c r="AE13" s="1"/>
      <c r="AF13" s="1">
        <f t="shared" si="11"/>
        <v>66</v>
      </c>
      <c r="AG13" s="6">
        <v>12</v>
      </c>
      <c r="AH13" s="10">
        <f t="shared" si="12"/>
        <v>18</v>
      </c>
      <c r="AI13" s="1">
        <f t="shared" si="13"/>
        <v>64.8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1:54" x14ac:dyDescent="0.25">
      <c r="A14" s="21" t="s">
        <v>45</v>
      </c>
      <c r="B14" s="1" t="s">
        <v>38</v>
      </c>
      <c r="C14" s="1">
        <v>60.02</v>
      </c>
      <c r="D14" s="1"/>
      <c r="E14" s="1">
        <f t="shared" si="2"/>
        <v>89.600000000000009</v>
      </c>
      <c r="F14" s="1">
        <f t="shared" si="3"/>
        <v>71.680000000000007</v>
      </c>
      <c r="G14" s="1">
        <f t="shared" si="4"/>
        <v>53.760000000000005</v>
      </c>
      <c r="H14" s="1">
        <v>8.9600000000000009</v>
      </c>
      <c r="I14" s="25">
        <v>51.06</v>
      </c>
      <c r="J14" s="6">
        <v>1</v>
      </c>
      <c r="K14" s="1">
        <v>180</v>
      </c>
      <c r="L14" s="1"/>
      <c r="M14" s="1">
        <v>10</v>
      </c>
      <c r="N14" s="1">
        <f t="shared" si="1"/>
        <v>-1.0399999999999991</v>
      </c>
      <c r="O14" s="1"/>
      <c r="P14" s="1"/>
      <c r="Q14" s="1"/>
      <c r="R14" s="1">
        <v>0</v>
      </c>
      <c r="S14" s="1">
        <f t="shared" si="5"/>
        <v>1.7920000000000003</v>
      </c>
      <c r="T14" s="5"/>
      <c r="U14" s="5">
        <f t="shared" ref="U11:U29" si="14">T14</f>
        <v>0</v>
      </c>
      <c r="V14" s="5"/>
      <c r="W14" s="1"/>
      <c r="X14" s="1">
        <f t="shared" si="10"/>
        <v>28.493303571428569</v>
      </c>
      <c r="Y14" s="1">
        <f t="shared" si="7"/>
        <v>28.493303571428569</v>
      </c>
      <c r="Z14" s="1">
        <v>0.89600000000000013</v>
      </c>
      <c r="AA14" s="1">
        <v>1.4359999999999999</v>
      </c>
      <c r="AB14" s="1">
        <v>0</v>
      </c>
      <c r="AC14" s="1">
        <v>0</v>
      </c>
      <c r="AD14" s="1">
        <v>0</v>
      </c>
      <c r="AE14" s="21" t="s">
        <v>93</v>
      </c>
      <c r="AF14" s="1">
        <f t="shared" si="11"/>
        <v>0</v>
      </c>
      <c r="AG14" s="6">
        <v>2.2400000000000002</v>
      </c>
      <c r="AH14" s="10">
        <f t="shared" si="12"/>
        <v>0</v>
      </c>
      <c r="AI14" s="1">
        <f t="shared" si="13"/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1:54" x14ac:dyDescent="0.25">
      <c r="A15" s="1" t="s">
        <v>46</v>
      </c>
      <c r="B15" s="1" t="s">
        <v>35</v>
      </c>
      <c r="C15" s="1">
        <v>40</v>
      </c>
      <c r="D15" s="1"/>
      <c r="E15" s="1">
        <f t="shared" si="2"/>
        <v>100</v>
      </c>
      <c r="F15" s="1">
        <f t="shared" si="3"/>
        <v>80</v>
      </c>
      <c r="G15" s="1">
        <f t="shared" si="4"/>
        <v>60</v>
      </c>
      <c r="H15" s="1">
        <v>10</v>
      </c>
      <c r="I15" s="25">
        <v>30</v>
      </c>
      <c r="J15" s="6">
        <v>0.09</v>
      </c>
      <c r="K15" s="1">
        <v>180</v>
      </c>
      <c r="L15" s="1"/>
      <c r="M15" s="1">
        <v>10</v>
      </c>
      <c r="N15" s="1">
        <f t="shared" si="1"/>
        <v>0</v>
      </c>
      <c r="O15" s="1"/>
      <c r="P15" s="1"/>
      <c r="Q15" s="1"/>
      <c r="R15" s="1">
        <v>600</v>
      </c>
      <c r="S15" s="1">
        <f t="shared" si="5"/>
        <v>2</v>
      </c>
      <c r="T15" s="5">
        <f t="shared" si="9"/>
        <v>30</v>
      </c>
      <c r="U15" s="5">
        <v>540</v>
      </c>
      <c r="V15" s="22">
        <v>600</v>
      </c>
      <c r="W15" s="1">
        <v>600</v>
      </c>
      <c r="X15" s="1">
        <f t="shared" si="10"/>
        <v>285</v>
      </c>
      <c r="Y15" s="1">
        <f t="shared" si="7"/>
        <v>15</v>
      </c>
      <c r="Z15" s="1">
        <v>30.8</v>
      </c>
      <c r="AA15" s="1">
        <v>0</v>
      </c>
      <c r="AB15" s="1">
        <v>4</v>
      </c>
      <c r="AC15" s="1">
        <v>8.1999999999999993</v>
      </c>
      <c r="AD15" s="1">
        <v>0.75</v>
      </c>
      <c r="AE15" s="1"/>
      <c r="AF15" s="1">
        <f t="shared" si="11"/>
        <v>48.6</v>
      </c>
      <c r="AG15" s="6">
        <v>24</v>
      </c>
      <c r="AH15" s="10">
        <f t="shared" si="12"/>
        <v>23</v>
      </c>
      <c r="AI15" s="1">
        <f t="shared" si="13"/>
        <v>49.68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1:54" x14ac:dyDescent="0.25">
      <c r="A16" s="1" t="s">
        <v>47</v>
      </c>
      <c r="B16" s="1" t="s">
        <v>35</v>
      </c>
      <c r="C16" s="1">
        <v>22</v>
      </c>
      <c r="D16" s="1"/>
      <c r="E16" s="1">
        <f t="shared" si="2"/>
        <v>150</v>
      </c>
      <c r="F16" s="1">
        <f t="shared" si="3"/>
        <v>120</v>
      </c>
      <c r="G16" s="1">
        <f t="shared" si="4"/>
        <v>90</v>
      </c>
      <c r="H16" s="1">
        <v>15</v>
      </c>
      <c r="I16" s="25"/>
      <c r="J16" s="6">
        <v>0.36</v>
      </c>
      <c r="K16" s="1">
        <v>180</v>
      </c>
      <c r="L16" s="1"/>
      <c r="M16" s="1">
        <v>25</v>
      </c>
      <c r="N16" s="1">
        <f t="shared" si="1"/>
        <v>-10</v>
      </c>
      <c r="O16" s="1"/>
      <c r="P16" s="1"/>
      <c r="Q16" s="1"/>
      <c r="R16" s="1">
        <v>0</v>
      </c>
      <c r="S16" s="1">
        <f t="shared" si="5"/>
        <v>3</v>
      </c>
      <c r="T16" s="5">
        <f t="shared" si="9"/>
        <v>90</v>
      </c>
      <c r="U16" s="5">
        <v>120</v>
      </c>
      <c r="V16" s="5">
        <v>120</v>
      </c>
      <c r="W16" s="1">
        <v>150</v>
      </c>
      <c r="X16" s="1">
        <f t="shared" si="10"/>
        <v>40</v>
      </c>
      <c r="Y16" s="1">
        <f t="shared" si="7"/>
        <v>0</v>
      </c>
      <c r="Z16" s="1">
        <v>3</v>
      </c>
      <c r="AA16" s="1">
        <v>2.6</v>
      </c>
      <c r="AB16" s="1">
        <v>4</v>
      </c>
      <c r="AC16" s="1">
        <v>6.8</v>
      </c>
      <c r="AD16" s="1">
        <v>1.25</v>
      </c>
      <c r="AE16" s="1"/>
      <c r="AF16" s="1">
        <f t="shared" si="11"/>
        <v>43.199999999999996</v>
      </c>
      <c r="AG16" s="6">
        <v>10</v>
      </c>
      <c r="AH16" s="10">
        <f t="shared" si="12"/>
        <v>12</v>
      </c>
      <c r="AI16" s="1">
        <f t="shared" si="13"/>
        <v>43.199999999999996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1:54" x14ac:dyDescent="0.25">
      <c r="A17" s="1" t="s">
        <v>48</v>
      </c>
      <c r="B17" s="1" t="s">
        <v>38</v>
      </c>
      <c r="C17" s="1">
        <v>94</v>
      </c>
      <c r="D17" s="1">
        <v>33.5</v>
      </c>
      <c r="E17" s="1">
        <f t="shared" si="2"/>
        <v>215</v>
      </c>
      <c r="F17" s="1">
        <f t="shared" si="3"/>
        <v>172</v>
      </c>
      <c r="G17" s="1">
        <f t="shared" si="4"/>
        <v>129</v>
      </c>
      <c r="H17" s="1">
        <v>21.5</v>
      </c>
      <c r="I17" s="25">
        <v>106</v>
      </c>
      <c r="J17" s="6">
        <v>1</v>
      </c>
      <c r="K17" s="1">
        <v>180</v>
      </c>
      <c r="L17" s="1"/>
      <c r="M17" s="1">
        <v>21.5</v>
      </c>
      <c r="N17" s="1">
        <f t="shared" si="1"/>
        <v>0</v>
      </c>
      <c r="O17" s="1"/>
      <c r="P17" s="1"/>
      <c r="Q17" s="1"/>
      <c r="R17" s="1">
        <v>0</v>
      </c>
      <c r="S17" s="1">
        <f t="shared" si="5"/>
        <v>4.3</v>
      </c>
      <c r="T17" s="5">
        <f t="shared" si="9"/>
        <v>23</v>
      </c>
      <c r="U17" s="5">
        <v>0</v>
      </c>
      <c r="V17" s="5">
        <v>0</v>
      </c>
      <c r="W17" s="1"/>
      <c r="X17" s="1">
        <f t="shared" si="10"/>
        <v>24.651162790697676</v>
      </c>
      <c r="Y17" s="1">
        <f t="shared" si="7"/>
        <v>24.651162790697676</v>
      </c>
      <c r="Z17" s="1">
        <v>2.2000000000000002</v>
      </c>
      <c r="AA17" s="1">
        <v>4.4000000000000004</v>
      </c>
      <c r="AB17" s="1">
        <v>4.4000000000000004</v>
      </c>
      <c r="AC17" s="1">
        <v>4.3</v>
      </c>
      <c r="AD17" s="1">
        <v>1.375</v>
      </c>
      <c r="AE17" s="1" t="s">
        <v>99</v>
      </c>
      <c r="AF17" s="1">
        <f t="shared" si="11"/>
        <v>0</v>
      </c>
      <c r="AG17" s="6">
        <v>5.5</v>
      </c>
      <c r="AH17" s="10">
        <f t="shared" si="12"/>
        <v>0</v>
      </c>
      <c r="AI17" s="1">
        <f t="shared" si="13"/>
        <v>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1:54" x14ac:dyDescent="0.25">
      <c r="A18" s="21" t="s">
        <v>49</v>
      </c>
      <c r="B18" s="1" t="s">
        <v>38</v>
      </c>
      <c r="C18" s="1">
        <v>105</v>
      </c>
      <c r="D18" s="1"/>
      <c r="E18" s="1">
        <f t="shared" si="2"/>
        <v>60</v>
      </c>
      <c r="F18" s="1">
        <f t="shared" si="3"/>
        <v>48</v>
      </c>
      <c r="G18" s="1">
        <f t="shared" si="4"/>
        <v>36</v>
      </c>
      <c r="H18" s="1">
        <v>6</v>
      </c>
      <c r="I18" s="25">
        <v>99</v>
      </c>
      <c r="J18" s="6">
        <v>1</v>
      </c>
      <c r="K18" s="1">
        <v>180</v>
      </c>
      <c r="L18" s="1"/>
      <c r="M18" s="1">
        <v>6</v>
      </c>
      <c r="N18" s="1">
        <f t="shared" si="1"/>
        <v>0</v>
      </c>
      <c r="O18" s="1"/>
      <c r="P18" s="1"/>
      <c r="Q18" s="1"/>
      <c r="R18" s="1">
        <v>0</v>
      </c>
      <c r="S18" s="1">
        <f t="shared" si="5"/>
        <v>1.2</v>
      </c>
      <c r="T18" s="5"/>
      <c r="U18" s="5">
        <f t="shared" si="14"/>
        <v>0</v>
      </c>
      <c r="V18" s="5"/>
      <c r="W18" s="1"/>
      <c r="X18" s="1">
        <f t="shared" si="10"/>
        <v>82.5</v>
      </c>
      <c r="Y18" s="1">
        <f t="shared" si="7"/>
        <v>82.5</v>
      </c>
      <c r="Z18" s="1">
        <v>1.2</v>
      </c>
      <c r="AA18" s="1">
        <v>0.6</v>
      </c>
      <c r="AB18" s="1">
        <v>0.6</v>
      </c>
      <c r="AC18" s="1">
        <v>0.6</v>
      </c>
      <c r="AD18" s="1">
        <v>0.75</v>
      </c>
      <c r="AE18" s="21" t="s">
        <v>93</v>
      </c>
      <c r="AF18" s="1">
        <f t="shared" si="11"/>
        <v>0</v>
      </c>
      <c r="AG18" s="6">
        <v>3</v>
      </c>
      <c r="AH18" s="10">
        <f t="shared" si="12"/>
        <v>0</v>
      </c>
      <c r="AI18" s="1">
        <f t="shared" si="13"/>
        <v>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1:54" x14ac:dyDescent="0.25">
      <c r="A19" s="1" t="s">
        <v>50</v>
      </c>
      <c r="B19" s="1" t="s">
        <v>38</v>
      </c>
      <c r="C19" s="1">
        <v>11.1</v>
      </c>
      <c r="D19" s="1">
        <v>3.7</v>
      </c>
      <c r="E19" s="1">
        <f t="shared" si="2"/>
        <v>37</v>
      </c>
      <c r="F19" s="1">
        <f t="shared" si="3"/>
        <v>29.6</v>
      </c>
      <c r="G19" s="1">
        <f t="shared" si="4"/>
        <v>22.200000000000003</v>
      </c>
      <c r="H19" s="1">
        <v>3.7</v>
      </c>
      <c r="I19" s="25">
        <v>7.4</v>
      </c>
      <c r="J19" s="6">
        <v>1</v>
      </c>
      <c r="K19" s="1">
        <v>180</v>
      </c>
      <c r="L19" s="1"/>
      <c r="M19" s="1">
        <v>3.7</v>
      </c>
      <c r="N19" s="1">
        <f t="shared" si="1"/>
        <v>0</v>
      </c>
      <c r="O19" s="1"/>
      <c r="P19" s="1"/>
      <c r="Q19" s="1"/>
      <c r="R19" s="1">
        <v>0</v>
      </c>
      <c r="S19" s="1">
        <f t="shared" si="5"/>
        <v>0.74</v>
      </c>
      <c r="T19" s="5">
        <f t="shared" si="9"/>
        <v>14.799999999999999</v>
      </c>
      <c r="U19" s="5">
        <v>37</v>
      </c>
      <c r="V19" s="5">
        <v>37</v>
      </c>
      <c r="W19" s="1">
        <v>50</v>
      </c>
      <c r="X19" s="1">
        <f t="shared" si="10"/>
        <v>60</v>
      </c>
      <c r="Y19" s="1">
        <f t="shared" si="7"/>
        <v>10</v>
      </c>
      <c r="Z19" s="1">
        <v>0.74</v>
      </c>
      <c r="AA19" s="1">
        <v>2.2200000000000002</v>
      </c>
      <c r="AB19" s="1">
        <v>2.2200000000000002</v>
      </c>
      <c r="AC19" s="1">
        <v>0.74</v>
      </c>
      <c r="AD19" s="1">
        <v>0.92500000000000004</v>
      </c>
      <c r="AE19" s="1"/>
      <c r="AF19" s="1">
        <f t="shared" si="11"/>
        <v>37</v>
      </c>
      <c r="AG19" s="6">
        <v>3.7</v>
      </c>
      <c r="AH19" s="10">
        <f t="shared" si="12"/>
        <v>10</v>
      </c>
      <c r="AI19" s="1">
        <f t="shared" si="13"/>
        <v>37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1:54" x14ac:dyDescent="0.25">
      <c r="A20" s="14" t="s">
        <v>51</v>
      </c>
      <c r="B20" s="14" t="s">
        <v>38</v>
      </c>
      <c r="C20" s="14">
        <v>7.4</v>
      </c>
      <c r="D20" s="14"/>
      <c r="E20" s="14">
        <f t="shared" si="2"/>
        <v>37</v>
      </c>
      <c r="F20" s="14">
        <f t="shared" si="3"/>
        <v>29.6</v>
      </c>
      <c r="G20" s="14">
        <f t="shared" si="4"/>
        <v>22.200000000000003</v>
      </c>
      <c r="H20" s="14">
        <v>3.7</v>
      </c>
      <c r="I20" s="29">
        <v>3.7</v>
      </c>
      <c r="J20" s="15">
        <v>0</v>
      </c>
      <c r="K20" s="14">
        <v>180</v>
      </c>
      <c r="L20" s="14"/>
      <c r="M20" s="14">
        <v>3.7</v>
      </c>
      <c r="N20" s="14">
        <f t="shared" si="1"/>
        <v>0</v>
      </c>
      <c r="O20" s="14"/>
      <c r="P20" s="14"/>
      <c r="Q20" s="14"/>
      <c r="R20" s="14">
        <v>0</v>
      </c>
      <c r="S20" s="14">
        <f t="shared" si="5"/>
        <v>0.74</v>
      </c>
      <c r="T20" s="16">
        <f t="shared" si="9"/>
        <v>18.5</v>
      </c>
      <c r="U20" s="16">
        <v>0</v>
      </c>
      <c r="V20" s="16">
        <v>0</v>
      </c>
      <c r="W20" s="14"/>
      <c r="X20" s="14">
        <f t="shared" si="10"/>
        <v>5</v>
      </c>
      <c r="Y20" s="14">
        <f t="shared" si="7"/>
        <v>5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 t="s">
        <v>101</v>
      </c>
      <c r="AF20" s="14">
        <f t="shared" si="11"/>
        <v>0</v>
      </c>
      <c r="AG20" s="15">
        <v>3.7</v>
      </c>
      <c r="AH20" s="17">
        <f t="shared" si="12"/>
        <v>0</v>
      </c>
      <c r="AI20" s="14">
        <f t="shared" si="13"/>
        <v>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1:54" x14ac:dyDescent="0.25">
      <c r="A21" s="1" t="s">
        <v>52</v>
      </c>
      <c r="B21" s="1" t="s">
        <v>35</v>
      </c>
      <c r="C21" s="1">
        <v>414</v>
      </c>
      <c r="D21" s="1"/>
      <c r="E21" s="1">
        <f t="shared" si="2"/>
        <v>830</v>
      </c>
      <c r="F21" s="1">
        <f t="shared" si="3"/>
        <v>664</v>
      </c>
      <c r="G21" s="1">
        <f t="shared" si="4"/>
        <v>498</v>
      </c>
      <c r="H21" s="1">
        <v>83</v>
      </c>
      <c r="I21" s="25">
        <v>331</v>
      </c>
      <c r="J21" s="6">
        <v>0.25</v>
      </c>
      <c r="K21" s="1">
        <v>180</v>
      </c>
      <c r="L21" s="1"/>
      <c r="M21" s="1">
        <v>83</v>
      </c>
      <c r="N21" s="1">
        <f t="shared" si="1"/>
        <v>0</v>
      </c>
      <c r="O21" s="1"/>
      <c r="P21" s="1"/>
      <c r="Q21" s="1"/>
      <c r="R21" s="1">
        <v>0</v>
      </c>
      <c r="S21" s="1">
        <f t="shared" si="5"/>
        <v>16.600000000000001</v>
      </c>
      <c r="T21" s="5">
        <f t="shared" si="9"/>
        <v>167.00000000000006</v>
      </c>
      <c r="U21" s="5">
        <v>220</v>
      </c>
      <c r="V21" s="5">
        <v>240</v>
      </c>
      <c r="W21" s="1">
        <v>250</v>
      </c>
      <c r="X21" s="1">
        <f t="shared" si="10"/>
        <v>33.192771084337345</v>
      </c>
      <c r="Y21" s="1">
        <f t="shared" si="7"/>
        <v>19.939759036144576</v>
      </c>
      <c r="Z21" s="1">
        <v>17.8</v>
      </c>
      <c r="AA21" s="1">
        <v>27.6</v>
      </c>
      <c r="AB21" s="1">
        <v>7.6</v>
      </c>
      <c r="AC21" s="1">
        <v>38.6</v>
      </c>
      <c r="AD21" s="1">
        <v>12.75</v>
      </c>
      <c r="AE21" s="1"/>
      <c r="AF21" s="1">
        <f t="shared" si="11"/>
        <v>55</v>
      </c>
      <c r="AG21" s="6">
        <v>12</v>
      </c>
      <c r="AH21" s="10">
        <f t="shared" si="12"/>
        <v>18</v>
      </c>
      <c r="AI21" s="1">
        <f t="shared" si="13"/>
        <v>54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1:54" x14ac:dyDescent="0.25">
      <c r="A22" s="21" t="s">
        <v>53</v>
      </c>
      <c r="B22" s="1" t="s">
        <v>35</v>
      </c>
      <c r="C22" s="1">
        <v>1084</v>
      </c>
      <c r="D22" s="1"/>
      <c r="E22" s="1">
        <f t="shared" si="2"/>
        <v>620</v>
      </c>
      <c r="F22" s="1">
        <f t="shared" si="3"/>
        <v>496</v>
      </c>
      <c r="G22" s="1">
        <f t="shared" si="4"/>
        <v>372</v>
      </c>
      <c r="H22" s="1">
        <v>62</v>
      </c>
      <c r="I22" s="25">
        <v>1022</v>
      </c>
      <c r="J22" s="6">
        <v>0.25</v>
      </c>
      <c r="K22" s="1">
        <v>180</v>
      </c>
      <c r="L22" s="1"/>
      <c r="M22" s="1">
        <v>62</v>
      </c>
      <c r="N22" s="1">
        <f t="shared" si="1"/>
        <v>0</v>
      </c>
      <c r="O22" s="1"/>
      <c r="P22" s="1"/>
      <c r="Q22" s="1"/>
      <c r="R22" s="1">
        <v>0</v>
      </c>
      <c r="S22" s="1">
        <f t="shared" si="5"/>
        <v>12.4</v>
      </c>
      <c r="T22" s="5"/>
      <c r="U22" s="5">
        <f t="shared" si="14"/>
        <v>0</v>
      </c>
      <c r="V22" s="5"/>
      <c r="W22" s="1"/>
      <c r="X22" s="1">
        <f t="shared" si="10"/>
        <v>82.41935483870968</v>
      </c>
      <c r="Y22" s="1">
        <f t="shared" si="7"/>
        <v>82.41935483870968</v>
      </c>
      <c r="Z22" s="1">
        <v>11.4</v>
      </c>
      <c r="AA22" s="1">
        <v>9.8000000000000007</v>
      </c>
      <c r="AB22" s="1">
        <v>6.8</v>
      </c>
      <c r="AC22" s="1">
        <v>38</v>
      </c>
      <c r="AD22" s="1">
        <v>12.75</v>
      </c>
      <c r="AE22" s="21" t="s">
        <v>93</v>
      </c>
      <c r="AF22" s="1">
        <f t="shared" si="11"/>
        <v>0</v>
      </c>
      <c r="AG22" s="6">
        <v>12</v>
      </c>
      <c r="AH22" s="10">
        <f t="shared" si="12"/>
        <v>0</v>
      </c>
      <c r="AI22" s="1">
        <f t="shared" si="13"/>
        <v>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1:54" x14ac:dyDescent="0.25">
      <c r="A23" s="1" t="s">
        <v>54</v>
      </c>
      <c r="B23" s="1" t="s">
        <v>38</v>
      </c>
      <c r="C23" s="1"/>
      <c r="D23" s="1"/>
      <c r="E23" s="1">
        <f t="shared" si="2"/>
        <v>0</v>
      </c>
      <c r="F23" s="1">
        <f t="shared" si="3"/>
        <v>0</v>
      </c>
      <c r="G23" s="1">
        <f t="shared" si="4"/>
        <v>0</v>
      </c>
      <c r="H23" s="1"/>
      <c r="I23" s="25"/>
      <c r="J23" s="6">
        <v>1</v>
      </c>
      <c r="K23" s="1">
        <v>180</v>
      </c>
      <c r="L23" s="1"/>
      <c r="M23" s="1"/>
      <c r="N23" s="1">
        <f t="shared" si="1"/>
        <v>0</v>
      </c>
      <c r="O23" s="1"/>
      <c r="P23" s="1"/>
      <c r="Q23" s="1"/>
      <c r="R23" s="1">
        <v>0</v>
      </c>
      <c r="S23" s="1">
        <f t="shared" si="5"/>
        <v>0</v>
      </c>
      <c r="T23" s="22">
        <v>50</v>
      </c>
      <c r="U23" s="5">
        <v>180</v>
      </c>
      <c r="V23" s="27">
        <v>200</v>
      </c>
      <c r="W23" s="1">
        <v>200</v>
      </c>
      <c r="X23" s="1" t="e">
        <f t="shared" si="10"/>
        <v>#DIV/0!</v>
      </c>
      <c r="Y23" s="1" t="e">
        <f t="shared" si="7"/>
        <v>#DIV/0!</v>
      </c>
      <c r="Z23" s="1">
        <v>1.48</v>
      </c>
      <c r="AA23" s="1">
        <v>0.74</v>
      </c>
      <c r="AB23" s="1">
        <v>0.74</v>
      </c>
      <c r="AC23" s="1">
        <v>1.48</v>
      </c>
      <c r="AD23" s="1">
        <v>0</v>
      </c>
      <c r="AE23" s="1"/>
      <c r="AF23" s="1">
        <f t="shared" si="11"/>
        <v>180</v>
      </c>
      <c r="AG23" s="6">
        <v>3.7</v>
      </c>
      <c r="AH23" s="10">
        <f t="shared" si="12"/>
        <v>49</v>
      </c>
      <c r="AI23" s="1">
        <f t="shared" si="13"/>
        <v>181.3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1:54" x14ac:dyDescent="0.25">
      <c r="A24" s="1" t="s">
        <v>55</v>
      </c>
      <c r="B24" s="1" t="s">
        <v>35</v>
      </c>
      <c r="C24" s="1">
        <v>182</v>
      </c>
      <c r="D24" s="1"/>
      <c r="E24" s="1">
        <f t="shared" si="2"/>
        <v>850</v>
      </c>
      <c r="F24" s="1">
        <f t="shared" si="3"/>
        <v>680</v>
      </c>
      <c r="G24" s="1">
        <f t="shared" si="4"/>
        <v>510</v>
      </c>
      <c r="H24" s="1">
        <v>85</v>
      </c>
      <c r="I24" s="25">
        <v>97</v>
      </c>
      <c r="J24" s="6">
        <v>0.25</v>
      </c>
      <c r="K24" s="1">
        <v>180</v>
      </c>
      <c r="L24" s="1"/>
      <c r="M24" s="1">
        <v>82</v>
      </c>
      <c r="N24" s="1">
        <f t="shared" si="1"/>
        <v>3</v>
      </c>
      <c r="O24" s="1"/>
      <c r="P24" s="1"/>
      <c r="Q24" s="1"/>
      <c r="R24" s="1">
        <v>498</v>
      </c>
      <c r="S24" s="1">
        <f t="shared" si="5"/>
        <v>17</v>
      </c>
      <c r="T24" s="5">
        <f t="shared" si="9"/>
        <v>413</v>
      </c>
      <c r="U24" s="5">
        <v>560</v>
      </c>
      <c r="V24" s="5">
        <v>600</v>
      </c>
      <c r="W24" s="1">
        <v>600</v>
      </c>
      <c r="X24" s="1">
        <f t="shared" si="10"/>
        <v>38.647058823529413</v>
      </c>
      <c r="Y24" s="1">
        <f t="shared" si="7"/>
        <v>5.7058823529411766</v>
      </c>
      <c r="Z24" s="1">
        <v>0</v>
      </c>
      <c r="AA24" s="1">
        <v>9.6</v>
      </c>
      <c r="AB24" s="1">
        <v>10.8</v>
      </c>
      <c r="AC24" s="1">
        <v>10.8</v>
      </c>
      <c r="AD24" s="1">
        <v>18.25</v>
      </c>
      <c r="AE24" s="1"/>
      <c r="AF24" s="1">
        <f t="shared" si="11"/>
        <v>140</v>
      </c>
      <c r="AG24" s="6">
        <v>6</v>
      </c>
      <c r="AH24" s="10">
        <f t="shared" si="12"/>
        <v>93</v>
      </c>
      <c r="AI24" s="1">
        <f t="shared" si="13"/>
        <v>139.5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1:54" x14ac:dyDescent="0.25">
      <c r="A25" s="1" t="s">
        <v>56</v>
      </c>
      <c r="B25" s="1" t="s">
        <v>35</v>
      </c>
      <c r="C25" s="1">
        <v>298</v>
      </c>
      <c r="D25" s="1">
        <v>1</v>
      </c>
      <c r="E25" s="1">
        <f t="shared" si="2"/>
        <v>2090</v>
      </c>
      <c r="F25" s="1">
        <f t="shared" si="3"/>
        <v>1672</v>
      </c>
      <c r="G25" s="1">
        <f t="shared" si="4"/>
        <v>1254</v>
      </c>
      <c r="H25" s="1">
        <v>209</v>
      </c>
      <c r="I25" s="25">
        <v>90</v>
      </c>
      <c r="J25" s="6">
        <v>0.25</v>
      </c>
      <c r="K25" s="1">
        <v>180</v>
      </c>
      <c r="L25" s="1"/>
      <c r="M25" s="1">
        <v>208</v>
      </c>
      <c r="N25" s="1">
        <f t="shared" si="1"/>
        <v>1</v>
      </c>
      <c r="O25" s="1"/>
      <c r="P25" s="1"/>
      <c r="Q25" s="1"/>
      <c r="R25" s="1">
        <v>900</v>
      </c>
      <c r="S25" s="1">
        <f t="shared" si="5"/>
        <v>41.8</v>
      </c>
      <c r="T25" s="5">
        <f t="shared" si="9"/>
        <v>1164</v>
      </c>
      <c r="U25" s="31">
        <v>1140</v>
      </c>
      <c r="V25" s="5">
        <v>1200</v>
      </c>
      <c r="W25" s="1">
        <v>1400</v>
      </c>
      <c r="X25" s="1">
        <f t="shared" si="10"/>
        <v>29.425837320574164</v>
      </c>
      <c r="Y25" s="1">
        <f t="shared" si="7"/>
        <v>2.1531100478468903</v>
      </c>
      <c r="Z25" s="1">
        <v>21.4</v>
      </c>
      <c r="AA25" s="1">
        <v>31.6</v>
      </c>
      <c r="AB25" s="1">
        <v>20.2</v>
      </c>
      <c r="AC25" s="1">
        <v>29.2</v>
      </c>
      <c r="AD25" s="1">
        <v>3.5</v>
      </c>
      <c r="AE25" s="1"/>
      <c r="AF25" s="1">
        <f t="shared" si="11"/>
        <v>285</v>
      </c>
      <c r="AG25" s="6">
        <v>6</v>
      </c>
      <c r="AH25" s="10">
        <f t="shared" si="12"/>
        <v>190</v>
      </c>
      <c r="AI25" s="1">
        <f t="shared" si="13"/>
        <v>285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1:54" x14ac:dyDescent="0.25">
      <c r="A26" s="1" t="s">
        <v>57</v>
      </c>
      <c r="B26" s="1" t="s">
        <v>35</v>
      </c>
      <c r="C26" s="1">
        <v>228</v>
      </c>
      <c r="D26" s="1">
        <v>2</v>
      </c>
      <c r="E26" s="1">
        <f t="shared" si="2"/>
        <v>650</v>
      </c>
      <c r="F26" s="1">
        <f t="shared" si="3"/>
        <v>520</v>
      </c>
      <c r="G26" s="1">
        <f t="shared" si="4"/>
        <v>390</v>
      </c>
      <c r="H26" s="1">
        <v>65</v>
      </c>
      <c r="I26" s="25">
        <v>163</v>
      </c>
      <c r="J26" s="6">
        <v>0.25</v>
      </c>
      <c r="K26" s="1">
        <v>180</v>
      </c>
      <c r="L26" s="1"/>
      <c r="M26" s="1">
        <v>71</v>
      </c>
      <c r="N26" s="1">
        <f t="shared" si="1"/>
        <v>-6</v>
      </c>
      <c r="O26" s="1"/>
      <c r="P26" s="1"/>
      <c r="Q26" s="1"/>
      <c r="R26" s="1">
        <v>276</v>
      </c>
      <c r="S26" s="1">
        <f t="shared" si="5"/>
        <v>13</v>
      </c>
      <c r="T26" s="5">
        <f t="shared" si="9"/>
        <v>227</v>
      </c>
      <c r="U26" s="5">
        <v>320</v>
      </c>
      <c r="V26" s="27">
        <v>350</v>
      </c>
      <c r="W26" s="1">
        <v>350</v>
      </c>
      <c r="X26" s="1">
        <f t="shared" si="10"/>
        <v>37.153846153846153</v>
      </c>
      <c r="Y26" s="1">
        <f t="shared" si="7"/>
        <v>12.538461538461538</v>
      </c>
      <c r="Z26" s="1">
        <v>15.4</v>
      </c>
      <c r="AA26" s="1">
        <v>9</v>
      </c>
      <c r="AB26" s="1">
        <v>13</v>
      </c>
      <c r="AC26" s="1">
        <v>19</v>
      </c>
      <c r="AD26" s="1">
        <v>3.5</v>
      </c>
      <c r="AE26" s="1"/>
      <c r="AF26" s="1">
        <f t="shared" si="11"/>
        <v>80</v>
      </c>
      <c r="AG26" s="6">
        <v>12</v>
      </c>
      <c r="AH26" s="10">
        <f t="shared" si="12"/>
        <v>27</v>
      </c>
      <c r="AI26" s="1">
        <f t="shared" si="13"/>
        <v>81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54" x14ac:dyDescent="0.25">
      <c r="A27" s="1" t="s">
        <v>58</v>
      </c>
      <c r="B27" s="1" t="s">
        <v>35</v>
      </c>
      <c r="C27" s="1">
        <v>77</v>
      </c>
      <c r="D27" s="1"/>
      <c r="E27" s="1">
        <f t="shared" si="2"/>
        <v>440</v>
      </c>
      <c r="F27" s="1">
        <f t="shared" si="3"/>
        <v>352</v>
      </c>
      <c r="G27" s="1">
        <f t="shared" si="4"/>
        <v>264</v>
      </c>
      <c r="H27" s="1">
        <v>44</v>
      </c>
      <c r="I27" s="25">
        <v>33</v>
      </c>
      <c r="J27" s="6">
        <v>0.25</v>
      </c>
      <c r="K27" s="1">
        <v>180</v>
      </c>
      <c r="L27" s="1"/>
      <c r="M27" s="1">
        <v>44</v>
      </c>
      <c r="N27" s="1">
        <f t="shared" si="1"/>
        <v>0</v>
      </c>
      <c r="O27" s="1"/>
      <c r="P27" s="1"/>
      <c r="Q27" s="1"/>
      <c r="R27" s="1">
        <v>96</v>
      </c>
      <c r="S27" s="1">
        <f t="shared" si="5"/>
        <v>8.8000000000000007</v>
      </c>
      <c r="T27" s="5">
        <f t="shared" si="9"/>
        <v>231</v>
      </c>
      <c r="U27" s="5">
        <v>220</v>
      </c>
      <c r="V27" s="5"/>
      <c r="W27" s="1"/>
      <c r="X27" s="1">
        <f t="shared" si="10"/>
        <v>28.749999999999996</v>
      </c>
      <c r="Y27" s="1">
        <f t="shared" si="7"/>
        <v>3.7499999999999996</v>
      </c>
      <c r="Z27" s="1">
        <v>7.4</v>
      </c>
      <c r="AA27" s="1">
        <v>7.6</v>
      </c>
      <c r="AB27" s="1">
        <v>6.2</v>
      </c>
      <c r="AC27" s="1">
        <v>9.1999999999999993</v>
      </c>
      <c r="AD27" s="1">
        <v>2.25</v>
      </c>
      <c r="AE27" s="1"/>
      <c r="AF27" s="1">
        <f t="shared" si="11"/>
        <v>55</v>
      </c>
      <c r="AG27" s="6">
        <v>12</v>
      </c>
      <c r="AH27" s="10">
        <f t="shared" si="12"/>
        <v>18</v>
      </c>
      <c r="AI27" s="1">
        <f t="shared" si="13"/>
        <v>54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1:54" x14ac:dyDescent="0.25">
      <c r="A28" s="1" t="s">
        <v>59</v>
      </c>
      <c r="B28" s="1" t="s">
        <v>35</v>
      </c>
      <c r="C28" s="1">
        <v>144</v>
      </c>
      <c r="D28" s="1"/>
      <c r="E28" s="1">
        <f t="shared" si="2"/>
        <v>300</v>
      </c>
      <c r="F28" s="1">
        <f t="shared" si="3"/>
        <v>240</v>
      </c>
      <c r="G28" s="1">
        <f t="shared" si="4"/>
        <v>180</v>
      </c>
      <c r="H28" s="1">
        <v>30</v>
      </c>
      <c r="I28" s="25">
        <v>114</v>
      </c>
      <c r="J28" s="6">
        <v>0.25</v>
      </c>
      <c r="K28" s="1">
        <v>180</v>
      </c>
      <c r="L28" s="1"/>
      <c r="M28" s="1">
        <v>30</v>
      </c>
      <c r="N28" s="1">
        <f t="shared" si="1"/>
        <v>0</v>
      </c>
      <c r="O28" s="1"/>
      <c r="P28" s="1"/>
      <c r="Q28" s="1"/>
      <c r="R28" s="1">
        <v>48</v>
      </c>
      <c r="S28" s="1">
        <f t="shared" si="5"/>
        <v>6</v>
      </c>
      <c r="T28" s="5">
        <f t="shared" si="9"/>
        <v>66</v>
      </c>
      <c r="U28" s="5">
        <v>80</v>
      </c>
      <c r="V28" s="5">
        <v>90</v>
      </c>
      <c r="W28" s="1">
        <v>100</v>
      </c>
      <c r="X28" s="1">
        <f t="shared" si="10"/>
        <v>32.333333333333336</v>
      </c>
      <c r="Y28" s="1">
        <f t="shared" si="7"/>
        <v>19</v>
      </c>
      <c r="Z28" s="1">
        <v>5.8</v>
      </c>
      <c r="AA28" s="1">
        <v>7.8</v>
      </c>
      <c r="AB28" s="1">
        <v>8.6</v>
      </c>
      <c r="AC28" s="1">
        <v>6</v>
      </c>
      <c r="AD28" s="1">
        <v>2</v>
      </c>
      <c r="AE28" s="1"/>
      <c r="AF28" s="1">
        <f t="shared" si="11"/>
        <v>20</v>
      </c>
      <c r="AG28" s="6">
        <v>12</v>
      </c>
      <c r="AH28" s="10">
        <f t="shared" si="12"/>
        <v>7</v>
      </c>
      <c r="AI28" s="1">
        <f t="shared" si="13"/>
        <v>21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1:54" x14ac:dyDescent="0.25">
      <c r="A29" s="1" t="s">
        <v>60</v>
      </c>
      <c r="B29" s="1" t="s">
        <v>38</v>
      </c>
      <c r="C29" s="1">
        <v>102</v>
      </c>
      <c r="D29" s="1"/>
      <c r="E29" s="1">
        <f t="shared" si="2"/>
        <v>120</v>
      </c>
      <c r="F29" s="1">
        <f t="shared" si="3"/>
        <v>96</v>
      </c>
      <c r="G29" s="1">
        <f t="shared" si="4"/>
        <v>72</v>
      </c>
      <c r="H29" s="1">
        <v>12</v>
      </c>
      <c r="I29" s="25">
        <v>90</v>
      </c>
      <c r="J29" s="6">
        <v>1</v>
      </c>
      <c r="K29" s="1">
        <v>180</v>
      </c>
      <c r="L29" s="1"/>
      <c r="M29" s="1">
        <v>12</v>
      </c>
      <c r="N29" s="1">
        <f t="shared" si="1"/>
        <v>0</v>
      </c>
      <c r="O29" s="1"/>
      <c r="P29" s="1"/>
      <c r="Q29" s="1"/>
      <c r="R29" s="1">
        <v>0</v>
      </c>
      <c r="S29" s="1">
        <f t="shared" si="5"/>
        <v>2.4</v>
      </c>
      <c r="T29" s="5"/>
      <c r="U29" s="5">
        <f t="shared" si="14"/>
        <v>0</v>
      </c>
      <c r="V29" s="5"/>
      <c r="W29" s="1"/>
      <c r="X29" s="1">
        <f t="shared" si="10"/>
        <v>37.5</v>
      </c>
      <c r="Y29" s="1">
        <f t="shared" si="7"/>
        <v>37.5</v>
      </c>
      <c r="Z29" s="1">
        <v>1.2</v>
      </c>
      <c r="AA29" s="1">
        <v>7.2</v>
      </c>
      <c r="AB29" s="1">
        <v>1.2</v>
      </c>
      <c r="AC29" s="1">
        <v>4.8</v>
      </c>
      <c r="AD29" s="1">
        <v>1.5</v>
      </c>
      <c r="AE29" s="20" t="s">
        <v>40</v>
      </c>
      <c r="AF29" s="1">
        <f t="shared" si="11"/>
        <v>0</v>
      </c>
      <c r="AG29" s="6">
        <v>6</v>
      </c>
      <c r="AH29" s="10">
        <f t="shared" si="12"/>
        <v>0</v>
      </c>
      <c r="AI29" s="1">
        <f t="shared" si="13"/>
        <v>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1:54" x14ac:dyDescent="0.25">
      <c r="A30" s="1" t="s">
        <v>61</v>
      </c>
      <c r="B30" s="1" t="s">
        <v>35</v>
      </c>
      <c r="C30" s="1">
        <v>-2</v>
      </c>
      <c r="D30" s="1">
        <v>3</v>
      </c>
      <c r="E30" s="1">
        <f t="shared" si="2"/>
        <v>0</v>
      </c>
      <c r="F30" s="1">
        <f t="shared" si="3"/>
        <v>0</v>
      </c>
      <c r="G30" s="1">
        <f t="shared" si="4"/>
        <v>0</v>
      </c>
      <c r="H30" s="1"/>
      <c r="I30" s="25"/>
      <c r="J30" s="6">
        <v>0.25</v>
      </c>
      <c r="K30" s="1">
        <v>180</v>
      </c>
      <c r="L30" s="1"/>
      <c r="M30" s="1">
        <v>2</v>
      </c>
      <c r="N30" s="1">
        <f t="shared" si="1"/>
        <v>-2</v>
      </c>
      <c r="O30" s="1"/>
      <c r="P30" s="1"/>
      <c r="Q30" s="1"/>
      <c r="R30" s="1">
        <v>0</v>
      </c>
      <c r="S30" s="1">
        <f t="shared" si="5"/>
        <v>0</v>
      </c>
      <c r="T30" s="22">
        <v>150</v>
      </c>
      <c r="U30" s="5">
        <v>180</v>
      </c>
      <c r="V30" s="5">
        <v>180</v>
      </c>
      <c r="W30" s="1">
        <v>250</v>
      </c>
      <c r="X30" s="1" t="e">
        <f t="shared" si="10"/>
        <v>#DIV/0!</v>
      </c>
      <c r="Y30" s="1" t="e">
        <f t="shared" si="7"/>
        <v>#DIV/0!</v>
      </c>
      <c r="Z30" s="1">
        <v>1.2</v>
      </c>
      <c r="AA30" s="1">
        <v>5.6</v>
      </c>
      <c r="AB30" s="1">
        <v>4</v>
      </c>
      <c r="AC30" s="1">
        <v>1.8</v>
      </c>
      <c r="AD30" s="1">
        <v>0.5</v>
      </c>
      <c r="AE30" s="1"/>
      <c r="AF30" s="1">
        <f t="shared" si="11"/>
        <v>45</v>
      </c>
      <c r="AG30" s="6">
        <v>12</v>
      </c>
      <c r="AH30" s="10">
        <f t="shared" si="12"/>
        <v>15</v>
      </c>
      <c r="AI30" s="1">
        <f t="shared" si="13"/>
        <v>45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1:54" x14ac:dyDescent="0.25">
      <c r="A31" s="14" t="s">
        <v>62</v>
      </c>
      <c r="B31" s="14" t="s">
        <v>35</v>
      </c>
      <c r="C31" s="14">
        <v>5</v>
      </c>
      <c r="D31" s="14"/>
      <c r="E31" s="14">
        <f t="shared" si="2"/>
        <v>0</v>
      </c>
      <c r="F31" s="14">
        <f t="shared" si="3"/>
        <v>0</v>
      </c>
      <c r="G31" s="14">
        <f t="shared" si="4"/>
        <v>0</v>
      </c>
      <c r="H31" s="14"/>
      <c r="I31" s="29"/>
      <c r="J31" s="15">
        <v>0</v>
      </c>
      <c r="K31" s="14">
        <v>180</v>
      </c>
      <c r="L31" s="14"/>
      <c r="M31" s="14">
        <v>1</v>
      </c>
      <c r="N31" s="14">
        <f t="shared" si="1"/>
        <v>-1</v>
      </c>
      <c r="O31" s="14"/>
      <c r="P31" s="14"/>
      <c r="Q31" s="14"/>
      <c r="R31" s="14"/>
      <c r="S31" s="14">
        <f t="shared" si="5"/>
        <v>0</v>
      </c>
      <c r="T31" s="16"/>
      <c r="U31" s="16"/>
      <c r="V31" s="16"/>
      <c r="W31" s="14"/>
      <c r="X31" s="14" t="e">
        <f t="shared" si="6"/>
        <v>#DIV/0!</v>
      </c>
      <c r="Y31" s="14" t="e">
        <f t="shared" si="7"/>
        <v>#DIV/0!</v>
      </c>
      <c r="Z31" s="14">
        <v>1</v>
      </c>
      <c r="AA31" s="14">
        <v>1.8</v>
      </c>
      <c r="AB31" s="14">
        <v>0.6</v>
      </c>
      <c r="AC31" s="14">
        <v>0.2</v>
      </c>
      <c r="AD31" s="14">
        <v>0</v>
      </c>
      <c r="AE31" s="14" t="s">
        <v>63</v>
      </c>
      <c r="AF31" s="14">
        <f t="shared" si="8"/>
        <v>0</v>
      </c>
      <c r="AG31" s="15">
        <v>0</v>
      </c>
      <c r="AH31" s="17"/>
      <c r="AI31" s="14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1:54" x14ac:dyDescent="0.25">
      <c r="A32" s="1" t="s">
        <v>64</v>
      </c>
      <c r="B32" s="1" t="s">
        <v>35</v>
      </c>
      <c r="C32" s="1">
        <v>401</v>
      </c>
      <c r="D32" s="1"/>
      <c r="E32" s="1">
        <f t="shared" si="2"/>
        <v>360</v>
      </c>
      <c r="F32" s="1">
        <f t="shared" si="3"/>
        <v>288</v>
      </c>
      <c r="G32" s="1">
        <f t="shared" si="4"/>
        <v>216</v>
      </c>
      <c r="H32" s="1">
        <v>36</v>
      </c>
      <c r="I32" s="25">
        <v>365</v>
      </c>
      <c r="J32" s="6">
        <v>0.43</v>
      </c>
      <c r="K32" s="1">
        <v>180</v>
      </c>
      <c r="L32" s="1"/>
      <c r="M32" s="1">
        <v>36</v>
      </c>
      <c r="N32" s="1">
        <f t="shared" si="1"/>
        <v>0</v>
      </c>
      <c r="O32" s="1"/>
      <c r="P32" s="1"/>
      <c r="Q32" s="1"/>
      <c r="R32" s="1">
        <v>304</v>
      </c>
      <c r="S32" s="1">
        <f t="shared" si="5"/>
        <v>7.2</v>
      </c>
      <c r="T32" s="5"/>
      <c r="U32" s="5">
        <f t="shared" ref="U32:U46" si="15">T32</f>
        <v>0</v>
      </c>
      <c r="V32" s="5"/>
      <c r="W32" s="1">
        <v>400</v>
      </c>
      <c r="X32" s="1">
        <f t="shared" ref="X32:X46" si="16">(I32+U32)/S32</f>
        <v>50.694444444444443</v>
      </c>
      <c r="Y32" s="1">
        <f t="shared" si="7"/>
        <v>50.694444444444443</v>
      </c>
      <c r="Z32" s="1">
        <v>15.2</v>
      </c>
      <c r="AA32" s="1">
        <v>22</v>
      </c>
      <c r="AB32" s="1">
        <v>4.5999999999999996</v>
      </c>
      <c r="AC32" s="1">
        <v>13.4</v>
      </c>
      <c r="AD32" s="1">
        <v>7.5</v>
      </c>
      <c r="AE32" s="20" t="s">
        <v>40</v>
      </c>
      <c r="AF32" s="1">
        <f t="shared" ref="AF32:AF46" si="17">U32*J32</f>
        <v>0</v>
      </c>
      <c r="AG32" s="6">
        <v>16</v>
      </c>
      <c r="AH32" s="10">
        <f t="shared" ref="AH32:AH46" si="18">MROUND(U32,AG32)/AG32</f>
        <v>0</v>
      </c>
      <c r="AI32" s="1">
        <f t="shared" ref="AI32:AI46" si="19">AH32*AG32*J32</f>
        <v>0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4" x14ac:dyDescent="0.25">
      <c r="A33" s="1" t="s">
        <v>65</v>
      </c>
      <c r="B33" s="1" t="s">
        <v>35</v>
      </c>
      <c r="C33" s="1">
        <v>158</v>
      </c>
      <c r="D33" s="1">
        <v>8</v>
      </c>
      <c r="E33" s="1">
        <f t="shared" si="2"/>
        <v>620</v>
      </c>
      <c r="F33" s="1">
        <f t="shared" si="3"/>
        <v>496</v>
      </c>
      <c r="G33" s="1">
        <f t="shared" si="4"/>
        <v>372</v>
      </c>
      <c r="H33" s="1">
        <v>62</v>
      </c>
      <c r="I33" s="25">
        <v>104</v>
      </c>
      <c r="J33" s="6">
        <v>0.9</v>
      </c>
      <c r="K33" s="1">
        <v>180</v>
      </c>
      <c r="L33" s="1"/>
      <c r="M33" s="1">
        <v>62</v>
      </c>
      <c r="N33" s="1">
        <f t="shared" si="1"/>
        <v>0</v>
      </c>
      <c r="O33" s="1"/>
      <c r="P33" s="1"/>
      <c r="Q33" s="1"/>
      <c r="R33" s="1">
        <v>400</v>
      </c>
      <c r="S33" s="1">
        <f t="shared" si="5"/>
        <v>12.4</v>
      </c>
      <c r="T33" s="5">
        <f t="shared" ref="T33:T44" si="20">30*S33-I33</f>
        <v>268</v>
      </c>
      <c r="U33" s="5">
        <v>560</v>
      </c>
      <c r="V33" s="27">
        <v>600</v>
      </c>
      <c r="W33" s="1">
        <v>600</v>
      </c>
      <c r="X33" s="1">
        <f t="shared" si="16"/>
        <v>53.548387096774192</v>
      </c>
      <c r="Y33" s="1">
        <f t="shared" si="7"/>
        <v>8.387096774193548</v>
      </c>
      <c r="Z33" s="1">
        <v>6</v>
      </c>
      <c r="AA33" s="1">
        <v>0.2</v>
      </c>
      <c r="AB33" s="1">
        <v>0</v>
      </c>
      <c r="AC33" s="1">
        <v>3.6</v>
      </c>
      <c r="AD33" s="1">
        <v>9.75</v>
      </c>
      <c r="AE33" s="1"/>
      <c r="AF33" s="1">
        <f t="shared" si="17"/>
        <v>504</v>
      </c>
      <c r="AG33" s="6">
        <v>8</v>
      </c>
      <c r="AH33" s="10">
        <f t="shared" si="18"/>
        <v>70</v>
      </c>
      <c r="AI33" s="1">
        <f t="shared" si="19"/>
        <v>504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1:54" x14ac:dyDescent="0.25">
      <c r="A34" s="1" t="s">
        <v>66</v>
      </c>
      <c r="B34" s="1" t="s">
        <v>38</v>
      </c>
      <c r="C34" s="1">
        <v>16.2</v>
      </c>
      <c r="D34" s="1"/>
      <c r="E34" s="1">
        <f t="shared" si="2"/>
        <v>135</v>
      </c>
      <c r="F34" s="1">
        <f t="shared" si="3"/>
        <v>108</v>
      </c>
      <c r="G34" s="1">
        <f t="shared" si="4"/>
        <v>81</v>
      </c>
      <c r="H34" s="1">
        <v>13.5</v>
      </c>
      <c r="I34" s="25">
        <v>2.7</v>
      </c>
      <c r="J34" s="6">
        <v>1</v>
      </c>
      <c r="K34" s="1">
        <v>180</v>
      </c>
      <c r="L34" s="1"/>
      <c r="M34" s="1">
        <v>13.5</v>
      </c>
      <c r="N34" s="1">
        <f t="shared" ref="N34:N59" si="21">H34-M34</f>
        <v>0</v>
      </c>
      <c r="O34" s="1"/>
      <c r="P34" s="1"/>
      <c r="Q34" s="1"/>
      <c r="R34" s="1">
        <v>70.2</v>
      </c>
      <c r="S34" s="1">
        <f t="shared" si="5"/>
        <v>2.7</v>
      </c>
      <c r="T34" s="5">
        <f t="shared" si="20"/>
        <v>78.3</v>
      </c>
      <c r="U34" s="5">
        <v>150</v>
      </c>
      <c r="V34" s="5">
        <v>150</v>
      </c>
      <c r="W34" s="1">
        <v>150</v>
      </c>
      <c r="X34" s="1">
        <f t="shared" si="16"/>
        <v>56.55555555555555</v>
      </c>
      <c r="Y34" s="1">
        <f t="shared" si="7"/>
        <v>1</v>
      </c>
      <c r="Z34" s="1">
        <v>0.54</v>
      </c>
      <c r="AA34" s="1">
        <v>0.54</v>
      </c>
      <c r="AB34" s="1">
        <v>3.24</v>
      </c>
      <c r="AC34" s="1">
        <v>0.54</v>
      </c>
      <c r="AD34" s="1">
        <v>0</v>
      </c>
      <c r="AE34" s="1"/>
      <c r="AF34" s="1">
        <f t="shared" si="17"/>
        <v>150</v>
      </c>
      <c r="AG34" s="6">
        <v>2.7</v>
      </c>
      <c r="AH34" s="10">
        <f t="shared" si="18"/>
        <v>56</v>
      </c>
      <c r="AI34" s="1">
        <f t="shared" si="19"/>
        <v>151.20000000000002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1:54" x14ac:dyDescent="0.25">
      <c r="A35" s="1" t="s">
        <v>67</v>
      </c>
      <c r="B35" s="1" t="s">
        <v>35</v>
      </c>
      <c r="C35" s="1">
        <v>826</v>
      </c>
      <c r="D35" s="1">
        <v>3</v>
      </c>
      <c r="E35" s="1">
        <f t="shared" si="2"/>
        <v>1190</v>
      </c>
      <c r="F35" s="1">
        <f t="shared" si="3"/>
        <v>952</v>
      </c>
      <c r="G35" s="1">
        <f t="shared" si="4"/>
        <v>714</v>
      </c>
      <c r="H35" s="1">
        <v>119</v>
      </c>
      <c r="I35" s="25">
        <v>707</v>
      </c>
      <c r="J35" s="6">
        <v>0.9</v>
      </c>
      <c r="K35" s="1">
        <v>180</v>
      </c>
      <c r="L35" s="1"/>
      <c r="M35" s="1">
        <v>122</v>
      </c>
      <c r="N35" s="1">
        <f t="shared" si="21"/>
        <v>-3</v>
      </c>
      <c r="O35" s="1"/>
      <c r="P35" s="1"/>
      <c r="Q35" s="1"/>
      <c r="R35" s="1">
        <v>1000</v>
      </c>
      <c r="S35" s="1">
        <f t="shared" si="5"/>
        <v>23.8</v>
      </c>
      <c r="T35" s="5"/>
      <c r="U35" s="5">
        <v>450</v>
      </c>
      <c r="V35" s="27">
        <v>500</v>
      </c>
      <c r="W35" s="1">
        <v>500</v>
      </c>
      <c r="X35" s="1">
        <f t="shared" si="16"/>
        <v>48.613445378151262</v>
      </c>
      <c r="Y35" s="1">
        <f t="shared" si="7"/>
        <v>29.705882352941174</v>
      </c>
      <c r="Z35" s="1">
        <v>35.200000000000003</v>
      </c>
      <c r="AA35" s="1">
        <v>32.6</v>
      </c>
      <c r="AB35" s="1">
        <v>11.8</v>
      </c>
      <c r="AC35" s="1">
        <v>21.8</v>
      </c>
      <c r="AD35" s="1">
        <v>17.75</v>
      </c>
      <c r="AE35" s="1"/>
      <c r="AF35" s="1">
        <f t="shared" si="17"/>
        <v>405</v>
      </c>
      <c r="AG35" s="6">
        <v>8</v>
      </c>
      <c r="AH35" s="10">
        <f t="shared" si="18"/>
        <v>56</v>
      </c>
      <c r="AI35" s="1">
        <f t="shared" si="19"/>
        <v>403.2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1:54" x14ac:dyDescent="0.25">
      <c r="A36" s="1" t="s">
        <v>68</v>
      </c>
      <c r="B36" s="1" t="s">
        <v>35</v>
      </c>
      <c r="C36" s="1">
        <v>418</v>
      </c>
      <c r="D36" s="1">
        <v>3</v>
      </c>
      <c r="E36" s="1">
        <f t="shared" si="2"/>
        <v>1100</v>
      </c>
      <c r="F36" s="1">
        <f t="shared" si="3"/>
        <v>880</v>
      </c>
      <c r="G36" s="1">
        <f t="shared" si="4"/>
        <v>660</v>
      </c>
      <c r="H36" s="19">
        <f>106+H6</f>
        <v>110</v>
      </c>
      <c r="I36" s="25">
        <v>302</v>
      </c>
      <c r="J36" s="6">
        <v>0.43</v>
      </c>
      <c r="K36" s="1">
        <v>180</v>
      </c>
      <c r="L36" s="1"/>
      <c r="M36" s="1">
        <v>109</v>
      </c>
      <c r="N36" s="1">
        <f t="shared" si="21"/>
        <v>1</v>
      </c>
      <c r="O36" s="1"/>
      <c r="P36" s="1"/>
      <c r="Q36" s="1"/>
      <c r="R36" s="1">
        <v>0</v>
      </c>
      <c r="S36" s="1">
        <f t="shared" si="5"/>
        <v>22</v>
      </c>
      <c r="T36" s="5">
        <f t="shared" si="20"/>
        <v>358</v>
      </c>
      <c r="U36" s="5">
        <v>400</v>
      </c>
      <c r="V36" s="5">
        <v>400</v>
      </c>
      <c r="W36" s="1">
        <v>450</v>
      </c>
      <c r="X36" s="1">
        <f t="shared" si="16"/>
        <v>31.90909090909091</v>
      </c>
      <c r="Y36" s="1">
        <f t="shared" si="7"/>
        <v>13.727272727272727</v>
      </c>
      <c r="Z36" s="1">
        <v>25.6</v>
      </c>
      <c r="AA36" s="1">
        <v>40.4</v>
      </c>
      <c r="AB36" s="1">
        <v>10.4</v>
      </c>
      <c r="AC36" s="1">
        <v>24.2</v>
      </c>
      <c r="AD36" s="1">
        <v>11.5</v>
      </c>
      <c r="AE36" s="1"/>
      <c r="AF36" s="1">
        <f t="shared" si="17"/>
        <v>172</v>
      </c>
      <c r="AG36" s="6">
        <v>16</v>
      </c>
      <c r="AH36" s="10">
        <f t="shared" si="18"/>
        <v>25</v>
      </c>
      <c r="AI36" s="1">
        <f t="shared" si="19"/>
        <v>172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1:54" x14ac:dyDescent="0.25">
      <c r="A37" s="1" t="s">
        <v>69</v>
      </c>
      <c r="B37" s="1" t="s">
        <v>35</v>
      </c>
      <c r="C37" s="1">
        <v>433</v>
      </c>
      <c r="D37" s="1"/>
      <c r="E37" s="1">
        <f t="shared" si="2"/>
        <v>1230</v>
      </c>
      <c r="F37" s="1">
        <f t="shared" si="3"/>
        <v>984</v>
      </c>
      <c r="G37" s="1">
        <f t="shared" si="4"/>
        <v>738</v>
      </c>
      <c r="H37" s="1">
        <v>123</v>
      </c>
      <c r="I37" s="25">
        <v>310</v>
      </c>
      <c r="J37" s="6">
        <v>0.9</v>
      </c>
      <c r="K37" s="1">
        <v>180</v>
      </c>
      <c r="L37" s="1"/>
      <c r="M37" s="1">
        <v>120</v>
      </c>
      <c r="N37" s="1">
        <f t="shared" si="21"/>
        <v>3</v>
      </c>
      <c r="O37" s="1"/>
      <c r="P37" s="1"/>
      <c r="Q37" s="1"/>
      <c r="R37" s="1">
        <v>800</v>
      </c>
      <c r="S37" s="1">
        <f t="shared" si="5"/>
        <v>24.6</v>
      </c>
      <c r="T37" s="5">
        <f t="shared" si="20"/>
        <v>428</v>
      </c>
      <c r="U37" s="5">
        <v>560</v>
      </c>
      <c r="V37" s="27">
        <v>600</v>
      </c>
      <c r="W37" s="1">
        <v>600</v>
      </c>
      <c r="X37" s="1">
        <f t="shared" si="16"/>
        <v>35.365853658536587</v>
      </c>
      <c r="Y37" s="1">
        <f t="shared" si="7"/>
        <v>12.601626016260163</v>
      </c>
      <c r="Z37" s="1">
        <v>0</v>
      </c>
      <c r="AA37" s="1">
        <v>38.6</v>
      </c>
      <c r="AB37" s="1">
        <v>12.4</v>
      </c>
      <c r="AC37" s="1">
        <v>2.8</v>
      </c>
      <c r="AD37" s="1">
        <v>7</v>
      </c>
      <c r="AE37" s="1"/>
      <c r="AF37" s="1">
        <f t="shared" si="17"/>
        <v>504</v>
      </c>
      <c r="AG37" s="6">
        <v>8</v>
      </c>
      <c r="AH37" s="10">
        <f t="shared" si="18"/>
        <v>70</v>
      </c>
      <c r="AI37" s="1">
        <f t="shared" si="19"/>
        <v>504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1:54" x14ac:dyDescent="0.25">
      <c r="A38" s="1" t="s">
        <v>70</v>
      </c>
      <c r="B38" s="1" t="s">
        <v>35</v>
      </c>
      <c r="C38" s="1">
        <v>169</v>
      </c>
      <c r="D38" s="1"/>
      <c r="E38" s="1">
        <f t="shared" si="2"/>
        <v>1120</v>
      </c>
      <c r="F38" s="1">
        <f t="shared" si="3"/>
        <v>896</v>
      </c>
      <c r="G38" s="1">
        <f t="shared" si="4"/>
        <v>672</v>
      </c>
      <c r="H38" s="1">
        <v>112</v>
      </c>
      <c r="I38" s="25">
        <v>57</v>
      </c>
      <c r="J38" s="6">
        <v>0.43</v>
      </c>
      <c r="K38" s="1">
        <v>180</v>
      </c>
      <c r="L38" s="1"/>
      <c r="M38" s="1">
        <v>110</v>
      </c>
      <c r="N38" s="1">
        <f t="shared" si="21"/>
        <v>2</v>
      </c>
      <c r="O38" s="1"/>
      <c r="P38" s="1"/>
      <c r="Q38" s="1"/>
      <c r="R38" s="1">
        <v>64</v>
      </c>
      <c r="S38" s="1">
        <f t="shared" si="5"/>
        <v>22.4</v>
      </c>
      <c r="T38" s="5">
        <f t="shared" si="20"/>
        <v>615</v>
      </c>
      <c r="U38" s="5">
        <v>750</v>
      </c>
      <c r="V38" s="27">
        <v>800</v>
      </c>
      <c r="W38" s="1">
        <v>800</v>
      </c>
      <c r="X38" s="1">
        <f t="shared" si="16"/>
        <v>36.026785714285715</v>
      </c>
      <c r="Y38" s="1">
        <f t="shared" si="7"/>
        <v>2.5446428571428572</v>
      </c>
      <c r="Z38" s="1">
        <v>23.2</v>
      </c>
      <c r="AA38" s="1">
        <v>30</v>
      </c>
      <c r="AB38" s="1">
        <v>8.6</v>
      </c>
      <c r="AC38" s="1">
        <v>25.8</v>
      </c>
      <c r="AD38" s="1">
        <v>11</v>
      </c>
      <c r="AE38" s="1"/>
      <c r="AF38" s="1">
        <f t="shared" si="17"/>
        <v>322.5</v>
      </c>
      <c r="AG38" s="6">
        <v>16</v>
      </c>
      <c r="AH38" s="10">
        <f t="shared" si="18"/>
        <v>47</v>
      </c>
      <c r="AI38" s="1">
        <f t="shared" si="19"/>
        <v>323.36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1:54" x14ac:dyDescent="0.25">
      <c r="A39" s="1" t="s">
        <v>71</v>
      </c>
      <c r="B39" s="1" t="s">
        <v>38</v>
      </c>
      <c r="C39" s="1"/>
      <c r="D39" s="1"/>
      <c r="E39" s="1">
        <f t="shared" si="2"/>
        <v>0</v>
      </c>
      <c r="F39" s="1">
        <f t="shared" si="3"/>
        <v>0</v>
      </c>
      <c r="G39" s="1">
        <f t="shared" si="4"/>
        <v>0</v>
      </c>
      <c r="H39" s="1"/>
      <c r="I39" s="25"/>
      <c r="J39" s="6">
        <v>1</v>
      </c>
      <c r="K39" s="1">
        <v>180</v>
      </c>
      <c r="L39" s="1"/>
      <c r="M39" s="1"/>
      <c r="N39" s="1">
        <f t="shared" si="21"/>
        <v>0</v>
      </c>
      <c r="O39" s="1"/>
      <c r="P39" s="1"/>
      <c r="Q39" s="1"/>
      <c r="R39" s="1">
        <v>0</v>
      </c>
      <c r="S39" s="1">
        <f t="shared" si="5"/>
        <v>0</v>
      </c>
      <c r="T39" s="22">
        <v>50</v>
      </c>
      <c r="U39" s="5">
        <f t="shared" si="15"/>
        <v>50</v>
      </c>
      <c r="V39" s="27">
        <v>50</v>
      </c>
      <c r="W39" s="1"/>
      <c r="X39" s="1" t="e">
        <f t="shared" si="16"/>
        <v>#DIV/0!</v>
      </c>
      <c r="Y39" s="1" t="e">
        <f t="shared" si="7"/>
        <v>#DIV/0!</v>
      </c>
      <c r="Z39" s="1">
        <v>0</v>
      </c>
      <c r="AA39" s="1">
        <v>1</v>
      </c>
      <c r="AB39" s="1">
        <v>0</v>
      </c>
      <c r="AC39" s="1">
        <v>2</v>
      </c>
      <c r="AD39" s="1">
        <v>0</v>
      </c>
      <c r="AE39" s="1"/>
      <c r="AF39" s="1">
        <f t="shared" si="17"/>
        <v>50</v>
      </c>
      <c r="AG39" s="6">
        <v>5</v>
      </c>
      <c r="AH39" s="10">
        <f t="shared" si="18"/>
        <v>10</v>
      </c>
      <c r="AI39" s="1">
        <f t="shared" si="19"/>
        <v>50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1:54" x14ac:dyDescent="0.25">
      <c r="A40" s="1" t="s">
        <v>72</v>
      </c>
      <c r="B40" s="1" t="s">
        <v>35</v>
      </c>
      <c r="C40" s="1">
        <v>715</v>
      </c>
      <c r="D40" s="1">
        <v>3</v>
      </c>
      <c r="E40" s="1">
        <f t="shared" si="2"/>
        <v>1090</v>
      </c>
      <c r="F40" s="1">
        <f t="shared" si="3"/>
        <v>872</v>
      </c>
      <c r="G40" s="1">
        <f t="shared" si="4"/>
        <v>654</v>
      </c>
      <c r="H40" s="1">
        <v>109</v>
      </c>
      <c r="I40" s="25">
        <v>606</v>
      </c>
      <c r="J40" s="6">
        <v>0.7</v>
      </c>
      <c r="K40" s="1">
        <v>180</v>
      </c>
      <c r="L40" s="1"/>
      <c r="M40" s="1">
        <v>112</v>
      </c>
      <c r="N40" s="1">
        <f t="shared" si="21"/>
        <v>-3</v>
      </c>
      <c r="O40" s="1"/>
      <c r="P40" s="1"/>
      <c r="Q40" s="1"/>
      <c r="R40" s="1">
        <v>1048</v>
      </c>
      <c r="S40" s="1">
        <f t="shared" si="5"/>
        <v>21.8</v>
      </c>
      <c r="T40" s="5">
        <f t="shared" si="20"/>
        <v>48</v>
      </c>
      <c r="U40" s="5">
        <v>180</v>
      </c>
      <c r="V40" s="27">
        <v>200</v>
      </c>
      <c r="W40" s="1">
        <v>400</v>
      </c>
      <c r="X40" s="1">
        <f t="shared" si="16"/>
        <v>36.055045871559635</v>
      </c>
      <c r="Y40" s="1">
        <f t="shared" si="7"/>
        <v>27.798165137614678</v>
      </c>
      <c r="Z40" s="1">
        <v>25.8</v>
      </c>
      <c r="AA40" s="1">
        <v>0</v>
      </c>
      <c r="AB40" s="1">
        <v>3.6</v>
      </c>
      <c r="AC40" s="1">
        <v>17</v>
      </c>
      <c r="AD40" s="1">
        <v>12</v>
      </c>
      <c r="AE40" s="1"/>
      <c r="AF40" s="1">
        <f t="shared" si="17"/>
        <v>125.99999999999999</v>
      </c>
      <c r="AG40" s="6">
        <v>8</v>
      </c>
      <c r="AH40" s="10">
        <f t="shared" si="18"/>
        <v>23</v>
      </c>
      <c r="AI40" s="1">
        <f t="shared" si="19"/>
        <v>128.79999999999998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1:54" x14ac:dyDescent="0.25">
      <c r="A41" s="1" t="s">
        <v>73</v>
      </c>
      <c r="B41" s="1" t="s">
        <v>35</v>
      </c>
      <c r="C41" s="1">
        <v>243</v>
      </c>
      <c r="D41" s="1"/>
      <c r="E41" s="1">
        <f t="shared" si="2"/>
        <v>510</v>
      </c>
      <c r="F41" s="1">
        <f t="shared" si="3"/>
        <v>408</v>
      </c>
      <c r="G41" s="1">
        <f t="shared" si="4"/>
        <v>306</v>
      </c>
      <c r="H41" s="19">
        <f>25+H7</f>
        <v>51</v>
      </c>
      <c r="I41" s="25">
        <v>102</v>
      </c>
      <c r="J41" s="6">
        <v>0.9</v>
      </c>
      <c r="K41" s="1">
        <v>180</v>
      </c>
      <c r="L41" s="1"/>
      <c r="M41" s="1">
        <v>25</v>
      </c>
      <c r="N41" s="1">
        <f t="shared" si="21"/>
        <v>26</v>
      </c>
      <c r="O41" s="1"/>
      <c r="P41" s="1"/>
      <c r="Q41" s="1"/>
      <c r="R41" s="1">
        <v>200</v>
      </c>
      <c r="S41" s="1">
        <f t="shared" si="5"/>
        <v>10.199999999999999</v>
      </c>
      <c r="T41" s="5">
        <f t="shared" si="20"/>
        <v>204</v>
      </c>
      <c r="U41" s="5">
        <v>360</v>
      </c>
      <c r="V41" s="27">
        <v>400</v>
      </c>
      <c r="W41" s="1">
        <v>600</v>
      </c>
      <c r="X41" s="1">
        <f t="shared" si="16"/>
        <v>45.294117647058826</v>
      </c>
      <c r="Y41" s="1">
        <f t="shared" si="7"/>
        <v>10</v>
      </c>
      <c r="Z41" s="1">
        <v>7</v>
      </c>
      <c r="AA41" s="1">
        <v>6.4</v>
      </c>
      <c r="AB41" s="1">
        <v>10</v>
      </c>
      <c r="AC41" s="1">
        <v>6.6</v>
      </c>
      <c r="AD41" s="1">
        <v>1.5</v>
      </c>
      <c r="AE41" s="1"/>
      <c r="AF41" s="1">
        <f t="shared" si="17"/>
        <v>324</v>
      </c>
      <c r="AG41" s="6">
        <v>8</v>
      </c>
      <c r="AH41" s="10">
        <f t="shared" si="18"/>
        <v>45</v>
      </c>
      <c r="AI41" s="1">
        <f t="shared" si="19"/>
        <v>324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1:54" x14ac:dyDescent="0.25">
      <c r="A42" s="1" t="s">
        <v>74</v>
      </c>
      <c r="B42" s="1" t="s">
        <v>35</v>
      </c>
      <c r="C42" s="1">
        <v>47</v>
      </c>
      <c r="D42" s="1"/>
      <c r="E42" s="1">
        <f t="shared" si="2"/>
        <v>160</v>
      </c>
      <c r="F42" s="1">
        <f t="shared" si="3"/>
        <v>128</v>
      </c>
      <c r="G42" s="1">
        <f t="shared" si="4"/>
        <v>96</v>
      </c>
      <c r="H42" s="1">
        <v>16</v>
      </c>
      <c r="I42" s="25">
        <v>31</v>
      </c>
      <c r="J42" s="6">
        <v>0.43</v>
      </c>
      <c r="K42" s="1">
        <v>180</v>
      </c>
      <c r="L42" s="1"/>
      <c r="M42" s="1">
        <v>16</v>
      </c>
      <c r="N42" s="1">
        <f t="shared" si="21"/>
        <v>0</v>
      </c>
      <c r="O42" s="1"/>
      <c r="P42" s="1"/>
      <c r="Q42" s="1"/>
      <c r="R42" s="1">
        <v>0</v>
      </c>
      <c r="S42" s="1">
        <f t="shared" si="5"/>
        <v>3.2</v>
      </c>
      <c r="T42" s="5">
        <f t="shared" si="20"/>
        <v>65</v>
      </c>
      <c r="U42" s="5">
        <v>96</v>
      </c>
      <c r="V42" s="5">
        <v>96</v>
      </c>
      <c r="W42" s="1">
        <v>400</v>
      </c>
      <c r="X42" s="1">
        <f t="shared" si="16"/>
        <v>39.6875</v>
      </c>
      <c r="Y42" s="1">
        <f t="shared" si="7"/>
        <v>9.6875</v>
      </c>
      <c r="Z42" s="1">
        <v>1</v>
      </c>
      <c r="AA42" s="1">
        <v>1.2</v>
      </c>
      <c r="AB42" s="1">
        <v>1</v>
      </c>
      <c r="AC42" s="1">
        <v>1</v>
      </c>
      <c r="AD42" s="1">
        <v>0.5</v>
      </c>
      <c r="AE42" s="1"/>
      <c r="AF42" s="1">
        <f t="shared" si="17"/>
        <v>41.28</v>
      </c>
      <c r="AG42" s="6">
        <v>16</v>
      </c>
      <c r="AH42" s="10">
        <f t="shared" si="18"/>
        <v>6</v>
      </c>
      <c r="AI42" s="1">
        <f t="shared" si="19"/>
        <v>41.28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4" x14ac:dyDescent="0.25">
      <c r="A43" s="1" t="s">
        <v>75</v>
      </c>
      <c r="B43" s="1" t="s">
        <v>35</v>
      </c>
      <c r="C43" s="1">
        <v>49</v>
      </c>
      <c r="D43" s="1"/>
      <c r="E43" s="1">
        <f t="shared" si="2"/>
        <v>150</v>
      </c>
      <c r="F43" s="1">
        <f t="shared" si="3"/>
        <v>120</v>
      </c>
      <c r="G43" s="1">
        <f t="shared" si="4"/>
        <v>90</v>
      </c>
      <c r="H43" s="1">
        <v>15</v>
      </c>
      <c r="I43" s="25">
        <v>34</v>
      </c>
      <c r="J43" s="6">
        <v>0.9</v>
      </c>
      <c r="K43" s="1">
        <v>180</v>
      </c>
      <c r="L43" s="1"/>
      <c r="M43" s="1">
        <v>15</v>
      </c>
      <c r="N43" s="1">
        <f t="shared" si="21"/>
        <v>0</v>
      </c>
      <c r="O43" s="1"/>
      <c r="P43" s="1"/>
      <c r="Q43" s="1"/>
      <c r="R43" s="1">
        <v>0</v>
      </c>
      <c r="S43" s="1">
        <f t="shared" si="5"/>
        <v>3</v>
      </c>
      <c r="T43" s="5">
        <f t="shared" si="20"/>
        <v>56</v>
      </c>
      <c r="U43" s="5">
        <v>80</v>
      </c>
      <c r="V43" s="5">
        <v>80</v>
      </c>
      <c r="W43" s="1">
        <v>500</v>
      </c>
      <c r="X43" s="1">
        <f t="shared" si="16"/>
        <v>38</v>
      </c>
      <c r="Y43" s="1">
        <f t="shared" si="7"/>
        <v>11.333333333333334</v>
      </c>
      <c r="Z43" s="1">
        <v>0.4</v>
      </c>
      <c r="AA43" s="1">
        <v>2.2000000000000002</v>
      </c>
      <c r="AB43" s="1">
        <v>4.8</v>
      </c>
      <c r="AC43" s="1">
        <v>1.6</v>
      </c>
      <c r="AD43" s="1">
        <v>1.25</v>
      </c>
      <c r="AE43" s="1"/>
      <c r="AF43" s="1">
        <f t="shared" si="17"/>
        <v>72</v>
      </c>
      <c r="AG43" s="6">
        <v>8</v>
      </c>
      <c r="AH43" s="10">
        <f t="shared" si="18"/>
        <v>10</v>
      </c>
      <c r="AI43" s="1">
        <f t="shared" si="19"/>
        <v>72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1:54" x14ac:dyDescent="0.25">
      <c r="A44" s="1" t="s">
        <v>76</v>
      </c>
      <c r="B44" s="1" t="s">
        <v>35</v>
      </c>
      <c r="C44" s="1">
        <v>51</v>
      </c>
      <c r="D44" s="1"/>
      <c r="E44" s="1">
        <f t="shared" si="2"/>
        <v>190</v>
      </c>
      <c r="F44" s="1">
        <f t="shared" si="3"/>
        <v>152</v>
      </c>
      <c r="G44" s="1">
        <f t="shared" si="4"/>
        <v>114</v>
      </c>
      <c r="H44" s="1">
        <v>19</v>
      </c>
      <c r="I44" s="25">
        <v>32</v>
      </c>
      <c r="J44" s="6">
        <v>0.43</v>
      </c>
      <c r="K44" s="1">
        <v>180</v>
      </c>
      <c r="L44" s="1"/>
      <c r="M44" s="1">
        <v>19</v>
      </c>
      <c r="N44" s="1">
        <f t="shared" si="21"/>
        <v>0</v>
      </c>
      <c r="O44" s="1"/>
      <c r="P44" s="1"/>
      <c r="Q44" s="1"/>
      <c r="R44" s="1">
        <v>48</v>
      </c>
      <c r="S44" s="1">
        <f t="shared" si="5"/>
        <v>3.8</v>
      </c>
      <c r="T44" s="5">
        <f t="shared" si="20"/>
        <v>82</v>
      </c>
      <c r="U44" s="5">
        <v>230</v>
      </c>
      <c r="V44" s="27">
        <v>250</v>
      </c>
      <c r="W44" s="1">
        <v>400</v>
      </c>
      <c r="X44" s="1">
        <f t="shared" si="16"/>
        <v>68.94736842105263</v>
      </c>
      <c r="Y44" s="1">
        <f t="shared" si="7"/>
        <v>8.4210526315789469</v>
      </c>
      <c r="Z44" s="1">
        <v>2.4</v>
      </c>
      <c r="AA44" s="1">
        <v>0</v>
      </c>
      <c r="AB44" s="1">
        <v>0.2</v>
      </c>
      <c r="AC44" s="1">
        <v>2.6</v>
      </c>
      <c r="AD44" s="1">
        <v>1</v>
      </c>
      <c r="AE44" s="1"/>
      <c r="AF44" s="1">
        <f t="shared" si="17"/>
        <v>98.899999999999991</v>
      </c>
      <c r="AG44" s="6">
        <v>16</v>
      </c>
      <c r="AH44" s="10">
        <f t="shared" si="18"/>
        <v>14</v>
      </c>
      <c r="AI44" s="1">
        <f t="shared" si="19"/>
        <v>96.32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1:54" x14ac:dyDescent="0.25">
      <c r="A45" s="1" t="s">
        <v>77</v>
      </c>
      <c r="B45" s="1" t="s">
        <v>35</v>
      </c>
      <c r="C45" s="1">
        <v>357</v>
      </c>
      <c r="D45" s="1"/>
      <c r="E45" s="1">
        <f t="shared" si="2"/>
        <v>150</v>
      </c>
      <c r="F45" s="1">
        <f t="shared" si="3"/>
        <v>120</v>
      </c>
      <c r="G45" s="1">
        <f t="shared" si="4"/>
        <v>90</v>
      </c>
      <c r="H45" s="1">
        <v>15</v>
      </c>
      <c r="I45" s="25">
        <v>342</v>
      </c>
      <c r="J45" s="6">
        <v>1</v>
      </c>
      <c r="K45" s="1">
        <v>180</v>
      </c>
      <c r="L45" s="1"/>
      <c r="M45" s="1">
        <v>15</v>
      </c>
      <c r="N45" s="1">
        <f t="shared" si="21"/>
        <v>0</v>
      </c>
      <c r="O45" s="1"/>
      <c r="P45" s="1"/>
      <c r="Q45" s="1"/>
      <c r="R45" s="1">
        <v>400</v>
      </c>
      <c r="S45" s="1">
        <f t="shared" si="5"/>
        <v>3</v>
      </c>
      <c r="T45" s="5"/>
      <c r="U45" s="5">
        <f t="shared" si="15"/>
        <v>0</v>
      </c>
      <c r="V45" s="22"/>
      <c r="W45" s="1">
        <v>400</v>
      </c>
      <c r="X45" s="1">
        <f t="shared" si="16"/>
        <v>114</v>
      </c>
      <c r="Y45" s="1">
        <f t="shared" si="7"/>
        <v>114</v>
      </c>
      <c r="Z45" s="1">
        <v>8.8000000000000007</v>
      </c>
      <c r="AA45" s="1">
        <v>3</v>
      </c>
      <c r="AB45" s="1">
        <v>2.4</v>
      </c>
      <c r="AC45" s="1">
        <v>8.8000000000000007</v>
      </c>
      <c r="AD45" s="1">
        <v>3.5</v>
      </c>
      <c r="AE45" s="20" t="s">
        <v>40</v>
      </c>
      <c r="AF45" s="1">
        <f t="shared" si="17"/>
        <v>0</v>
      </c>
      <c r="AG45" s="6">
        <v>5</v>
      </c>
      <c r="AH45" s="10">
        <f t="shared" si="18"/>
        <v>0</v>
      </c>
      <c r="AI45" s="1">
        <f t="shared" si="19"/>
        <v>0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1:54" x14ac:dyDescent="0.25">
      <c r="A46" s="21" t="s">
        <v>78</v>
      </c>
      <c r="B46" s="1" t="s">
        <v>35</v>
      </c>
      <c r="C46" s="1">
        <v>56</v>
      </c>
      <c r="D46" s="1"/>
      <c r="E46" s="1">
        <f t="shared" si="2"/>
        <v>0</v>
      </c>
      <c r="F46" s="1">
        <f t="shared" si="3"/>
        <v>0</v>
      </c>
      <c r="G46" s="1">
        <f>H46*6</f>
        <v>0</v>
      </c>
      <c r="H46" s="1"/>
      <c r="I46" s="25">
        <v>56</v>
      </c>
      <c r="J46" s="6">
        <v>0.33</v>
      </c>
      <c r="K46" s="1">
        <v>365</v>
      </c>
      <c r="L46" s="1"/>
      <c r="M46" s="1"/>
      <c r="N46" s="1">
        <f t="shared" si="21"/>
        <v>0</v>
      </c>
      <c r="O46" s="1"/>
      <c r="P46" s="1"/>
      <c r="Q46" s="1"/>
      <c r="R46" s="1">
        <v>0</v>
      </c>
      <c r="S46" s="1">
        <f t="shared" si="5"/>
        <v>0</v>
      </c>
      <c r="T46" s="5"/>
      <c r="U46" s="5">
        <f t="shared" si="15"/>
        <v>0</v>
      </c>
      <c r="V46" s="5"/>
      <c r="W46" s="1"/>
      <c r="X46" s="1" t="e">
        <f t="shared" si="16"/>
        <v>#DIV/0!</v>
      </c>
      <c r="Y46" s="1" t="e">
        <f t="shared" si="7"/>
        <v>#DIV/0!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21" t="s">
        <v>93</v>
      </c>
      <c r="AF46" s="1">
        <f t="shared" si="17"/>
        <v>0</v>
      </c>
      <c r="AG46" s="6">
        <v>6</v>
      </c>
      <c r="AH46" s="10">
        <f t="shared" si="18"/>
        <v>0</v>
      </c>
      <c r="AI46" s="1">
        <f t="shared" si="19"/>
        <v>0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1:54" x14ac:dyDescent="0.25">
      <c r="A47" s="14" t="s">
        <v>79</v>
      </c>
      <c r="B47" s="14" t="s">
        <v>38</v>
      </c>
      <c r="C47" s="14">
        <v>6</v>
      </c>
      <c r="D47" s="14"/>
      <c r="E47" s="14">
        <f t="shared" si="2"/>
        <v>60</v>
      </c>
      <c r="F47" s="14">
        <f t="shared" si="3"/>
        <v>48</v>
      </c>
      <c r="G47" s="14">
        <f t="shared" si="4"/>
        <v>36</v>
      </c>
      <c r="H47" s="14">
        <v>6</v>
      </c>
      <c r="I47" s="29"/>
      <c r="J47" s="15">
        <v>0</v>
      </c>
      <c r="K47" s="14">
        <v>180</v>
      </c>
      <c r="L47" s="14"/>
      <c r="M47" s="14">
        <v>6</v>
      </c>
      <c r="N47" s="14">
        <f t="shared" si="21"/>
        <v>0</v>
      </c>
      <c r="O47" s="14"/>
      <c r="P47" s="14"/>
      <c r="Q47" s="14"/>
      <c r="R47" s="14"/>
      <c r="S47" s="14">
        <f t="shared" si="5"/>
        <v>1.2</v>
      </c>
      <c r="T47" s="16"/>
      <c r="U47" s="16"/>
      <c r="V47" s="16"/>
      <c r="W47" s="14"/>
      <c r="X47" s="14">
        <f t="shared" si="6"/>
        <v>0</v>
      </c>
      <c r="Y47" s="14">
        <f t="shared" si="7"/>
        <v>0</v>
      </c>
      <c r="Z47" s="14">
        <v>1.8</v>
      </c>
      <c r="AA47" s="14">
        <v>0</v>
      </c>
      <c r="AB47" s="14">
        <v>0.6</v>
      </c>
      <c r="AC47" s="14">
        <v>0</v>
      </c>
      <c r="AD47" s="14">
        <v>0</v>
      </c>
      <c r="AE47" s="14" t="s">
        <v>63</v>
      </c>
      <c r="AF47" s="14">
        <f t="shared" si="8"/>
        <v>0</v>
      </c>
      <c r="AG47" s="15">
        <v>0</v>
      </c>
      <c r="AH47" s="17"/>
      <c r="AI47" s="14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spans="1:54" x14ac:dyDescent="0.25">
      <c r="A48" s="1" t="s">
        <v>80</v>
      </c>
      <c r="B48" s="1" t="s">
        <v>35</v>
      </c>
      <c r="C48" s="1">
        <v>103</v>
      </c>
      <c r="D48" s="1">
        <v>29</v>
      </c>
      <c r="E48" s="1">
        <f t="shared" si="2"/>
        <v>1110</v>
      </c>
      <c r="F48" s="1">
        <f t="shared" si="3"/>
        <v>888</v>
      </c>
      <c r="G48" s="1">
        <f t="shared" si="4"/>
        <v>666</v>
      </c>
      <c r="H48" s="1">
        <v>111</v>
      </c>
      <c r="I48" s="25"/>
      <c r="J48" s="6">
        <v>0.25</v>
      </c>
      <c r="K48" s="1">
        <v>180</v>
      </c>
      <c r="L48" s="1"/>
      <c r="M48" s="1">
        <v>141</v>
      </c>
      <c r="N48" s="1">
        <f t="shared" si="21"/>
        <v>-30</v>
      </c>
      <c r="O48" s="1"/>
      <c r="P48" s="1"/>
      <c r="Q48" s="1"/>
      <c r="R48" s="1">
        <v>0</v>
      </c>
      <c r="S48" s="1">
        <f t="shared" si="5"/>
        <v>22.2</v>
      </c>
      <c r="T48" s="22">
        <v>1000</v>
      </c>
      <c r="U48" s="5">
        <f t="shared" ref="U48:U55" si="22">T48</f>
        <v>1000</v>
      </c>
      <c r="V48" s="5"/>
      <c r="W48" s="1"/>
      <c r="X48" s="1">
        <f t="shared" ref="X48:X59" si="23">(I48+U48)/S48</f>
        <v>45.045045045045043</v>
      </c>
      <c r="Y48" s="1">
        <f t="shared" si="7"/>
        <v>0</v>
      </c>
      <c r="Z48" s="1">
        <v>24</v>
      </c>
      <c r="AA48" s="1">
        <v>52.2</v>
      </c>
      <c r="AB48" s="1">
        <v>16.600000000000001</v>
      </c>
      <c r="AC48" s="1">
        <v>0.6</v>
      </c>
      <c r="AD48" s="1">
        <v>18</v>
      </c>
      <c r="AE48" s="1"/>
      <c r="AF48" s="1">
        <f t="shared" ref="AF48:AF63" si="24">U48*J48</f>
        <v>250</v>
      </c>
      <c r="AG48" s="6">
        <v>12</v>
      </c>
      <c r="AH48" s="10">
        <f t="shared" ref="AH48:AH63" si="25">MROUND(U48,AG48)/AG48</f>
        <v>83</v>
      </c>
      <c r="AI48" s="1">
        <f t="shared" ref="AI48:AI63" si="26">AH48*AG48*J48</f>
        <v>249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1:54" x14ac:dyDescent="0.25">
      <c r="A49" s="1" t="s">
        <v>81</v>
      </c>
      <c r="B49" s="1" t="s">
        <v>35</v>
      </c>
      <c r="C49" s="1">
        <v>242</v>
      </c>
      <c r="D49" s="1"/>
      <c r="E49" s="1">
        <f t="shared" si="2"/>
        <v>1260</v>
      </c>
      <c r="F49" s="1">
        <f t="shared" si="3"/>
        <v>1008</v>
      </c>
      <c r="G49" s="1">
        <f t="shared" si="4"/>
        <v>756</v>
      </c>
      <c r="H49" s="1">
        <v>126</v>
      </c>
      <c r="I49" s="25">
        <v>116</v>
      </c>
      <c r="J49" s="6">
        <v>0.3</v>
      </c>
      <c r="K49" s="1">
        <v>180</v>
      </c>
      <c r="L49" s="1"/>
      <c r="M49" s="1">
        <v>125</v>
      </c>
      <c r="N49" s="1">
        <f t="shared" si="21"/>
        <v>1</v>
      </c>
      <c r="O49" s="1"/>
      <c r="P49" s="1"/>
      <c r="Q49" s="1"/>
      <c r="R49" s="1">
        <v>252</v>
      </c>
      <c r="S49" s="1">
        <f t="shared" si="5"/>
        <v>25.2</v>
      </c>
      <c r="T49" s="5">
        <f t="shared" ref="T49:T59" si="27">30*S49-I49</f>
        <v>640</v>
      </c>
      <c r="U49" s="5">
        <f t="shared" si="22"/>
        <v>640</v>
      </c>
      <c r="V49" s="5"/>
      <c r="W49" s="1"/>
      <c r="X49" s="1">
        <f t="shared" si="23"/>
        <v>30</v>
      </c>
      <c r="Y49" s="1">
        <f t="shared" si="7"/>
        <v>4.6031746031746037</v>
      </c>
      <c r="Z49" s="1">
        <v>17</v>
      </c>
      <c r="AA49" s="1">
        <v>32.200000000000003</v>
      </c>
      <c r="AB49" s="1">
        <v>10</v>
      </c>
      <c r="AC49" s="1">
        <v>0</v>
      </c>
      <c r="AD49" s="1">
        <v>0.75</v>
      </c>
      <c r="AE49" s="1"/>
      <c r="AF49" s="1">
        <f t="shared" si="24"/>
        <v>192</v>
      </c>
      <c r="AG49" s="6">
        <v>12</v>
      </c>
      <c r="AH49" s="10">
        <f t="shared" si="25"/>
        <v>53</v>
      </c>
      <c r="AI49" s="1">
        <f t="shared" si="26"/>
        <v>190.79999999999998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pans="1:54" x14ac:dyDescent="0.25">
      <c r="A50" s="1" t="s">
        <v>82</v>
      </c>
      <c r="B50" s="1" t="s">
        <v>38</v>
      </c>
      <c r="C50" s="1"/>
      <c r="D50" s="1"/>
      <c r="E50" s="1">
        <f t="shared" si="2"/>
        <v>0</v>
      </c>
      <c r="F50" s="1">
        <f t="shared" si="3"/>
        <v>0</v>
      </c>
      <c r="G50" s="1">
        <f t="shared" si="4"/>
        <v>0</v>
      </c>
      <c r="H50" s="1"/>
      <c r="I50" s="25"/>
      <c r="J50" s="6">
        <v>1</v>
      </c>
      <c r="K50" s="1">
        <v>180</v>
      </c>
      <c r="L50" s="1"/>
      <c r="M50" s="1"/>
      <c r="N50" s="1">
        <f t="shared" si="21"/>
        <v>0</v>
      </c>
      <c r="O50" s="1"/>
      <c r="P50" s="1"/>
      <c r="Q50" s="1"/>
      <c r="R50" s="1">
        <v>0</v>
      </c>
      <c r="S50" s="1">
        <f t="shared" si="5"/>
        <v>0</v>
      </c>
      <c r="T50" s="22">
        <v>50</v>
      </c>
      <c r="U50" s="5">
        <v>90</v>
      </c>
      <c r="V50" s="5">
        <v>90</v>
      </c>
      <c r="W50" s="1">
        <v>100</v>
      </c>
      <c r="X50" s="1" t="e">
        <f t="shared" si="23"/>
        <v>#DIV/0!</v>
      </c>
      <c r="Y50" s="1" t="e">
        <f t="shared" si="7"/>
        <v>#DIV/0!</v>
      </c>
      <c r="Z50" s="1">
        <v>0</v>
      </c>
      <c r="AA50" s="1">
        <v>1.08</v>
      </c>
      <c r="AB50" s="1">
        <v>1.8</v>
      </c>
      <c r="AC50" s="1">
        <v>0</v>
      </c>
      <c r="AD50" s="1">
        <v>0</v>
      </c>
      <c r="AE50" s="1"/>
      <c r="AF50" s="1">
        <f t="shared" si="24"/>
        <v>90</v>
      </c>
      <c r="AG50" s="6">
        <v>1.8</v>
      </c>
      <c r="AH50" s="10">
        <f t="shared" si="25"/>
        <v>50</v>
      </c>
      <c r="AI50" s="1">
        <f t="shared" si="26"/>
        <v>90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1:54" x14ac:dyDescent="0.25">
      <c r="A51" s="1" t="s">
        <v>83</v>
      </c>
      <c r="B51" s="1" t="s">
        <v>35</v>
      </c>
      <c r="C51" s="1">
        <v>295</v>
      </c>
      <c r="D51" s="1">
        <v>3</v>
      </c>
      <c r="E51" s="1">
        <f t="shared" si="2"/>
        <v>1020</v>
      </c>
      <c r="F51" s="1">
        <f t="shared" si="3"/>
        <v>816</v>
      </c>
      <c r="G51" s="1">
        <f t="shared" si="4"/>
        <v>612</v>
      </c>
      <c r="H51" s="1">
        <v>102</v>
      </c>
      <c r="I51" s="25">
        <v>189</v>
      </c>
      <c r="J51" s="6">
        <v>0.3</v>
      </c>
      <c r="K51" s="1">
        <v>180</v>
      </c>
      <c r="L51" s="1"/>
      <c r="M51" s="1">
        <v>100</v>
      </c>
      <c r="N51" s="1">
        <f t="shared" si="21"/>
        <v>2</v>
      </c>
      <c r="O51" s="1"/>
      <c r="P51" s="1"/>
      <c r="Q51" s="1"/>
      <c r="R51" s="1">
        <v>0</v>
      </c>
      <c r="S51" s="1">
        <f t="shared" si="5"/>
        <v>20.399999999999999</v>
      </c>
      <c r="T51" s="5">
        <f t="shared" si="27"/>
        <v>423</v>
      </c>
      <c r="U51" s="5">
        <v>360</v>
      </c>
      <c r="V51" s="22">
        <v>360</v>
      </c>
      <c r="W51" s="1">
        <v>600</v>
      </c>
      <c r="X51" s="1">
        <f t="shared" si="23"/>
        <v>26.911764705882355</v>
      </c>
      <c r="Y51" s="1">
        <f t="shared" si="7"/>
        <v>9.264705882352942</v>
      </c>
      <c r="Z51" s="1">
        <v>3.8</v>
      </c>
      <c r="AA51" s="1">
        <v>5.2</v>
      </c>
      <c r="AB51" s="1">
        <v>7.6</v>
      </c>
      <c r="AC51" s="1">
        <v>0</v>
      </c>
      <c r="AD51" s="1">
        <v>5.75</v>
      </c>
      <c r="AE51" s="1"/>
      <c r="AF51" s="1">
        <f t="shared" si="24"/>
        <v>108</v>
      </c>
      <c r="AG51" s="6">
        <v>12</v>
      </c>
      <c r="AH51" s="10">
        <f t="shared" si="25"/>
        <v>30</v>
      </c>
      <c r="AI51" s="1">
        <f t="shared" si="26"/>
        <v>108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spans="1:54" x14ac:dyDescent="0.25">
      <c r="A52" s="1" t="s">
        <v>84</v>
      </c>
      <c r="B52" s="1" t="s">
        <v>35</v>
      </c>
      <c r="C52" s="1">
        <v>118</v>
      </c>
      <c r="D52" s="1"/>
      <c r="E52" s="1">
        <f t="shared" si="2"/>
        <v>450</v>
      </c>
      <c r="F52" s="1">
        <f t="shared" si="3"/>
        <v>360</v>
      </c>
      <c r="G52" s="1">
        <f t="shared" si="4"/>
        <v>270</v>
      </c>
      <c r="H52" s="1">
        <v>45</v>
      </c>
      <c r="I52" s="25">
        <v>73</v>
      </c>
      <c r="J52" s="6">
        <v>0.2</v>
      </c>
      <c r="K52" s="1">
        <v>365</v>
      </c>
      <c r="L52" s="1"/>
      <c r="M52" s="1">
        <v>42</v>
      </c>
      <c r="N52" s="1">
        <f t="shared" si="21"/>
        <v>3</v>
      </c>
      <c r="O52" s="1"/>
      <c r="P52" s="1"/>
      <c r="Q52" s="1"/>
      <c r="R52" s="1">
        <v>300</v>
      </c>
      <c r="S52" s="1">
        <f t="shared" si="5"/>
        <v>9</v>
      </c>
      <c r="T52" s="5">
        <f t="shared" si="27"/>
        <v>197</v>
      </c>
      <c r="U52" s="5">
        <v>220</v>
      </c>
      <c r="V52" s="5">
        <v>240</v>
      </c>
      <c r="W52" s="1">
        <v>250</v>
      </c>
      <c r="X52" s="1">
        <f t="shared" si="23"/>
        <v>32.555555555555557</v>
      </c>
      <c r="Y52" s="1">
        <f t="shared" si="7"/>
        <v>8.1111111111111107</v>
      </c>
      <c r="Z52" s="1">
        <v>2.6</v>
      </c>
      <c r="AA52" s="1">
        <v>0.8</v>
      </c>
      <c r="AB52" s="1">
        <v>0.6</v>
      </c>
      <c r="AC52" s="1">
        <v>0.4</v>
      </c>
      <c r="AD52" s="1">
        <v>0</v>
      </c>
      <c r="AE52" s="1"/>
      <c r="AF52" s="1">
        <f t="shared" si="24"/>
        <v>44</v>
      </c>
      <c r="AG52" s="6">
        <v>6</v>
      </c>
      <c r="AH52" s="10">
        <f t="shared" si="25"/>
        <v>37</v>
      </c>
      <c r="AI52" s="1">
        <f t="shared" si="26"/>
        <v>44.400000000000006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1:54" x14ac:dyDescent="0.25">
      <c r="A53" s="1" t="s">
        <v>85</v>
      </c>
      <c r="B53" s="1" t="s">
        <v>35</v>
      </c>
      <c r="C53" s="1">
        <v>84</v>
      </c>
      <c r="D53" s="1"/>
      <c r="E53" s="1">
        <f t="shared" si="2"/>
        <v>790</v>
      </c>
      <c r="F53" s="1">
        <f t="shared" si="3"/>
        <v>632</v>
      </c>
      <c r="G53" s="1">
        <f t="shared" si="4"/>
        <v>474</v>
      </c>
      <c r="H53" s="1">
        <v>79</v>
      </c>
      <c r="I53" s="25">
        <v>5</v>
      </c>
      <c r="J53" s="6">
        <v>0.2</v>
      </c>
      <c r="K53" s="1">
        <v>365</v>
      </c>
      <c r="L53" s="1"/>
      <c r="M53" s="1">
        <v>77</v>
      </c>
      <c r="N53" s="1">
        <f t="shared" si="21"/>
        <v>2</v>
      </c>
      <c r="O53" s="1"/>
      <c r="P53" s="1"/>
      <c r="Q53" s="1"/>
      <c r="R53" s="1">
        <v>300</v>
      </c>
      <c r="S53" s="1">
        <f t="shared" si="5"/>
        <v>15.8</v>
      </c>
      <c r="T53" s="5">
        <f t="shared" si="27"/>
        <v>469</v>
      </c>
      <c r="U53" s="5">
        <v>220</v>
      </c>
      <c r="V53" s="5">
        <v>240</v>
      </c>
      <c r="W53" s="1">
        <v>250</v>
      </c>
      <c r="X53" s="1">
        <f t="shared" si="23"/>
        <v>14.240506329113924</v>
      </c>
      <c r="Y53" s="1">
        <f t="shared" si="7"/>
        <v>0.31645569620253161</v>
      </c>
      <c r="Z53" s="1">
        <v>6</v>
      </c>
      <c r="AA53" s="1">
        <v>0</v>
      </c>
      <c r="AB53" s="1">
        <v>0</v>
      </c>
      <c r="AC53" s="1">
        <v>0.6</v>
      </c>
      <c r="AD53" s="1">
        <v>0.5</v>
      </c>
      <c r="AE53" s="1"/>
      <c r="AF53" s="1">
        <f t="shared" si="24"/>
        <v>44</v>
      </c>
      <c r="AG53" s="6">
        <v>6</v>
      </c>
      <c r="AH53" s="10">
        <f t="shared" si="25"/>
        <v>37</v>
      </c>
      <c r="AI53" s="1">
        <f t="shared" si="26"/>
        <v>44.400000000000006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spans="1:54" x14ac:dyDescent="0.25">
      <c r="A54" s="1" t="s">
        <v>86</v>
      </c>
      <c r="B54" s="1" t="s">
        <v>35</v>
      </c>
      <c r="C54" s="1">
        <v>3852</v>
      </c>
      <c r="D54" s="1">
        <v>2</v>
      </c>
      <c r="E54" s="1">
        <f t="shared" si="2"/>
        <v>7150</v>
      </c>
      <c r="F54" s="1">
        <f t="shared" si="3"/>
        <v>5720</v>
      </c>
      <c r="G54" s="1">
        <f t="shared" si="4"/>
        <v>4290</v>
      </c>
      <c r="H54" s="1">
        <v>715</v>
      </c>
      <c r="I54" s="25">
        <v>3137</v>
      </c>
      <c r="J54" s="6">
        <v>0.3</v>
      </c>
      <c r="K54" s="1">
        <v>180</v>
      </c>
      <c r="L54" s="1"/>
      <c r="M54" s="1">
        <v>717</v>
      </c>
      <c r="N54" s="1">
        <f t="shared" si="21"/>
        <v>-2</v>
      </c>
      <c r="O54" s="1"/>
      <c r="P54" s="1"/>
      <c r="Q54" s="1"/>
      <c r="R54" s="1">
        <v>2996</v>
      </c>
      <c r="S54" s="1">
        <f t="shared" si="5"/>
        <v>143</v>
      </c>
      <c r="T54" s="5">
        <f t="shared" si="27"/>
        <v>1153</v>
      </c>
      <c r="U54" s="5">
        <v>1100</v>
      </c>
      <c r="V54" s="5"/>
      <c r="W54" s="1"/>
      <c r="X54" s="1">
        <f t="shared" si="23"/>
        <v>29.62937062937063</v>
      </c>
      <c r="Y54" s="1">
        <f t="shared" si="7"/>
        <v>21.937062937062937</v>
      </c>
      <c r="Z54" s="1">
        <v>168.4</v>
      </c>
      <c r="AA54" s="1">
        <v>171.2</v>
      </c>
      <c r="AB54" s="1">
        <v>142</v>
      </c>
      <c r="AC54" s="1">
        <v>170.8</v>
      </c>
      <c r="AD54" s="1">
        <v>176</v>
      </c>
      <c r="AE54" s="1"/>
      <c r="AF54" s="1">
        <f t="shared" si="24"/>
        <v>330</v>
      </c>
      <c r="AG54" s="6">
        <v>14</v>
      </c>
      <c r="AH54" s="10">
        <f t="shared" si="25"/>
        <v>79</v>
      </c>
      <c r="AI54" s="1">
        <f t="shared" si="26"/>
        <v>331.8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spans="1:54" x14ac:dyDescent="0.25">
      <c r="A55" s="1" t="s">
        <v>87</v>
      </c>
      <c r="B55" s="1" t="s">
        <v>35</v>
      </c>
      <c r="C55" s="1">
        <v>846</v>
      </c>
      <c r="D55" s="1"/>
      <c r="E55" s="1">
        <f t="shared" si="2"/>
        <v>2340</v>
      </c>
      <c r="F55" s="1">
        <f t="shared" si="3"/>
        <v>1872</v>
      </c>
      <c r="G55" s="1">
        <f t="shared" si="4"/>
        <v>1404</v>
      </c>
      <c r="H55" s="1">
        <v>234</v>
      </c>
      <c r="I55" s="25">
        <v>612</v>
      </c>
      <c r="J55" s="6">
        <v>0.25</v>
      </c>
      <c r="K55" s="1">
        <v>180</v>
      </c>
      <c r="L55" s="1"/>
      <c r="M55" s="1">
        <v>230</v>
      </c>
      <c r="N55" s="1">
        <f t="shared" si="21"/>
        <v>4</v>
      </c>
      <c r="O55" s="1"/>
      <c r="P55" s="1"/>
      <c r="Q55" s="1"/>
      <c r="R55" s="1">
        <v>996</v>
      </c>
      <c r="S55" s="1">
        <f t="shared" si="5"/>
        <v>46.8</v>
      </c>
      <c r="T55" s="5">
        <f t="shared" si="27"/>
        <v>792</v>
      </c>
      <c r="U55" s="5">
        <v>760</v>
      </c>
      <c r="V55" s="5"/>
      <c r="W55" s="1"/>
      <c r="X55" s="1">
        <f t="shared" si="23"/>
        <v>29.316239316239319</v>
      </c>
      <c r="Y55" s="1">
        <f t="shared" si="7"/>
        <v>13.076923076923078</v>
      </c>
      <c r="Z55" s="1">
        <v>56.2</v>
      </c>
      <c r="AA55" s="1">
        <v>68.400000000000006</v>
      </c>
      <c r="AB55" s="1">
        <v>35.200000000000003</v>
      </c>
      <c r="AC55" s="1">
        <v>76.2</v>
      </c>
      <c r="AD55" s="1">
        <v>53</v>
      </c>
      <c r="AE55" s="1"/>
      <c r="AF55" s="1">
        <f t="shared" si="24"/>
        <v>190</v>
      </c>
      <c r="AG55" s="6">
        <v>12</v>
      </c>
      <c r="AH55" s="10">
        <f t="shared" si="25"/>
        <v>63</v>
      </c>
      <c r="AI55" s="1">
        <f t="shared" si="26"/>
        <v>189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spans="1:54" x14ac:dyDescent="0.25">
      <c r="A56" s="1" t="s">
        <v>88</v>
      </c>
      <c r="B56" s="1" t="s">
        <v>35</v>
      </c>
      <c r="C56" s="1">
        <v>1043</v>
      </c>
      <c r="D56" s="1"/>
      <c r="E56" s="1">
        <f t="shared" si="2"/>
        <v>1660</v>
      </c>
      <c r="F56" s="1">
        <f t="shared" si="3"/>
        <v>1328</v>
      </c>
      <c r="G56" s="1">
        <f t="shared" si="4"/>
        <v>996</v>
      </c>
      <c r="H56" s="1">
        <v>166</v>
      </c>
      <c r="I56" s="25">
        <v>877</v>
      </c>
      <c r="J56" s="6">
        <v>0.25</v>
      </c>
      <c r="K56" s="1">
        <v>180</v>
      </c>
      <c r="L56" s="1"/>
      <c r="M56" s="1">
        <v>163</v>
      </c>
      <c r="N56" s="1">
        <f t="shared" si="21"/>
        <v>3</v>
      </c>
      <c r="O56" s="1"/>
      <c r="P56" s="1"/>
      <c r="Q56" s="1"/>
      <c r="R56" s="1">
        <v>804</v>
      </c>
      <c r="S56" s="1">
        <f t="shared" si="5"/>
        <v>33.200000000000003</v>
      </c>
      <c r="T56" s="5">
        <f t="shared" si="27"/>
        <v>119.00000000000011</v>
      </c>
      <c r="U56" s="5">
        <v>220</v>
      </c>
      <c r="V56" s="5">
        <v>240</v>
      </c>
      <c r="W56" s="1">
        <v>250</v>
      </c>
      <c r="X56" s="1">
        <f t="shared" si="23"/>
        <v>33.042168674698793</v>
      </c>
      <c r="Y56" s="1">
        <f t="shared" si="7"/>
        <v>26.415662650602407</v>
      </c>
      <c r="Z56" s="1">
        <v>45.4</v>
      </c>
      <c r="AA56" s="1">
        <v>59.6</v>
      </c>
      <c r="AB56" s="1">
        <v>40</v>
      </c>
      <c r="AC56" s="1">
        <v>50</v>
      </c>
      <c r="AD56" s="1">
        <v>33</v>
      </c>
      <c r="AE56" s="1"/>
      <c r="AF56" s="1">
        <f t="shared" si="24"/>
        <v>55</v>
      </c>
      <c r="AG56" s="6">
        <v>12</v>
      </c>
      <c r="AH56" s="10">
        <f t="shared" si="25"/>
        <v>18</v>
      </c>
      <c r="AI56" s="1">
        <f t="shared" si="26"/>
        <v>54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spans="1:54" x14ac:dyDescent="0.25">
      <c r="A57" s="1" t="s">
        <v>89</v>
      </c>
      <c r="B57" s="1" t="s">
        <v>38</v>
      </c>
      <c r="C57" s="1">
        <v>83.7</v>
      </c>
      <c r="D57" s="1"/>
      <c r="E57" s="1">
        <f t="shared" si="2"/>
        <v>243</v>
      </c>
      <c r="F57" s="1">
        <f t="shared" si="3"/>
        <v>194.4</v>
      </c>
      <c r="G57" s="1">
        <f t="shared" si="4"/>
        <v>145.80000000000001</v>
      </c>
      <c r="H57" s="1">
        <v>24.3</v>
      </c>
      <c r="I57" s="25">
        <v>59.4</v>
      </c>
      <c r="J57" s="6">
        <v>1</v>
      </c>
      <c r="K57" s="1">
        <v>180</v>
      </c>
      <c r="L57" s="1"/>
      <c r="M57" s="1">
        <v>23.9</v>
      </c>
      <c r="N57" s="1">
        <f t="shared" si="21"/>
        <v>0.40000000000000213</v>
      </c>
      <c r="O57" s="1"/>
      <c r="P57" s="1"/>
      <c r="Q57" s="1"/>
      <c r="R57" s="1">
        <v>0</v>
      </c>
      <c r="S57" s="1">
        <f t="shared" si="5"/>
        <v>4.8600000000000003</v>
      </c>
      <c r="T57" s="5">
        <f t="shared" si="27"/>
        <v>86.4</v>
      </c>
      <c r="U57" s="5">
        <v>100</v>
      </c>
      <c r="V57" s="27">
        <v>100</v>
      </c>
      <c r="W57" s="1">
        <v>100</v>
      </c>
      <c r="X57" s="1">
        <f t="shared" si="23"/>
        <v>32.798353909465021</v>
      </c>
      <c r="Y57" s="1">
        <f t="shared" si="7"/>
        <v>12.222222222222221</v>
      </c>
      <c r="Z57" s="1">
        <v>0</v>
      </c>
      <c r="AA57" s="1">
        <v>3.24</v>
      </c>
      <c r="AB57" s="1">
        <v>4.32</v>
      </c>
      <c r="AC57" s="1">
        <v>1.62</v>
      </c>
      <c r="AD57" s="1">
        <v>0</v>
      </c>
      <c r="AE57" s="1"/>
      <c r="AF57" s="1">
        <f t="shared" si="24"/>
        <v>100</v>
      </c>
      <c r="AG57" s="6">
        <v>2.7</v>
      </c>
      <c r="AH57" s="10">
        <f t="shared" si="25"/>
        <v>37</v>
      </c>
      <c r="AI57" s="1">
        <f t="shared" si="26"/>
        <v>99.9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spans="1:54" x14ac:dyDescent="0.25">
      <c r="A58" s="1" t="s">
        <v>90</v>
      </c>
      <c r="B58" s="1" t="s">
        <v>38</v>
      </c>
      <c r="C58" s="1">
        <v>5</v>
      </c>
      <c r="D58" s="1"/>
      <c r="E58" s="1">
        <f t="shared" si="2"/>
        <v>50</v>
      </c>
      <c r="F58" s="1">
        <f t="shared" si="3"/>
        <v>40</v>
      </c>
      <c r="G58" s="1">
        <f t="shared" si="4"/>
        <v>30</v>
      </c>
      <c r="H58" s="1">
        <v>5</v>
      </c>
      <c r="I58" s="25"/>
      <c r="J58" s="6">
        <v>1</v>
      </c>
      <c r="K58" s="1">
        <v>180</v>
      </c>
      <c r="L58" s="1"/>
      <c r="M58" s="1">
        <v>5</v>
      </c>
      <c r="N58" s="1">
        <f t="shared" si="21"/>
        <v>0</v>
      </c>
      <c r="O58" s="1"/>
      <c r="P58" s="1"/>
      <c r="Q58" s="1"/>
      <c r="R58" s="1">
        <v>0</v>
      </c>
      <c r="S58" s="1">
        <f t="shared" si="5"/>
        <v>1</v>
      </c>
      <c r="T58" s="5">
        <f t="shared" si="27"/>
        <v>30</v>
      </c>
      <c r="U58" s="5">
        <v>100</v>
      </c>
      <c r="V58" s="27">
        <v>100</v>
      </c>
      <c r="W58" s="1">
        <v>100</v>
      </c>
      <c r="X58" s="1">
        <f t="shared" si="23"/>
        <v>100</v>
      </c>
      <c r="Y58" s="1">
        <f t="shared" si="7"/>
        <v>0</v>
      </c>
      <c r="Z58" s="1">
        <v>2</v>
      </c>
      <c r="AA58" s="1">
        <v>1</v>
      </c>
      <c r="AB58" s="1">
        <v>0</v>
      </c>
      <c r="AC58" s="1">
        <v>2</v>
      </c>
      <c r="AD58" s="1">
        <v>1.25</v>
      </c>
      <c r="AE58" s="1"/>
      <c r="AF58" s="1">
        <f t="shared" si="24"/>
        <v>100</v>
      </c>
      <c r="AG58" s="6">
        <v>5</v>
      </c>
      <c r="AH58" s="10">
        <f t="shared" si="25"/>
        <v>20</v>
      </c>
      <c r="AI58" s="1">
        <f t="shared" si="26"/>
        <v>100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spans="1:54" x14ac:dyDescent="0.25">
      <c r="A59" s="1" t="s">
        <v>91</v>
      </c>
      <c r="B59" s="1" t="s">
        <v>35</v>
      </c>
      <c r="C59" s="1">
        <v>178</v>
      </c>
      <c r="D59" s="1"/>
      <c r="E59" s="1">
        <f t="shared" si="2"/>
        <v>1420</v>
      </c>
      <c r="F59" s="1">
        <f t="shared" si="3"/>
        <v>1136</v>
      </c>
      <c r="G59" s="1">
        <f t="shared" si="4"/>
        <v>852</v>
      </c>
      <c r="H59" s="1">
        <v>142</v>
      </c>
      <c r="I59" s="25">
        <v>36</v>
      </c>
      <c r="J59" s="6">
        <v>0.14000000000000001</v>
      </c>
      <c r="K59" s="1">
        <v>180</v>
      </c>
      <c r="L59" s="1"/>
      <c r="M59" s="1">
        <v>138</v>
      </c>
      <c r="N59" s="1">
        <f t="shared" si="21"/>
        <v>4</v>
      </c>
      <c r="O59" s="1"/>
      <c r="P59" s="1"/>
      <c r="Q59" s="1"/>
      <c r="R59" s="1">
        <v>0</v>
      </c>
      <c r="S59" s="1">
        <f t="shared" si="5"/>
        <v>28.4</v>
      </c>
      <c r="T59" s="5">
        <f t="shared" si="27"/>
        <v>816</v>
      </c>
      <c r="U59" s="5">
        <v>500</v>
      </c>
      <c r="V59" s="27">
        <v>500</v>
      </c>
      <c r="W59" s="1"/>
      <c r="X59" s="1">
        <f t="shared" si="23"/>
        <v>18.87323943661972</v>
      </c>
      <c r="Y59" s="1">
        <f t="shared" si="7"/>
        <v>1.267605633802817</v>
      </c>
      <c r="Z59" s="1">
        <v>1</v>
      </c>
      <c r="AA59" s="1">
        <v>18.600000000000001</v>
      </c>
      <c r="AB59" s="1">
        <v>12.2</v>
      </c>
      <c r="AC59" s="1">
        <v>0</v>
      </c>
      <c r="AD59" s="1">
        <v>0</v>
      </c>
      <c r="AE59" s="1"/>
      <c r="AF59" s="1">
        <f t="shared" si="24"/>
        <v>70</v>
      </c>
      <c r="AG59" s="6">
        <v>22</v>
      </c>
      <c r="AH59" s="10">
        <f t="shared" si="25"/>
        <v>23</v>
      </c>
      <c r="AI59" s="1">
        <f t="shared" si="26"/>
        <v>70.84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spans="1:54" x14ac:dyDescent="0.25">
      <c r="A60" s="20" t="s">
        <v>94</v>
      </c>
      <c r="B60" s="20" t="s">
        <v>35</v>
      </c>
      <c r="C60" s="20"/>
      <c r="D60" s="20"/>
      <c r="E60" s="20"/>
      <c r="F60" s="20"/>
      <c r="G60" s="20"/>
      <c r="H60" s="20"/>
      <c r="I60" s="25"/>
      <c r="J60" s="23">
        <v>0.2</v>
      </c>
      <c r="K60" s="20">
        <v>365</v>
      </c>
      <c r="L60" s="20"/>
      <c r="M60" s="20"/>
      <c r="N60" s="20"/>
      <c r="O60" s="20"/>
      <c r="P60" s="20"/>
      <c r="Q60" s="20"/>
      <c r="R60" s="20"/>
      <c r="S60" s="20"/>
      <c r="T60" s="20"/>
      <c r="U60" s="5">
        <v>200</v>
      </c>
      <c r="V60" s="28">
        <v>200</v>
      </c>
      <c r="W60" s="20">
        <v>200</v>
      </c>
      <c r="X60" s="20"/>
      <c r="Y60" s="20"/>
      <c r="Z60" s="20"/>
      <c r="AA60" s="20"/>
      <c r="AB60" s="20"/>
      <c r="AC60" s="20"/>
      <c r="AD60" s="20"/>
      <c r="AE60" s="1" t="s">
        <v>100</v>
      </c>
      <c r="AF60" s="1">
        <f t="shared" si="24"/>
        <v>40</v>
      </c>
      <c r="AG60" s="30">
        <v>6</v>
      </c>
      <c r="AH60" s="10">
        <f t="shared" si="25"/>
        <v>33</v>
      </c>
      <c r="AI60" s="1">
        <f t="shared" si="26"/>
        <v>39.6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spans="1:54" x14ac:dyDescent="0.25">
      <c r="A61" s="32" t="s">
        <v>102</v>
      </c>
      <c r="B61" s="1" t="s">
        <v>35</v>
      </c>
      <c r="C61" s="1"/>
      <c r="D61" s="1"/>
      <c r="E61" s="1"/>
      <c r="F61" s="1"/>
      <c r="G61" s="1"/>
      <c r="H61" s="1"/>
      <c r="I61" s="25"/>
      <c r="J61" s="6">
        <v>0.4</v>
      </c>
      <c r="K61" s="1">
        <v>180</v>
      </c>
      <c r="L61" s="1"/>
      <c r="M61" s="1"/>
      <c r="N61" s="1"/>
      <c r="O61" s="1"/>
      <c r="P61" s="1"/>
      <c r="Q61" s="1"/>
      <c r="R61" s="1"/>
      <c r="S61" s="1"/>
      <c r="T61" s="1"/>
      <c r="U61" s="1">
        <v>100</v>
      </c>
      <c r="V61" s="1"/>
      <c r="W61" s="1"/>
      <c r="X61" s="1"/>
      <c r="Y61" s="1"/>
      <c r="Z61" s="1"/>
      <c r="AA61" s="1"/>
      <c r="AB61" s="1"/>
      <c r="AC61" s="1"/>
      <c r="AD61" s="1"/>
      <c r="AE61" s="1" t="s">
        <v>105</v>
      </c>
      <c r="AF61" s="1">
        <f t="shared" si="24"/>
        <v>40</v>
      </c>
      <c r="AG61" s="6">
        <v>16</v>
      </c>
      <c r="AH61" s="10">
        <f t="shared" si="25"/>
        <v>6</v>
      </c>
      <c r="AI61" s="1">
        <f t="shared" si="26"/>
        <v>38.400000000000006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spans="1:54" x14ac:dyDescent="0.25">
      <c r="A62" s="32" t="s">
        <v>103</v>
      </c>
      <c r="B62" s="1" t="s">
        <v>35</v>
      </c>
      <c r="C62" s="1"/>
      <c r="D62" s="1"/>
      <c r="E62" s="1"/>
      <c r="F62" s="1"/>
      <c r="G62" s="1"/>
      <c r="H62" s="1"/>
      <c r="I62" s="25"/>
      <c r="J62" s="6">
        <v>0.7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>
        <v>200</v>
      </c>
      <c r="V62" s="1"/>
      <c r="W62" s="1"/>
      <c r="X62" s="1"/>
      <c r="Y62" s="1"/>
      <c r="Z62" s="1"/>
      <c r="AA62" s="1"/>
      <c r="AB62" s="1"/>
      <c r="AC62" s="1"/>
      <c r="AD62" s="1"/>
      <c r="AE62" s="1" t="s">
        <v>105</v>
      </c>
      <c r="AF62" s="1">
        <f t="shared" si="24"/>
        <v>140</v>
      </c>
      <c r="AG62" s="6">
        <v>8</v>
      </c>
      <c r="AH62" s="10">
        <f t="shared" si="25"/>
        <v>25</v>
      </c>
      <c r="AI62" s="1">
        <f t="shared" si="26"/>
        <v>140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spans="1:54" x14ac:dyDescent="0.25">
      <c r="A63" s="32" t="s">
        <v>104</v>
      </c>
      <c r="B63" s="1" t="s">
        <v>35</v>
      </c>
      <c r="C63" s="1"/>
      <c r="D63" s="1"/>
      <c r="E63" s="1"/>
      <c r="F63" s="1"/>
      <c r="G63" s="1"/>
      <c r="H63" s="1"/>
      <c r="I63" s="25"/>
      <c r="J63" s="6">
        <v>0.7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>
        <v>200</v>
      </c>
      <c r="V63" s="1"/>
      <c r="W63" s="1"/>
      <c r="X63" s="1"/>
      <c r="Y63" s="1"/>
      <c r="Z63" s="1"/>
      <c r="AA63" s="1"/>
      <c r="AB63" s="1"/>
      <c r="AC63" s="1"/>
      <c r="AD63" s="1"/>
      <c r="AE63" s="1" t="s">
        <v>105</v>
      </c>
      <c r="AF63" s="1">
        <f t="shared" si="24"/>
        <v>140</v>
      </c>
      <c r="AG63" s="6">
        <v>8</v>
      </c>
      <c r="AH63" s="10">
        <f t="shared" si="25"/>
        <v>25</v>
      </c>
      <c r="AI63" s="1">
        <f t="shared" si="26"/>
        <v>140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spans="1:54" x14ac:dyDescent="0.25">
      <c r="A64" s="1"/>
      <c r="B64" s="1"/>
      <c r="C64" s="1"/>
      <c r="D64" s="1"/>
      <c r="E64" s="1"/>
      <c r="F64" s="1"/>
      <c r="G64" s="1"/>
      <c r="H64" s="1"/>
      <c r="I64" s="25"/>
      <c r="J64" s="6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6"/>
      <c r="AH64" s="10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spans="1:54" x14ac:dyDescent="0.25">
      <c r="A65" s="1"/>
      <c r="B65" s="1"/>
      <c r="C65" s="1"/>
      <c r="D65" s="1"/>
      <c r="E65" s="1"/>
      <c r="F65" s="1"/>
      <c r="G65" s="1"/>
      <c r="H65" s="1"/>
      <c r="I65" s="25"/>
      <c r="J65" s="6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6"/>
      <c r="AH65" s="10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spans="1:54" x14ac:dyDescent="0.25">
      <c r="A66" s="1"/>
      <c r="B66" s="1"/>
      <c r="C66" s="1"/>
      <c r="D66" s="1"/>
      <c r="E66" s="1"/>
      <c r="F66" s="1"/>
      <c r="G66" s="1"/>
      <c r="H66" s="1"/>
      <c r="I66" s="25"/>
      <c r="J66" s="6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6"/>
      <c r="AH66" s="10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spans="1:54" x14ac:dyDescent="0.25">
      <c r="A67" s="1"/>
      <c r="B67" s="1"/>
      <c r="C67" s="1"/>
      <c r="D67" s="1"/>
      <c r="E67" s="1"/>
      <c r="F67" s="1"/>
      <c r="G67" s="1"/>
      <c r="H67" s="1"/>
      <c r="I67" s="25"/>
      <c r="J67" s="6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6"/>
      <c r="AH67" s="10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spans="1:54" x14ac:dyDescent="0.25">
      <c r="A68" s="1"/>
      <c r="B68" s="1"/>
      <c r="C68" s="1"/>
      <c r="D68" s="1"/>
      <c r="E68" s="1"/>
      <c r="F68" s="1"/>
      <c r="G68" s="1"/>
      <c r="H68" s="1"/>
      <c r="I68" s="25"/>
      <c r="J68" s="6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6"/>
      <c r="AH68" s="10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spans="1:54" x14ac:dyDescent="0.25">
      <c r="A69" s="1"/>
      <c r="B69" s="1"/>
      <c r="C69" s="1"/>
      <c r="D69" s="1"/>
      <c r="E69" s="1"/>
      <c r="F69" s="1"/>
      <c r="G69" s="1"/>
      <c r="H69" s="1"/>
      <c r="I69" s="25"/>
      <c r="J69" s="6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6"/>
      <c r="AH69" s="10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spans="1:54" x14ac:dyDescent="0.25">
      <c r="A70" s="1"/>
      <c r="B70" s="1"/>
      <c r="C70" s="1"/>
      <c r="D70" s="1"/>
      <c r="E70" s="1"/>
      <c r="F70" s="1"/>
      <c r="G70" s="1"/>
      <c r="H70" s="1"/>
      <c r="I70" s="25"/>
      <c r="J70" s="6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6"/>
      <c r="AH70" s="10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spans="1:54" x14ac:dyDescent="0.25">
      <c r="A71" s="1"/>
      <c r="B71" s="1"/>
      <c r="C71" s="1"/>
      <c r="D71" s="1"/>
      <c r="E71" s="1"/>
      <c r="F71" s="1"/>
      <c r="G71" s="1"/>
      <c r="H71" s="1"/>
      <c r="I71" s="25"/>
      <c r="J71" s="6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6"/>
      <c r="AH71" s="10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spans="1:54" x14ac:dyDescent="0.25">
      <c r="A72" s="1"/>
      <c r="B72" s="1"/>
      <c r="C72" s="1"/>
      <c r="D72" s="1"/>
      <c r="E72" s="1"/>
      <c r="F72" s="1"/>
      <c r="G72" s="1"/>
      <c r="H72" s="1"/>
      <c r="I72" s="25"/>
      <c r="J72" s="6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6"/>
      <c r="AH72" s="10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spans="1:54" x14ac:dyDescent="0.25">
      <c r="A73" s="1"/>
      <c r="B73" s="1"/>
      <c r="C73" s="1"/>
      <c r="D73" s="1"/>
      <c r="E73" s="1"/>
      <c r="F73" s="1"/>
      <c r="G73" s="1"/>
      <c r="H73" s="1"/>
      <c r="I73" s="25"/>
      <c r="J73" s="6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6"/>
      <c r="AH73" s="10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spans="1:54" x14ac:dyDescent="0.25">
      <c r="A74" s="1"/>
      <c r="B74" s="1"/>
      <c r="C74" s="1"/>
      <c r="D74" s="1"/>
      <c r="E74" s="1"/>
      <c r="F74" s="1"/>
      <c r="G74" s="1"/>
      <c r="H74" s="1"/>
      <c r="I74" s="25"/>
      <c r="J74" s="6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6"/>
      <c r="AH74" s="10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spans="1:54" x14ac:dyDescent="0.25">
      <c r="A75" s="1"/>
      <c r="B75" s="1"/>
      <c r="C75" s="1"/>
      <c r="D75" s="1"/>
      <c r="E75" s="1"/>
      <c r="F75" s="1"/>
      <c r="G75" s="1"/>
      <c r="H75" s="1"/>
      <c r="I75" s="25"/>
      <c r="J75" s="6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6"/>
      <c r="AH75" s="10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spans="1:54" x14ac:dyDescent="0.25">
      <c r="A76" s="1"/>
      <c r="B76" s="1"/>
      <c r="C76" s="1"/>
      <c r="D76" s="1"/>
      <c r="E76" s="1"/>
      <c r="F76" s="1"/>
      <c r="G76" s="1"/>
      <c r="H76" s="1"/>
      <c r="I76" s="25"/>
      <c r="J76" s="6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6"/>
      <c r="AH76" s="10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1:54" x14ac:dyDescent="0.25">
      <c r="A77" s="1"/>
      <c r="B77" s="1"/>
      <c r="C77" s="1"/>
      <c r="D77" s="1"/>
      <c r="E77" s="1"/>
      <c r="F77" s="1"/>
      <c r="G77" s="1"/>
      <c r="H77" s="1"/>
      <c r="I77" s="25"/>
      <c r="J77" s="6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6"/>
      <c r="AH77" s="10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spans="1:54" x14ac:dyDescent="0.25">
      <c r="A78" s="1"/>
      <c r="B78" s="1"/>
      <c r="C78" s="1"/>
      <c r="D78" s="1"/>
      <c r="E78" s="1"/>
      <c r="F78" s="1"/>
      <c r="G78" s="1"/>
      <c r="H78" s="1"/>
      <c r="I78" s="25"/>
      <c r="J78" s="6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6"/>
      <c r="AH78" s="10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spans="1:54" x14ac:dyDescent="0.25">
      <c r="A79" s="1"/>
      <c r="B79" s="1"/>
      <c r="C79" s="1"/>
      <c r="D79" s="1"/>
      <c r="E79" s="1"/>
      <c r="F79" s="1"/>
      <c r="G79" s="1"/>
      <c r="H79" s="1"/>
      <c r="I79" s="25"/>
      <c r="J79" s="6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6"/>
      <c r="AH79" s="10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spans="1:54" x14ac:dyDescent="0.25">
      <c r="A80" s="1"/>
      <c r="B80" s="1"/>
      <c r="C80" s="1"/>
      <c r="D80" s="1"/>
      <c r="E80" s="1"/>
      <c r="F80" s="1"/>
      <c r="G80" s="1"/>
      <c r="H80" s="1"/>
      <c r="I80" s="25"/>
      <c r="J80" s="6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6"/>
      <c r="AH80" s="10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spans="1:54" x14ac:dyDescent="0.25">
      <c r="A81" s="1"/>
      <c r="B81" s="1"/>
      <c r="C81" s="1"/>
      <c r="D81" s="1"/>
      <c r="E81" s="1"/>
      <c r="F81" s="1"/>
      <c r="G81" s="1"/>
      <c r="H81" s="1"/>
      <c r="I81" s="25"/>
      <c r="J81" s="6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6"/>
      <c r="AH81" s="10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spans="1:54" x14ac:dyDescent="0.25">
      <c r="A82" s="1"/>
      <c r="B82" s="1"/>
      <c r="C82" s="1"/>
      <c r="D82" s="1"/>
      <c r="E82" s="1"/>
      <c r="F82" s="1"/>
      <c r="G82" s="1"/>
      <c r="H82" s="1"/>
      <c r="I82" s="25"/>
      <c r="J82" s="6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6"/>
      <c r="AH82" s="10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spans="1:54" x14ac:dyDescent="0.25">
      <c r="A83" s="1"/>
      <c r="B83" s="1"/>
      <c r="C83" s="1"/>
      <c r="D83" s="1"/>
      <c r="E83" s="1"/>
      <c r="F83" s="1"/>
      <c r="G83" s="1"/>
      <c r="H83" s="1"/>
      <c r="I83" s="25"/>
      <c r="J83" s="6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6"/>
      <c r="AH83" s="10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1:54" x14ac:dyDescent="0.25">
      <c r="A84" s="1"/>
      <c r="B84" s="1"/>
      <c r="C84" s="1"/>
      <c r="D84" s="1"/>
      <c r="E84" s="1"/>
      <c r="F84" s="1"/>
      <c r="G84" s="1"/>
      <c r="H84" s="1"/>
      <c r="I84" s="25"/>
      <c r="J84" s="6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6"/>
      <c r="AH84" s="10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1:54" x14ac:dyDescent="0.25">
      <c r="A85" s="1"/>
      <c r="B85" s="1"/>
      <c r="C85" s="1"/>
      <c r="D85" s="1"/>
      <c r="E85" s="1"/>
      <c r="F85" s="1"/>
      <c r="G85" s="1"/>
      <c r="H85" s="1"/>
      <c r="I85" s="25"/>
      <c r="J85" s="6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6"/>
      <c r="AH85" s="10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spans="1:54" x14ac:dyDescent="0.25">
      <c r="A86" s="1"/>
      <c r="B86" s="1"/>
      <c r="C86" s="1"/>
      <c r="D86" s="1"/>
      <c r="E86" s="1"/>
      <c r="F86" s="1"/>
      <c r="G86" s="1"/>
      <c r="H86" s="1"/>
      <c r="I86" s="25"/>
      <c r="J86" s="6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6"/>
      <c r="AH86" s="10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1:54" x14ac:dyDescent="0.25">
      <c r="A87" s="1"/>
      <c r="B87" s="1"/>
      <c r="C87" s="1"/>
      <c r="D87" s="1"/>
      <c r="E87" s="1"/>
      <c r="F87" s="1"/>
      <c r="G87" s="1"/>
      <c r="H87" s="1"/>
      <c r="I87" s="25"/>
      <c r="J87" s="6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6"/>
      <c r="AH87" s="10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spans="1:54" x14ac:dyDescent="0.25">
      <c r="A88" s="1"/>
      <c r="B88" s="1"/>
      <c r="C88" s="1"/>
      <c r="D88" s="1"/>
      <c r="E88" s="1"/>
      <c r="F88" s="1"/>
      <c r="G88" s="1"/>
      <c r="H88" s="1"/>
      <c r="I88" s="25"/>
      <c r="J88" s="6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6"/>
      <c r="AH88" s="10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pans="1:54" x14ac:dyDescent="0.25">
      <c r="A89" s="1"/>
      <c r="B89" s="1"/>
      <c r="C89" s="1"/>
      <c r="D89" s="1"/>
      <c r="E89" s="1"/>
      <c r="F89" s="1"/>
      <c r="G89" s="1"/>
      <c r="H89" s="1"/>
      <c r="I89" s="25"/>
      <c r="J89" s="6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6"/>
      <c r="AH89" s="10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pans="1:54" x14ac:dyDescent="0.25">
      <c r="A90" s="1"/>
      <c r="B90" s="1"/>
      <c r="C90" s="1"/>
      <c r="D90" s="1"/>
      <c r="E90" s="1"/>
      <c r="F90" s="1"/>
      <c r="G90" s="1"/>
      <c r="H90" s="1"/>
      <c r="I90" s="25"/>
      <c r="J90" s="6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6"/>
      <c r="AH90" s="10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1:54" x14ac:dyDescent="0.25">
      <c r="A91" s="1"/>
      <c r="B91" s="1"/>
      <c r="C91" s="1"/>
      <c r="D91" s="1"/>
      <c r="E91" s="1"/>
      <c r="F91" s="1"/>
      <c r="G91" s="1"/>
      <c r="H91" s="1"/>
      <c r="I91" s="25"/>
      <c r="J91" s="6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6"/>
      <c r="AH91" s="10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spans="1:54" x14ac:dyDescent="0.25">
      <c r="A92" s="1"/>
      <c r="B92" s="1"/>
      <c r="C92" s="1"/>
      <c r="D92" s="1"/>
      <c r="E92" s="1"/>
      <c r="F92" s="1"/>
      <c r="G92" s="1"/>
      <c r="H92" s="1"/>
      <c r="I92" s="25"/>
      <c r="J92" s="6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6"/>
      <c r="AH92" s="10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1:54" x14ac:dyDescent="0.25">
      <c r="A93" s="1"/>
      <c r="B93" s="1"/>
      <c r="C93" s="1"/>
      <c r="D93" s="1"/>
      <c r="E93" s="1"/>
      <c r="F93" s="1"/>
      <c r="G93" s="1"/>
      <c r="H93" s="1"/>
      <c r="I93" s="25"/>
      <c r="J93" s="6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6"/>
      <c r="AH93" s="10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spans="1:54" x14ac:dyDescent="0.25">
      <c r="A94" s="1"/>
      <c r="B94" s="1"/>
      <c r="C94" s="1"/>
      <c r="D94" s="1"/>
      <c r="E94" s="1"/>
      <c r="F94" s="1"/>
      <c r="G94" s="1"/>
      <c r="H94" s="1"/>
      <c r="I94" s="25"/>
      <c r="J94" s="6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6"/>
      <c r="AH94" s="10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pans="1:54" x14ac:dyDescent="0.25">
      <c r="A95" s="1"/>
      <c r="B95" s="1"/>
      <c r="C95" s="1"/>
      <c r="D95" s="1"/>
      <c r="E95" s="1"/>
      <c r="F95" s="1"/>
      <c r="G95" s="1"/>
      <c r="H95" s="1"/>
      <c r="I95" s="25"/>
      <c r="J95" s="6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6"/>
      <c r="AH95" s="10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spans="1:54" x14ac:dyDescent="0.25">
      <c r="A96" s="1"/>
      <c r="B96" s="1"/>
      <c r="C96" s="1"/>
      <c r="D96" s="1"/>
      <c r="E96" s="1"/>
      <c r="F96" s="1"/>
      <c r="G96" s="1"/>
      <c r="H96" s="1"/>
      <c r="I96" s="25"/>
      <c r="J96" s="6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6"/>
      <c r="AH96" s="10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pans="1:54" x14ac:dyDescent="0.25">
      <c r="A97" s="1"/>
      <c r="B97" s="1"/>
      <c r="C97" s="1"/>
      <c r="D97" s="1"/>
      <c r="E97" s="1"/>
      <c r="F97" s="1"/>
      <c r="G97" s="1"/>
      <c r="H97" s="1"/>
      <c r="I97" s="25"/>
      <c r="J97" s="6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6"/>
      <c r="AH97" s="10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spans="1:54" x14ac:dyDescent="0.25">
      <c r="A98" s="1"/>
      <c r="B98" s="1"/>
      <c r="C98" s="1"/>
      <c r="D98" s="1"/>
      <c r="E98" s="1"/>
      <c r="F98" s="1"/>
      <c r="G98" s="1"/>
      <c r="H98" s="1"/>
      <c r="I98" s="25"/>
      <c r="J98" s="6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6"/>
      <c r="AH98" s="10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spans="1:54" x14ac:dyDescent="0.25">
      <c r="A99" s="1"/>
      <c r="B99" s="1"/>
      <c r="C99" s="1"/>
      <c r="D99" s="1"/>
      <c r="E99" s="1"/>
      <c r="F99" s="1"/>
      <c r="G99" s="1"/>
      <c r="H99" s="1"/>
      <c r="I99" s="25"/>
      <c r="J99" s="6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6"/>
      <c r="AH99" s="10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spans="1:54" x14ac:dyDescent="0.25">
      <c r="A100" s="1"/>
      <c r="B100" s="1"/>
      <c r="C100" s="1"/>
      <c r="D100" s="1"/>
      <c r="E100" s="1"/>
      <c r="F100" s="1"/>
      <c r="G100" s="1"/>
      <c r="H100" s="1"/>
      <c r="I100" s="25"/>
      <c r="J100" s="6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6"/>
      <c r="AH100" s="10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1:54" x14ac:dyDescent="0.25">
      <c r="A101" s="1"/>
      <c r="B101" s="1"/>
      <c r="C101" s="1"/>
      <c r="D101" s="1"/>
      <c r="E101" s="1"/>
      <c r="F101" s="1"/>
      <c r="G101" s="1"/>
      <c r="H101" s="1"/>
      <c r="I101" s="25"/>
      <c r="J101" s="6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6"/>
      <c r="AH101" s="10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spans="1:54" x14ac:dyDescent="0.25">
      <c r="A102" s="1"/>
      <c r="B102" s="1"/>
      <c r="C102" s="1"/>
      <c r="D102" s="1"/>
      <c r="E102" s="1"/>
      <c r="F102" s="1"/>
      <c r="G102" s="1"/>
      <c r="H102" s="1"/>
      <c r="I102" s="25"/>
      <c r="J102" s="6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6"/>
      <c r="AH102" s="10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spans="1:54" x14ac:dyDescent="0.25">
      <c r="A103" s="1"/>
      <c r="B103" s="1"/>
      <c r="C103" s="1"/>
      <c r="D103" s="1"/>
      <c r="E103" s="1"/>
      <c r="F103" s="1"/>
      <c r="G103" s="1"/>
      <c r="H103" s="1"/>
      <c r="I103" s="25"/>
      <c r="J103" s="6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6"/>
      <c r="AH103" s="10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spans="1:54" x14ac:dyDescent="0.25">
      <c r="A104" s="1"/>
      <c r="B104" s="1"/>
      <c r="C104" s="1"/>
      <c r="D104" s="1"/>
      <c r="E104" s="1"/>
      <c r="F104" s="1"/>
      <c r="G104" s="1"/>
      <c r="H104" s="1"/>
      <c r="I104" s="25"/>
      <c r="J104" s="6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6"/>
      <c r="AH104" s="10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spans="1:54" x14ac:dyDescent="0.25">
      <c r="A105" s="1"/>
      <c r="B105" s="1"/>
      <c r="C105" s="1"/>
      <c r="D105" s="1"/>
      <c r="E105" s="1"/>
      <c r="F105" s="1"/>
      <c r="G105" s="1"/>
      <c r="H105" s="1"/>
      <c r="I105" s="25"/>
      <c r="J105" s="6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6"/>
      <c r="AH105" s="10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spans="1:54" x14ac:dyDescent="0.25">
      <c r="A106" s="1"/>
      <c r="B106" s="1"/>
      <c r="C106" s="1"/>
      <c r="D106" s="1"/>
      <c r="E106" s="1"/>
      <c r="F106" s="1"/>
      <c r="G106" s="1"/>
      <c r="H106" s="1"/>
      <c r="I106" s="25"/>
      <c r="J106" s="6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6"/>
      <c r="AH106" s="10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1:54" x14ac:dyDescent="0.25">
      <c r="A107" s="1"/>
      <c r="B107" s="1"/>
      <c r="C107" s="1"/>
      <c r="D107" s="1"/>
      <c r="E107" s="1"/>
      <c r="F107" s="1"/>
      <c r="G107" s="1"/>
      <c r="H107" s="1"/>
      <c r="I107" s="25"/>
      <c r="J107" s="6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6"/>
      <c r="AH107" s="10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spans="1:54" x14ac:dyDescent="0.25">
      <c r="A108" s="1"/>
      <c r="B108" s="1"/>
      <c r="C108" s="1"/>
      <c r="D108" s="1"/>
      <c r="E108" s="1"/>
      <c r="F108" s="1"/>
      <c r="G108" s="1"/>
      <c r="H108" s="1"/>
      <c r="I108" s="25"/>
      <c r="J108" s="6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6"/>
      <c r="AH108" s="10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1:54" x14ac:dyDescent="0.25">
      <c r="A109" s="1"/>
      <c r="B109" s="1"/>
      <c r="C109" s="1"/>
      <c r="D109" s="1"/>
      <c r="E109" s="1"/>
      <c r="F109" s="1"/>
      <c r="G109" s="1"/>
      <c r="H109" s="1"/>
      <c r="I109" s="25"/>
      <c r="J109" s="6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6"/>
      <c r="AH109" s="10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spans="1:54" x14ac:dyDescent="0.25">
      <c r="A110" s="1"/>
      <c r="B110" s="1"/>
      <c r="C110" s="1"/>
      <c r="D110" s="1"/>
      <c r="E110" s="1"/>
      <c r="F110" s="1"/>
      <c r="G110" s="1"/>
      <c r="H110" s="1"/>
      <c r="I110" s="25"/>
      <c r="J110" s="6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6"/>
      <c r="AH110" s="10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spans="1:54" x14ac:dyDescent="0.25">
      <c r="A111" s="1"/>
      <c r="B111" s="1"/>
      <c r="C111" s="1"/>
      <c r="D111" s="1"/>
      <c r="E111" s="1"/>
      <c r="F111" s="1"/>
      <c r="G111" s="1"/>
      <c r="H111" s="1"/>
      <c r="I111" s="25"/>
      <c r="J111" s="6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6"/>
      <c r="AH111" s="10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spans="1:54" x14ac:dyDescent="0.25">
      <c r="A112" s="1"/>
      <c r="B112" s="1"/>
      <c r="C112" s="1"/>
      <c r="D112" s="1"/>
      <c r="E112" s="1"/>
      <c r="F112" s="1"/>
      <c r="G112" s="1"/>
      <c r="H112" s="1"/>
      <c r="I112" s="25"/>
      <c r="J112" s="6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6"/>
      <c r="AH112" s="10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spans="1:54" x14ac:dyDescent="0.25">
      <c r="A113" s="1"/>
      <c r="B113" s="1"/>
      <c r="C113" s="1"/>
      <c r="D113" s="1"/>
      <c r="E113" s="1"/>
      <c r="F113" s="1"/>
      <c r="G113" s="1"/>
      <c r="H113" s="1"/>
      <c r="I113" s="25"/>
      <c r="J113" s="6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6"/>
      <c r="AH113" s="10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spans="1:54" x14ac:dyDescent="0.25">
      <c r="A114" s="1"/>
      <c r="B114" s="1"/>
      <c r="C114" s="1"/>
      <c r="D114" s="1"/>
      <c r="E114" s="1"/>
      <c r="F114" s="1"/>
      <c r="G114" s="1"/>
      <c r="H114" s="1"/>
      <c r="I114" s="25"/>
      <c r="J114" s="6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6"/>
      <c r="AH114" s="10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spans="1:54" x14ac:dyDescent="0.25">
      <c r="A115" s="1"/>
      <c r="B115" s="1"/>
      <c r="C115" s="1"/>
      <c r="D115" s="1"/>
      <c r="E115" s="1"/>
      <c r="F115" s="1"/>
      <c r="G115" s="1"/>
      <c r="H115" s="1"/>
      <c r="I115" s="25"/>
      <c r="J115" s="6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6"/>
      <c r="AH115" s="10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spans="1:54" x14ac:dyDescent="0.25">
      <c r="A116" s="1"/>
      <c r="B116" s="1"/>
      <c r="C116" s="1"/>
      <c r="D116" s="1"/>
      <c r="E116" s="1"/>
      <c r="F116" s="1"/>
      <c r="G116" s="1"/>
      <c r="H116" s="1"/>
      <c r="I116" s="25"/>
      <c r="J116" s="6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6"/>
      <c r="AH116" s="10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spans="1:54" x14ac:dyDescent="0.25">
      <c r="A117" s="1"/>
      <c r="B117" s="1"/>
      <c r="C117" s="1"/>
      <c r="D117" s="1"/>
      <c r="E117" s="1"/>
      <c r="F117" s="1"/>
      <c r="G117" s="1"/>
      <c r="H117" s="1"/>
      <c r="I117" s="25"/>
      <c r="J117" s="6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6"/>
      <c r="AH117" s="10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spans="1:54" x14ac:dyDescent="0.25">
      <c r="A118" s="1"/>
      <c r="B118" s="1"/>
      <c r="C118" s="1"/>
      <c r="D118" s="1"/>
      <c r="E118" s="1"/>
      <c r="F118" s="1"/>
      <c r="G118" s="1"/>
      <c r="H118" s="1"/>
      <c r="I118" s="25"/>
      <c r="J118" s="6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6"/>
      <c r="AH118" s="10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spans="1:54" x14ac:dyDescent="0.25">
      <c r="A119" s="1"/>
      <c r="B119" s="1"/>
      <c r="C119" s="1"/>
      <c r="D119" s="1"/>
      <c r="E119" s="1"/>
      <c r="F119" s="1"/>
      <c r="G119" s="1"/>
      <c r="H119" s="1"/>
      <c r="I119" s="25"/>
      <c r="J119" s="6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6"/>
      <c r="AH119" s="10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spans="1:54" x14ac:dyDescent="0.25">
      <c r="A120" s="1"/>
      <c r="B120" s="1"/>
      <c r="C120" s="1"/>
      <c r="D120" s="1"/>
      <c r="E120" s="1"/>
      <c r="F120" s="1"/>
      <c r="G120" s="1"/>
      <c r="H120" s="1"/>
      <c r="I120" s="25"/>
      <c r="J120" s="6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6"/>
      <c r="AH120" s="10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spans="1:54" x14ac:dyDescent="0.25">
      <c r="A121" s="1"/>
      <c r="B121" s="1"/>
      <c r="C121" s="1"/>
      <c r="D121" s="1"/>
      <c r="E121" s="1"/>
      <c r="F121" s="1"/>
      <c r="G121" s="1"/>
      <c r="H121" s="1"/>
      <c r="I121" s="25"/>
      <c r="J121" s="6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6"/>
      <c r="AH121" s="10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spans="1:54" x14ac:dyDescent="0.25">
      <c r="A122" s="1"/>
      <c r="B122" s="1"/>
      <c r="C122" s="1"/>
      <c r="D122" s="1"/>
      <c r="E122" s="1"/>
      <c r="F122" s="1"/>
      <c r="G122" s="1"/>
      <c r="H122" s="1"/>
      <c r="I122" s="25"/>
      <c r="J122" s="6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6"/>
      <c r="AH122" s="10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spans="1:54" x14ac:dyDescent="0.25">
      <c r="A123" s="1"/>
      <c r="B123" s="1"/>
      <c r="C123" s="1"/>
      <c r="D123" s="1"/>
      <c r="E123" s="1"/>
      <c r="F123" s="1"/>
      <c r="G123" s="1"/>
      <c r="H123" s="1"/>
      <c r="I123" s="25"/>
      <c r="J123" s="6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6"/>
      <c r="AH123" s="10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4" x14ac:dyDescent="0.25">
      <c r="A124" s="1"/>
      <c r="B124" s="1"/>
      <c r="C124" s="1"/>
      <c r="D124" s="1"/>
      <c r="E124" s="1"/>
      <c r="F124" s="1"/>
      <c r="G124" s="1"/>
      <c r="H124" s="1"/>
      <c r="I124" s="25"/>
      <c r="J124" s="6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6"/>
      <c r="AH124" s="10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4" x14ac:dyDescent="0.25">
      <c r="A125" s="1"/>
      <c r="B125" s="1"/>
      <c r="C125" s="1"/>
      <c r="D125" s="1"/>
      <c r="E125" s="1"/>
      <c r="F125" s="1"/>
      <c r="G125" s="1"/>
      <c r="H125" s="1"/>
      <c r="I125" s="25"/>
      <c r="J125" s="6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6"/>
      <c r="AH125" s="10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spans="1:54" x14ac:dyDescent="0.25">
      <c r="A126" s="1"/>
      <c r="B126" s="1"/>
      <c r="C126" s="1"/>
      <c r="D126" s="1"/>
      <c r="E126" s="1"/>
      <c r="F126" s="1"/>
      <c r="G126" s="1"/>
      <c r="H126" s="1"/>
      <c r="I126" s="25"/>
      <c r="J126" s="6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6"/>
      <c r="AH126" s="10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spans="1:54" x14ac:dyDescent="0.25">
      <c r="A127" s="1"/>
      <c r="B127" s="1"/>
      <c r="C127" s="1"/>
      <c r="D127" s="1"/>
      <c r="E127" s="1"/>
      <c r="F127" s="1"/>
      <c r="G127" s="1"/>
      <c r="H127" s="1"/>
      <c r="I127" s="25"/>
      <c r="J127" s="6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6"/>
      <c r="AH127" s="10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spans="1:54" x14ac:dyDescent="0.25">
      <c r="A128" s="1"/>
      <c r="B128" s="1"/>
      <c r="C128" s="1"/>
      <c r="D128" s="1"/>
      <c r="E128" s="1"/>
      <c r="F128" s="1"/>
      <c r="G128" s="1"/>
      <c r="H128" s="1"/>
      <c r="I128" s="25"/>
      <c r="J128" s="6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6"/>
      <c r="AH128" s="10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spans="1:54" x14ac:dyDescent="0.25">
      <c r="A129" s="1"/>
      <c r="B129" s="1"/>
      <c r="C129" s="1"/>
      <c r="D129" s="1"/>
      <c r="E129" s="1"/>
      <c r="F129" s="1"/>
      <c r="G129" s="1"/>
      <c r="H129" s="1"/>
      <c r="I129" s="25"/>
      <c r="J129" s="6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6"/>
      <c r="AH129" s="10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spans="1:54" x14ac:dyDescent="0.25">
      <c r="A130" s="1"/>
      <c r="B130" s="1"/>
      <c r="C130" s="1"/>
      <c r="D130" s="1"/>
      <c r="E130" s="1"/>
      <c r="F130" s="1"/>
      <c r="G130" s="1"/>
      <c r="H130" s="1"/>
      <c r="I130" s="25"/>
      <c r="J130" s="6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6"/>
      <c r="AH130" s="10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spans="1:54" x14ac:dyDescent="0.25">
      <c r="A131" s="1"/>
      <c r="B131" s="1"/>
      <c r="C131" s="1"/>
      <c r="D131" s="1"/>
      <c r="E131" s="1"/>
      <c r="F131" s="1"/>
      <c r="G131" s="1"/>
      <c r="H131" s="1"/>
      <c r="I131" s="25"/>
      <c r="J131" s="6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6"/>
      <c r="AH131" s="10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spans="1:54" x14ac:dyDescent="0.25">
      <c r="A132" s="1"/>
      <c r="B132" s="1"/>
      <c r="C132" s="1"/>
      <c r="D132" s="1"/>
      <c r="E132" s="1"/>
      <c r="F132" s="1"/>
      <c r="G132" s="1"/>
      <c r="H132" s="1"/>
      <c r="I132" s="25"/>
      <c r="J132" s="6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6"/>
      <c r="AH132" s="10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spans="1:54" x14ac:dyDescent="0.25">
      <c r="A133" s="1"/>
      <c r="B133" s="1"/>
      <c r="C133" s="1"/>
      <c r="D133" s="1"/>
      <c r="E133" s="1"/>
      <c r="F133" s="1"/>
      <c r="G133" s="1"/>
      <c r="H133" s="1"/>
      <c r="I133" s="25"/>
      <c r="J133" s="6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6"/>
      <c r="AH133" s="10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spans="1:54" x14ac:dyDescent="0.25">
      <c r="A134" s="1"/>
      <c r="B134" s="1"/>
      <c r="C134" s="1"/>
      <c r="D134" s="1"/>
      <c r="E134" s="1"/>
      <c r="F134" s="1"/>
      <c r="G134" s="1"/>
      <c r="H134" s="1"/>
      <c r="I134" s="25"/>
      <c r="J134" s="6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6"/>
      <c r="AH134" s="10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spans="1:54" x14ac:dyDescent="0.25">
      <c r="A135" s="1"/>
      <c r="B135" s="1"/>
      <c r="C135" s="1"/>
      <c r="D135" s="1"/>
      <c r="E135" s="1"/>
      <c r="F135" s="1"/>
      <c r="G135" s="1"/>
      <c r="H135" s="1"/>
      <c r="I135" s="25"/>
      <c r="J135" s="6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6"/>
      <c r="AH135" s="10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spans="1:54" x14ac:dyDescent="0.25">
      <c r="A136" s="1"/>
      <c r="B136" s="1"/>
      <c r="C136" s="1"/>
      <c r="D136" s="1"/>
      <c r="E136" s="1"/>
      <c r="F136" s="1"/>
      <c r="G136" s="1"/>
      <c r="H136" s="1"/>
      <c r="I136" s="25"/>
      <c r="J136" s="6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6"/>
      <c r="AH136" s="10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spans="1:54" x14ac:dyDescent="0.25">
      <c r="A137" s="1"/>
      <c r="B137" s="1"/>
      <c r="C137" s="1"/>
      <c r="D137" s="1"/>
      <c r="E137" s="1"/>
      <c r="F137" s="1"/>
      <c r="G137" s="1"/>
      <c r="H137" s="1"/>
      <c r="I137" s="25"/>
      <c r="J137" s="6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6"/>
      <c r="AH137" s="10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spans="1:54" x14ac:dyDescent="0.25">
      <c r="A138" s="1"/>
      <c r="B138" s="1"/>
      <c r="C138" s="1"/>
      <c r="D138" s="1"/>
      <c r="E138" s="1"/>
      <c r="F138" s="1"/>
      <c r="G138" s="1"/>
      <c r="H138" s="1"/>
      <c r="I138" s="25"/>
      <c r="J138" s="6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6"/>
      <c r="AH138" s="10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spans="1:54" x14ac:dyDescent="0.25">
      <c r="A139" s="1"/>
      <c r="B139" s="1"/>
      <c r="C139" s="1"/>
      <c r="D139" s="1"/>
      <c r="E139" s="1"/>
      <c r="F139" s="1"/>
      <c r="G139" s="1"/>
      <c r="H139" s="1"/>
      <c r="I139" s="25"/>
      <c r="J139" s="6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6"/>
      <c r="AH139" s="10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spans="1:54" x14ac:dyDescent="0.25">
      <c r="A140" s="1"/>
      <c r="B140" s="1"/>
      <c r="C140" s="1"/>
      <c r="D140" s="1"/>
      <c r="E140" s="1"/>
      <c r="F140" s="1"/>
      <c r="G140" s="1"/>
      <c r="H140" s="1"/>
      <c r="I140" s="25"/>
      <c r="J140" s="6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6"/>
      <c r="AH140" s="10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spans="1:54" x14ac:dyDescent="0.25">
      <c r="A141" s="1"/>
      <c r="B141" s="1"/>
      <c r="C141" s="1"/>
      <c r="D141" s="1"/>
      <c r="E141" s="1"/>
      <c r="F141" s="1"/>
      <c r="G141" s="1"/>
      <c r="H141" s="1"/>
      <c r="I141" s="25"/>
      <c r="J141" s="6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6"/>
      <c r="AH141" s="10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spans="1:54" x14ac:dyDescent="0.25">
      <c r="A142" s="1"/>
      <c r="B142" s="1"/>
      <c r="C142" s="1"/>
      <c r="D142" s="1"/>
      <c r="E142" s="1"/>
      <c r="F142" s="1"/>
      <c r="G142" s="1"/>
      <c r="H142" s="1"/>
      <c r="I142" s="25"/>
      <c r="J142" s="6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6"/>
      <c r="AH142" s="10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spans="1:54" x14ac:dyDescent="0.25">
      <c r="A143" s="1"/>
      <c r="B143" s="1"/>
      <c r="C143" s="1"/>
      <c r="D143" s="1"/>
      <c r="E143" s="1"/>
      <c r="F143" s="1"/>
      <c r="G143" s="1"/>
      <c r="H143" s="1"/>
      <c r="I143" s="25"/>
      <c r="J143" s="6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6"/>
      <c r="AH143" s="10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spans="1:54" x14ac:dyDescent="0.25">
      <c r="A144" s="1"/>
      <c r="B144" s="1"/>
      <c r="C144" s="1"/>
      <c r="D144" s="1"/>
      <c r="E144" s="1"/>
      <c r="F144" s="1"/>
      <c r="G144" s="1"/>
      <c r="H144" s="1"/>
      <c r="I144" s="25"/>
      <c r="J144" s="6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6"/>
      <c r="AH144" s="10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spans="1:54" x14ac:dyDescent="0.25">
      <c r="A145" s="1"/>
      <c r="B145" s="1"/>
      <c r="C145" s="1"/>
      <c r="D145" s="1"/>
      <c r="E145" s="1"/>
      <c r="F145" s="1"/>
      <c r="G145" s="1"/>
      <c r="H145" s="1"/>
      <c r="I145" s="25"/>
      <c r="J145" s="6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6"/>
      <c r="AH145" s="10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spans="1:54" x14ac:dyDescent="0.25">
      <c r="A146" s="1"/>
      <c r="B146" s="1"/>
      <c r="C146" s="1"/>
      <c r="D146" s="1"/>
      <c r="E146" s="1"/>
      <c r="F146" s="1"/>
      <c r="G146" s="1"/>
      <c r="H146" s="1"/>
      <c r="I146" s="25"/>
      <c r="J146" s="6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6"/>
      <c r="AH146" s="10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spans="1:54" x14ac:dyDescent="0.25">
      <c r="A147" s="1"/>
      <c r="B147" s="1"/>
      <c r="C147" s="1"/>
      <c r="D147" s="1"/>
      <c r="E147" s="1"/>
      <c r="F147" s="1"/>
      <c r="G147" s="1"/>
      <c r="H147" s="1"/>
      <c r="I147" s="25"/>
      <c r="J147" s="6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6"/>
      <c r="AH147" s="10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spans="1:54" x14ac:dyDescent="0.25">
      <c r="A148" s="1"/>
      <c r="B148" s="1"/>
      <c r="C148" s="1"/>
      <c r="D148" s="1"/>
      <c r="E148" s="1"/>
      <c r="F148" s="1"/>
      <c r="G148" s="1"/>
      <c r="H148" s="1"/>
      <c r="I148" s="25"/>
      <c r="J148" s="6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6"/>
      <c r="AH148" s="10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spans="1:54" x14ac:dyDescent="0.25">
      <c r="A149" s="1"/>
      <c r="B149" s="1"/>
      <c r="C149" s="1"/>
      <c r="D149" s="1"/>
      <c r="E149" s="1"/>
      <c r="F149" s="1"/>
      <c r="G149" s="1"/>
      <c r="H149" s="1"/>
      <c r="I149" s="25"/>
      <c r="J149" s="6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6"/>
      <c r="AH149" s="10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spans="1:54" x14ac:dyDescent="0.25">
      <c r="A150" s="1"/>
      <c r="B150" s="1"/>
      <c r="C150" s="1"/>
      <c r="D150" s="1"/>
      <c r="E150" s="1"/>
      <c r="F150" s="1"/>
      <c r="G150" s="1"/>
      <c r="H150" s="1"/>
      <c r="I150" s="25"/>
      <c r="J150" s="6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6"/>
      <c r="AH150" s="10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spans="1:54" x14ac:dyDescent="0.25">
      <c r="A151" s="1"/>
      <c r="B151" s="1"/>
      <c r="C151" s="1"/>
      <c r="D151" s="1"/>
      <c r="E151" s="1"/>
      <c r="F151" s="1"/>
      <c r="G151" s="1"/>
      <c r="H151" s="1"/>
      <c r="I151" s="25"/>
      <c r="J151" s="6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6"/>
      <c r="AH151" s="10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spans="1:54" x14ac:dyDescent="0.25">
      <c r="A152" s="1"/>
      <c r="B152" s="1"/>
      <c r="C152" s="1"/>
      <c r="D152" s="1"/>
      <c r="E152" s="1"/>
      <c r="F152" s="1"/>
      <c r="G152" s="1"/>
      <c r="H152" s="1"/>
      <c r="I152" s="25"/>
      <c r="J152" s="6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6"/>
      <c r="AH152" s="10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spans="1:54" x14ac:dyDescent="0.25">
      <c r="A153" s="1"/>
      <c r="B153" s="1"/>
      <c r="C153" s="1"/>
      <c r="D153" s="1"/>
      <c r="E153" s="1"/>
      <c r="F153" s="1"/>
      <c r="G153" s="1"/>
      <c r="H153" s="1"/>
      <c r="I153" s="25"/>
      <c r="J153" s="6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6"/>
      <c r="AH153" s="10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spans="1:54" x14ac:dyDescent="0.25">
      <c r="A154" s="1"/>
      <c r="B154" s="1"/>
      <c r="C154" s="1"/>
      <c r="D154" s="1"/>
      <c r="E154" s="1"/>
      <c r="F154" s="1"/>
      <c r="G154" s="1"/>
      <c r="H154" s="1"/>
      <c r="I154" s="25"/>
      <c r="J154" s="6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6"/>
      <c r="AH154" s="10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spans="1:54" x14ac:dyDescent="0.25">
      <c r="A155" s="1"/>
      <c r="B155" s="1"/>
      <c r="C155" s="1"/>
      <c r="D155" s="1"/>
      <c r="E155" s="1"/>
      <c r="F155" s="1"/>
      <c r="G155" s="1"/>
      <c r="H155" s="1"/>
      <c r="I155" s="25"/>
      <c r="J155" s="6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6"/>
      <c r="AH155" s="10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spans="1:54" x14ac:dyDescent="0.25">
      <c r="A156" s="1"/>
      <c r="B156" s="1"/>
      <c r="C156" s="1"/>
      <c r="D156" s="1"/>
      <c r="E156" s="1"/>
      <c r="F156" s="1"/>
      <c r="G156" s="1"/>
      <c r="H156" s="1"/>
      <c r="I156" s="25"/>
      <c r="J156" s="6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6"/>
      <c r="AH156" s="10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spans="1:54" x14ac:dyDescent="0.25">
      <c r="A157" s="1"/>
      <c r="B157" s="1"/>
      <c r="C157" s="1"/>
      <c r="D157" s="1"/>
      <c r="E157" s="1"/>
      <c r="F157" s="1"/>
      <c r="G157" s="1"/>
      <c r="H157" s="1"/>
      <c r="I157" s="25"/>
      <c r="J157" s="6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6"/>
      <c r="AH157" s="10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spans="1:54" x14ac:dyDescent="0.25">
      <c r="A158" s="1"/>
      <c r="B158" s="1"/>
      <c r="C158" s="1"/>
      <c r="D158" s="1"/>
      <c r="E158" s="1"/>
      <c r="F158" s="1"/>
      <c r="G158" s="1"/>
      <c r="H158" s="1"/>
      <c r="I158" s="25"/>
      <c r="J158" s="6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6"/>
      <c r="AH158" s="10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spans="1:54" x14ac:dyDescent="0.25">
      <c r="A159" s="1"/>
      <c r="B159" s="1"/>
      <c r="C159" s="1"/>
      <c r="D159" s="1"/>
      <c r="E159" s="1"/>
      <c r="F159" s="1"/>
      <c r="G159" s="1"/>
      <c r="H159" s="1"/>
      <c r="I159" s="25"/>
      <c r="J159" s="6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6"/>
      <c r="AH159" s="10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spans="1:54" x14ac:dyDescent="0.25">
      <c r="A160" s="1"/>
      <c r="B160" s="1"/>
      <c r="C160" s="1"/>
      <c r="D160" s="1"/>
      <c r="E160" s="1"/>
      <c r="F160" s="1"/>
      <c r="G160" s="1"/>
      <c r="H160" s="1"/>
      <c r="I160" s="25"/>
      <c r="J160" s="6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6"/>
      <c r="AH160" s="10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spans="1:54" x14ac:dyDescent="0.25">
      <c r="A161" s="1"/>
      <c r="B161" s="1"/>
      <c r="C161" s="1"/>
      <c r="D161" s="1"/>
      <c r="E161" s="1"/>
      <c r="F161" s="1"/>
      <c r="G161" s="1"/>
      <c r="H161" s="1"/>
      <c r="I161" s="25"/>
      <c r="J161" s="6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6"/>
      <c r="AH161" s="10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spans="1:54" x14ac:dyDescent="0.25">
      <c r="A162" s="1"/>
      <c r="B162" s="1"/>
      <c r="C162" s="1"/>
      <c r="D162" s="1"/>
      <c r="E162" s="1"/>
      <c r="F162" s="1"/>
      <c r="G162" s="1"/>
      <c r="H162" s="1"/>
      <c r="I162" s="25"/>
      <c r="J162" s="6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6"/>
      <c r="AH162" s="10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spans="1:54" x14ac:dyDescent="0.25">
      <c r="A163" s="1"/>
      <c r="B163" s="1"/>
      <c r="C163" s="1"/>
      <c r="D163" s="1"/>
      <c r="E163" s="1"/>
      <c r="F163" s="1"/>
      <c r="G163" s="1"/>
      <c r="H163" s="1"/>
      <c r="I163" s="25"/>
      <c r="J163" s="6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6"/>
      <c r="AH163" s="10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spans="1:54" x14ac:dyDescent="0.25">
      <c r="A164" s="1"/>
      <c r="B164" s="1"/>
      <c r="C164" s="1"/>
      <c r="D164" s="1"/>
      <c r="E164" s="1"/>
      <c r="F164" s="1"/>
      <c r="G164" s="1"/>
      <c r="H164" s="1"/>
      <c r="I164" s="25"/>
      <c r="J164" s="6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6"/>
      <c r="AH164" s="10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spans="1:54" x14ac:dyDescent="0.25">
      <c r="A165" s="1"/>
      <c r="B165" s="1"/>
      <c r="C165" s="1"/>
      <c r="D165" s="1"/>
      <c r="E165" s="1"/>
      <c r="F165" s="1"/>
      <c r="G165" s="1"/>
      <c r="H165" s="1"/>
      <c r="I165" s="25"/>
      <c r="J165" s="6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6"/>
      <c r="AH165" s="10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spans="1:54" x14ac:dyDescent="0.25">
      <c r="A166" s="1"/>
      <c r="B166" s="1"/>
      <c r="C166" s="1"/>
      <c r="D166" s="1"/>
      <c r="E166" s="1"/>
      <c r="F166" s="1"/>
      <c r="G166" s="1"/>
      <c r="H166" s="1"/>
      <c r="I166" s="25"/>
      <c r="J166" s="6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6"/>
      <c r="AH166" s="10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spans="1:54" x14ac:dyDescent="0.25">
      <c r="A167" s="1"/>
      <c r="B167" s="1"/>
      <c r="C167" s="1"/>
      <c r="D167" s="1"/>
      <c r="E167" s="1"/>
      <c r="F167" s="1"/>
      <c r="G167" s="1"/>
      <c r="H167" s="1"/>
      <c r="I167" s="25"/>
      <c r="J167" s="6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6"/>
      <c r="AH167" s="10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spans="1:54" x14ac:dyDescent="0.25">
      <c r="A168" s="1"/>
      <c r="B168" s="1"/>
      <c r="C168" s="1"/>
      <c r="D168" s="1"/>
      <c r="E168" s="1"/>
      <c r="F168" s="1"/>
      <c r="G168" s="1"/>
      <c r="H168" s="1"/>
      <c r="I168" s="25"/>
      <c r="J168" s="6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6"/>
      <c r="AH168" s="10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spans="1:54" x14ac:dyDescent="0.25">
      <c r="A169" s="1"/>
      <c r="B169" s="1"/>
      <c r="C169" s="1"/>
      <c r="D169" s="1"/>
      <c r="E169" s="1"/>
      <c r="F169" s="1"/>
      <c r="G169" s="1"/>
      <c r="H169" s="1"/>
      <c r="I169" s="25"/>
      <c r="J169" s="6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6"/>
      <c r="AH169" s="10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spans="1:54" x14ac:dyDescent="0.25">
      <c r="A170" s="1"/>
      <c r="B170" s="1"/>
      <c r="C170" s="1"/>
      <c r="D170" s="1"/>
      <c r="E170" s="1"/>
      <c r="F170" s="1"/>
      <c r="G170" s="1"/>
      <c r="H170" s="1"/>
      <c r="I170" s="25"/>
      <c r="J170" s="6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6"/>
      <c r="AH170" s="10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spans="1:54" x14ac:dyDescent="0.25">
      <c r="A171" s="1"/>
      <c r="B171" s="1"/>
      <c r="C171" s="1"/>
      <c r="D171" s="1"/>
      <c r="E171" s="1"/>
      <c r="F171" s="1"/>
      <c r="G171" s="1"/>
      <c r="H171" s="1"/>
      <c r="I171" s="25"/>
      <c r="J171" s="6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6"/>
      <c r="AH171" s="10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spans="1:54" x14ac:dyDescent="0.25">
      <c r="A172" s="1"/>
      <c r="B172" s="1"/>
      <c r="C172" s="1"/>
      <c r="D172" s="1"/>
      <c r="E172" s="1"/>
      <c r="F172" s="1"/>
      <c r="G172" s="1"/>
      <c r="H172" s="1"/>
      <c r="I172" s="25"/>
      <c r="J172" s="6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6"/>
      <c r="AH172" s="10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spans="1:54" x14ac:dyDescent="0.25">
      <c r="A173" s="1"/>
      <c r="B173" s="1"/>
      <c r="C173" s="1"/>
      <c r="D173" s="1"/>
      <c r="E173" s="1"/>
      <c r="F173" s="1"/>
      <c r="G173" s="1"/>
      <c r="H173" s="1"/>
      <c r="I173" s="25"/>
      <c r="J173" s="6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6"/>
      <c r="AH173" s="10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spans="1:54" x14ac:dyDescent="0.25">
      <c r="A174" s="1"/>
      <c r="B174" s="1"/>
      <c r="C174" s="1"/>
      <c r="D174" s="1"/>
      <c r="E174" s="1"/>
      <c r="F174" s="1"/>
      <c r="G174" s="1"/>
      <c r="H174" s="1"/>
      <c r="I174" s="25"/>
      <c r="J174" s="6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6"/>
      <c r="AH174" s="10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spans="1:54" x14ac:dyDescent="0.25">
      <c r="A175" s="1"/>
      <c r="B175" s="1"/>
      <c r="C175" s="1"/>
      <c r="D175" s="1"/>
      <c r="E175" s="1"/>
      <c r="F175" s="1"/>
      <c r="G175" s="1"/>
      <c r="H175" s="1"/>
      <c r="I175" s="25"/>
      <c r="J175" s="6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6"/>
      <c r="AH175" s="10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</row>
    <row r="176" spans="1:54" x14ac:dyDescent="0.25">
      <c r="A176" s="1"/>
      <c r="B176" s="1"/>
      <c r="C176" s="1"/>
      <c r="D176" s="1"/>
      <c r="E176" s="1"/>
      <c r="F176" s="1"/>
      <c r="G176" s="1"/>
      <c r="H176" s="1"/>
      <c r="I176" s="25"/>
      <c r="J176" s="6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6"/>
      <c r="AH176" s="10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</row>
    <row r="177" spans="1:54" x14ac:dyDescent="0.25">
      <c r="A177" s="1"/>
      <c r="B177" s="1"/>
      <c r="C177" s="1"/>
      <c r="D177" s="1"/>
      <c r="E177" s="1"/>
      <c r="F177" s="1"/>
      <c r="G177" s="1"/>
      <c r="H177" s="1"/>
      <c r="I177" s="25"/>
      <c r="J177" s="6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6"/>
      <c r="AH177" s="10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</row>
    <row r="178" spans="1:54" x14ac:dyDescent="0.25">
      <c r="A178" s="1"/>
      <c r="B178" s="1"/>
      <c r="C178" s="1"/>
      <c r="D178" s="1"/>
      <c r="E178" s="1"/>
      <c r="F178" s="1"/>
      <c r="G178" s="1"/>
      <c r="H178" s="1"/>
      <c r="I178" s="25"/>
      <c r="J178" s="6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6"/>
      <c r="AH178" s="10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</row>
    <row r="179" spans="1:54" x14ac:dyDescent="0.25">
      <c r="A179" s="1"/>
      <c r="B179" s="1"/>
      <c r="C179" s="1"/>
      <c r="D179" s="1"/>
      <c r="E179" s="1"/>
      <c r="F179" s="1"/>
      <c r="G179" s="1"/>
      <c r="H179" s="1"/>
      <c r="I179" s="25"/>
      <c r="J179" s="6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6"/>
      <c r="AH179" s="10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</row>
    <row r="180" spans="1:54" x14ac:dyDescent="0.25">
      <c r="A180" s="1"/>
      <c r="B180" s="1"/>
      <c r="C180" s="1"/>
      <c r="D180" s="1"/>
      <c r="E180" s="1"/>
      <c r="F180" s="1"/>
      <c r="G180" s="1"/>
      <c r="H180" s="1"/>
      <c r="I180" s="25"/>
      <c r="J180" s="6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6"/>
      <c r="AH180" s="10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</row>
    <row r="181" spans="1:54" x14ac:dyDescent="0.25">
      <c r="A181" s="1"/>
      <c r="B181" s="1"/>
      <c r="C181" s="1"/>
      <c r="D181" s="1"/>
      <c r="E181" s="1"/>
      <c r="F181" s="1"/>
      <c r="G181" s="1"/>
      <c r="H181" s="1"/>
      <c r="I181" s="25"/>
      <c r="J181" s="6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6"/>
      <c r="AH181" s="10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</row>
    <row r="182" spans="1:54" x14ac:dyDescent="0.25">
      <c r="A182" s="1"/>
      <c r="B182" s="1"/>
      <c r="C182" s="1"/>
      <c r="D182" s="1"/>
      <c r="E182" s="1"/>
      <c r="F182" s="1"/>
      <c r="G182" s="1"/>
      <c r="H182" s="1"/>
      <c r="I182" s="25"/>
      <c r="J182" s="6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6"/>
      <c r="AH182" s="10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</row>
    <row r="183" spans="1:54" x14ac:dyDescent="0.25">
      <c r="A183" s="1"/>
      <c r="B183" s="1"/>
      <c r="C183" s="1"/>
      <c r="D183" s="1"/>
      <c r="E183" s="1"/>
      <c r="F183" s="1"/>
      <c r="G183" s="1"/>
      <c r="H183" s="1"/>
      <c r="I183" s="25"/>
      <c r="J183" s="6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6"/>
      <c r="AH183" s="10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</row>
    <row r="184" spans="1:54" x14ac:dyDescent="0.25">
      <c r="A184" s="1"/>
      <c r="B184" s="1"/>
      <c r="C184" s="1"/>
      <c r="D184" s="1"/>
      <c r="E184" s="1"/>
      <c r="F184" s="1"/>
      <c r="G184" s="1"/>
      <c r="H184" s="1"/>
      <c r="I184" s="25"/>
      <c r="J184" s="6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6"/>
      <c r="AH184" s="10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</row>
    <row r="185" spans="1:54" x14ac:dyDescent="0.25">
      <c r="A185" s="1"/>
      <c r="B185" s="1"/>
      <c r="C185" s="1"/>
      <c r="D185" s="1"/>
      <c r="E185" s="1"/>
      <c r="F185" s="1"/>
      <c r="G185" s="1"/>
      <c r="H185" s="1"/>
      <c r="I185" s="25"/>
      <c r="J185" s="6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6"/>
      <c r="AH185" s="10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</row>
    <row r="186" spans="1:54" x14ac:dyDescent="0.25">
      <c r="A186" s="1"/>
      <c r="B186" s="1"/>
      <c r="C186" s="1"/>
      <c r="D186" s="1"/>
      <c r="E186" s="1"/>
      <c r="F186" s="1"/>
      <c r="G186" s="1"/>
      <c r="H186" s="1"/>
      <c r="I186" s="25"/>
      <c r="J186" s="6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6"/>
      <c r="AH186" s="10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</row>
    <row r="187" spans="1:54" x14ac:dyDescent="0.25">
      <c r="A187" s="1"/>
      <c r="B187" s="1"/>
      <c r="C187" s="1"/>
      <c r="D187" s="1"/>
      <c r="E187" s="1"/>
      <c r="F187" s="1"/>
      <c r="G187" s="1"/>
      <c r="H187" s="1"/>
      <c r="I187" s="25"/>
      <c r="J187" s="6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6"/>
      <c r="AH187" s="10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</row>
    <row r="188" spans="1:54" x14ac:dyDescent="0.25">
      <c r="A188" s="1"/>
      <c r="B188" s="1"/>
      <c r="C188" s="1"/>
      <c r="D188" s="1"/>
      <c r="E188" s="1"/>
      <c r="F188" s="1"/>
      <c r="G188" s="1"/>
      <c r="H188" s="1"/>
      <c r="I188" s="25"/>
      <c r="J188" s="6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6"/>
      <c r="AH188" s="10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</row>
    <row r="189" spans="1:54" x14ac:dyDescent="0.25">
      <c r="A189" s="1"/>
      <c r="B189" s="1"/>
      <c r="C189" s="1"/>
      <c r="D189" s="1"/>
      <c r="E189" s="1"/>
      <c r="F189" s="1"/>
      <c r="G189" s="1"/>
      <c r="H189" s="1"/>
      <c r="I189" s="25"/>
      <c r="J189" s="6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6"/>
      <c r="AH189" s="10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</row>
    <row r="190" spans="1:54" x14ac:dyDescent="0.25">
      <c r="A190" s="1"/>
      <c r="B190" s="1"/>
      <c r="C190" s="1"/>
      <c r="D190" s="1"/>
      <c r="E190" s="1"/>
      <c r="F190" s="1"/>
      <c r="G190" s="1"/>
      <c r="H190" s="1"/>
      <c r="I190" s="25"/>
      <c r="J190" s="6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6"/>
      <c r="AH190" s="10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</row>
    <row r="191" spans="1:54" x14ac:dyDescent="0.25">
      <c r="A191" s="1"/>
      <c r="B191" s="1"/>
      <c r="C191" s="1"/>
      <c r="D191" s="1"/>
      <c r="E191" s="1"/>
      <c r="F191" s="1"/>
      <c r="G191" s="1"/>
      <c r="H191" s="1"/>
      <c r="I191" s="25"/>
      <c r="J191" s="6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6"/>
      <c r="AH191" s="10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</row>
    <row r="192" spans="1:54" x14ac:dyDescent="0.25">
      <c r="A192" s="1"/>
      <c r="B192" s="1"/>
      <c r="C192" s="1"/>
      <c r="D192" s="1"/>
      <c r="E192" s="1"/>
      <c r="F192" s="1"/>
      <c r="G192" s="1"/>
      <c r="H192" s="1"/>
      <c r="I192" s="25"/>
      <c r="J192" s="6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6"/>
      <c r="AH192" s="10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</row>
    <row r="193" spans="1:54" x14ac:dyDescent="0.25">
      <c r="A193" s="1"/>
      <c r="B193" s="1"/>
      <c r="C193" s="1"/>
      <c r="D193" s="1"/>
      <c r="E193" s="1"/>
      <c r="F193" s="1"/>
      <c r="G193" s="1"/>
      <c r="H193" s="1"/>
      <c r="I193" s="25"/>
      <c r="J193" s="6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6"/>
      <c r="AH193" s="10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</row>
    <row r="194" spans="1:54" x14ac:dyDescent="0.25">
      <c r="A194" s="1"/>
      <c r="B194" s="1"/>
      <c r="C194" s="1"/>
      <c r="D194" s="1"/>
      <c r="E194" s="1"/>
      <c r="F194" s="1"/>
      <c r="G194" s="1"/>
      <c r="H194" s="1"/>
      <c r="I194" s="25"/>
      <c r="J194" s="6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6"/>
      <c r="AH194" s="10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</row>
    <row r="195" spans="1:54" x14ac:dyDescent="0.25">
      <c r="A195" s="1"/>
      <c r="B195" s="1"/>
      <c r="C195" s="1"/>
      <c r="D195" s="1"/>
      <c r="E195" s="1"/>
      <c r="F195" s="1"/>
      <c r="G195" s="1"/>
      <c r="H195" s="1"/>
      <c r="I195" s="25"/>
      <c r="J195" s="6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6"/>
      <c r="AH195" s="10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</row>
    <row r="196" spans="1:54" x14ac:dyDescent="0.25">
      <c r="A196" s="1"/>
      <c r="B196" s="1"/>
      <c r="C196" s="1"/>
      <c r="D196" s="1"/>
      <c r="E196" s="1"/>
      <c r="F196" s="1"/>
      <c r="G196" s="1"/>
      <c r="H196" s="1"/>
      <c r="I196" s="25"/>
      <c r="J196" s="6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6"/>
      <c r="AH196" s="10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</row>
    <row r="197" spans="1:54" x14ac:dyDescent="0.25">
      <c r="A197" s="1"/>
      <c r="B197" s="1"/>
      <c r="C197" s="1"/>
      <c r="D197" s="1"/>
      <c r="E197" s="1"/>
      <c r="F197" s="1"/>
      <c r="G197" s="1"/>
      <c r="H197" s="1"/>
      <c r="I197" s="25"/>
      <c r="J197" s="6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6"/>
      <c r="AH197" s="10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</row>
    <row r="198" spans="1:54" x14ac:dyDescent="0.25">
      <c r="A198" s="1"/>
      <c r="B198" s="1"/>
      <c r="C198" s="1"/>
      <c r="D198" s="1"/>
      <c r="E198" s="1"/>
      <c r="F198" s="1"/>
      <c r="G198" s="1"/>
      <c r="H198" s="1"/>
      <c r="I198" s="25"/>
      <c r="J198" s="6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6"/>
      <c r="AH198" s="10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</row>
    <row r="199" spans="1:54" x14ac:dyDescent="0.25">
      <c r="A199" s="1"/>
      <c r="B199" s="1"/>
      <c r="C199" s="1"/>
      <c r="D199" s="1"/>
      <c r="E199" s="1"/>
      <c r="F199" s="1"/>
      <c r="G199" s="1"/>
      <c r="H199" s="1"/>
      <c r="I199" s="25"/>
      <c r="J199" s="6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6"/>
      <c r="AH199" s="10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</row>
    <row r="200" spans="1:54" x14ac:dyDescent="0.25">
      <c r="A200" s="1"/>
      <c r="B200" s="1"/>
      <c r="C200" s="1"/>
      <c r="D200" s="1"/>
      <c r="E200" s="1"/>
      <c r="F200" s="1"/>
      <c r="G200" s="1"/>
      <c r="H200" s="1"/>
      <c r="I200" s="25"/>
      <c r="J200" s="6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6"/>
      <c r="AH200" s="10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</row>
    <row r="201" spans="1:54" x14ac:dyDescent="0.25">
      <c r="A201" s="1"/>
      <c r="B201" s="1"/>
      <c r="C201" s="1"/>
      <c r="D201" s="1"/>
      <c r="E201" s="1"/>
      <c r="F201" s="1"/>
      <c r="G201" s="1"/>
      <c r="H201" s="1"/>
      <c r="I201" s="25"/>
      <c r="J201" s="6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6"/>
      <c r="AH201" s="10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</row>
    <row r="202" spans="1:54" x14ac:dyDescent="0.25">
      <c r="A202" s="1"/>
      <c r="B202" s="1"/>
      <c r="C202" s="1"/>
      <c r="D202" s="1"/>
      <c r="E202" s="1"/>
      <c r="F202" s="1"/>
      <c r="G202" s="1"/>
      <c r="H202" s="1"/>
      <c r="I202" s="25"/>
      <c r="J202" s="6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6"/>
      <c r="AH202" s="10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</row>
    <row r="203" spans="1:54" x14ac:dyDescent="0.25">
      <c r="A203" s="1"/>
      <c r="B203" s="1"/>
      <c r="C203" s="1"/>
      <c r="D203" s="1"/>
      <c r="E203" s="1"/>
      <c r="F203" s="1"/>
      <c r="G203" s="1"/>
      <c r="H203" s="1"/>
      <c r="I203" s="25"/>
      <c r="J203" s="6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6"/>
      <c r="AH203" s="10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</row>
    <row r="204" spans="1:54" x14ac:dyDescent="0.25">
      <c r="A204" s="1"/>
      <c r="B204" s="1"/>
      <c r="C204" s="1"/>
      <c r="D204" s="1"/>
      <c r="E204" s="1"/>
      <c r="F204" s="1"/>
      <c r="G204" s="1"/>
      <c r="H204" s="1"/>
      <c r="I204" s="25"/>
      <c r="J204" s="6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6"/>
      <c r="AH204" s="10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</row>
    <row r="205" spans="1:54" x14ac:dyDescent="0.25">
      <c r="A205" s="1"/>
      <c r="B205" s="1"/>
      <c r="C205" s="1"/>
      <c r="D205" s="1"/>
      <c r="E205" s="1"/>
      <c r="F205" s="1"/>
      <c r="G205" s="1"/>
      <c r="H205" s="1"/>
      <c r="I205" s="25"/>
      <c r="J205" s="6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6"/>
      <c r="AH205" s="10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</row>
    <row r="206" spans="1:54" x14ac:dyDescent="0.25">
      <c r="A206" s="1"/>
      <c r="B206" s="1"/>
      <c r="C206" s="1"/>
      <c r="D206" s="1"/>
      <c r="E206" s="1"/>
      <c r="F206" s="1"/>
      <c r="G206" s="1"/>
      <c r="H206" s="1"/>
      <c r="I206" s="25"/>
      <c r="J206" s="6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6"/>
      <c r="AH206" s="10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</row>
    <row r="207" spans="1:54" x14ac:dyDescent="0.25">
      <c r="A207" s="1"/>
      <c r="B207" s="1"/>
      <c r="C207" s="1"/>
      <c r="D207" s="1"/>
      <c r="E207" s="1"/>
      <c r="F207" s="1"/>
      <c r="G207" s="1"/>
      <c r="H207" s="1"/>
      <c r="I207" s="25"/>
      <c r="J207" s="6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6"/>
      <c r="AH207" s="10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</row>
    <row r="208" spans="1:54" x14ac:dyDescent="0.25">
      <c r="A208" s="1"/>
      <c r="B208" s="1"/>
      <c r="C208" s="1"/>
      <c r="D208" s="1"/>
      <c r="E208" s="1"/>
      <c r="F208" s="1"/>
      <c r="G208" s="1"/>
      <c r="H208" s="1"/>
      <c r="I208" s="25"/>
      <c r="J208" s="6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6"/>
      <c r="AH208" s="10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</row>
    <row r="209" spans="1:54" x14ac:dyDescent="0.25">
      <c r="A209" s="1"/>
      <c r="B209" s="1"/>
      <c r="C209" s="1"/>
      <c r="D209" s="1"/>
      <c r="E209" s="1"/>
      <c r="F209" s="1"/>
      <c r="G209" s="1"/>
      <c r="H209" s="1"/>
      <c r="I209" s="25"/>
      <c r="J209" s="6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6"/>
      <c r="AH209" s="10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</row>
    <row r="210" spans="1:54" x14ac:dyDescent="0.25">
      <c r="A210" s="1"/>
      <c r="B210" s="1"/>
      <c r="C210" s="1"/>
      <c r="D210" s="1"/>
      <c r="E210" s="1"/>
      <c r="F210" s="1"/>
      <c r="G210" s="1"/>
      <c r="H210" s="1"/>
      <c r="I210" s="25"/>
      <c r="J210" s="6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6"/>
      <c r="AH210" s="10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</row>
    <row r="211" spans="1:54" x14ac:dyDescent="0.25">
      <c r="A211" s="1"/>
      <c r="B211" s="1"/>
      <c r="C211" s="1"/>
      <c r="D211" s="1"/>
      <c r="E211" s="1"/>
      <c r="F211" s="1"/>
      <c r="G211" s="1"/>
      <c r="H211" s="1"/>
      <c r="I211" s="25"/>
      <c r="J211" s="6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6"/>
      <c r="AH211" s="10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</row>
    <row r="212" spans="1:54" x14ac:dyDescent="0.25">
      <c r="A212" s="1"/>
      <c r="B212" s="1"/>
      <c r="C212" s="1"/>
      <c r="D212" s="1"/>
      <c r="E212" s="1"/>
      <c r="F212" s="1"/>
      <c r="G212" s="1"/>
      <c r="H212" s="1"/>
      <c r="I212" s="25"/>
      <c r="J212" s="6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6"/>
      <c r="AH212" s="10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</row>
    <row r="213" spans="1:54" x14ac:dyDescent="0.25">
      <c r="A213" s="1"/>
      <c r="B213" s="1"/>
      <c r="C213" s="1"/>
      <c r="D213" s="1"/>
      <c r="E213" s="1"/>
      <c r="F213" s="1"/>
      <c r="G213" s="1"/>
      <c r="H213" s="1"/>
      <c r="I213" s="25"/>
      <c r="J213" s="6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6"/>
      <c r="AH213" s="10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</row>
    <row r="214" spans="1:54" x14ac:dyDescent="0.25">
      <c r="A214" s="1"/>
      <c r="B214" s="1"/>
      <c r="C214" s="1"/>
      <c r="D214" s="1"/>
      <c r="E214" s="1"/>
      <c r="F214" s="1"/>
      <c r="G214" s="1"/>
      <c r="H214" s="1"/>
      <c r="I214" s="25"/>
      <c r="J214" s="6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6"/>
      <c r="AH214" s="10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</row>
    <row r="215" spans="1:54" x14ac:dyDescent="0.25">
      <c r="A215" s="1"/>
      <c r="B215" s="1"/>
      <c r="C215" s="1"/>
      <c r="D215" s="1"/>
      <c r="E215" s="1"/>
      <c r="F215" s="1"/>
      <c r="G215" s="1"/>
      <c r="H215" s="1"/>
      <c r="I215" s="25"/>
      <c r="J215" s="6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6"/>
      <c r="AH215" s="10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</row>
    <row r="216" spans="1:54" x14ac:dyDescent="0.25">
      <c r="A216" s="1"/>
      <c r="B216" s="1"/>
      <c r="C216" s="1"/>
      <c r="D216" s="1"/>
      <c r="E216" s="1"/>
      <c r="F216" s="1"/>
      <c r="G216" s="1"/>
      <c r="H216" s="1"/>
      <c r="I216" s="25"/>
      <c r="J216" s="6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6"/>
      <c r="AH216" s="10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</row>
    <row r="217" spans="1:54" x14ac:dyDescent="0.25">
      <c r="A217" s="1"/>
      <c r="B217" s="1"/>
      <c r="C217" s="1"/>
      <c r="D217" s="1"/>
      <c r="E217" s="1"/>
      <c r="F217" s="1"/>
      <c r="G217" s="1"/>
      <c r="H217" s="1"/>
      <c r="I217" s="25"/>
      <c r="J217" s="6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6"/>
      <c r="AH217" s="10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</row>
    <row r="218" spans="1:54" x14ac:dyDescent="0.25">
      <c r="A218" s="1"/>
      <c r="B218" s="1"/>
      <c r="C218" s="1"/>
      <c r="D218" s="1"/>
      <c r="E218" s="1"/>
      <c r="F218" s="1"/>
      <c r="G218" s="1"/>
      <c r="H218" s="1"/>
      <c r="I218" s="25"/>
      <c r="J218" s="6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6"/>
      <c r="AH218" s="10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</row>
    <row r="219" spans="1:54" x14ac:dyDescent="0.25">
      <c r="A219" s="1"/>
      <c r="B219" s="1"/>
      <c r="C219" s="1"/>
      <c r="D219" s="1"/>
      <c r="E219" s="1"/>
      <c r="F219" s="1"/>
      <c r="G219" s="1"/>
      <c r="H219" s="1"/>
      <c r="I219" s="25"/>
      <c r="J219" s="6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6"/>
      <c r="AH219" s="10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</row>
    <row r="220" spans="1:54" x14ac:dyDescent="0.25">
      <c r="A220" s="1"/>
      <c r="B220" s="1"/>
      <c r="C220" s="1"/>
      <c r="D220" s="1"/>
      <c r="E220" s="1"/>
      <c r="F220" s="1"/>
      <c r="G220" s="1"/>
      <c r="H220" s="1"/>
      <c r="I220" s="25"/>
      <c r="J220" s="6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6"/>
      <c r="AH220" s="10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</row>
    <row r="221" spans="1:54" x14ac:dyDescent="0.25">
      <c r="A221" s="1"/>
      <c r="B221" s="1"/>
      <c r="C221" s="1"/>
      <c r="D221" s="1"/>
      <c r="E221" s="1"/>
      <c r="F221" s="1"/>
      <c r="G221" s="1"/>
      <c r="H221" s="1"/>
      <c r="I221" s="25"/>
      <c r="J221" s="6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6"/>
      <c r="AH221" s="10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</row>
    <row r="222" spans="1:54" x14ac:dyDescent="0.25">
      <c r="A222" s="1"/>
      <c r="B222" s="1"/>
      <c r="C222" s="1"/>
      <c r="D222" s="1"/>
      <c r="E222" s="1"/>
      <c r="F222" s="1"/>
      <c r="G222" s="1"/>
      <c r="H222" s="1"/>
      <c r="I222" s="25"/>
      <c r="J222" s="6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6"/>
      <c r="AH222" s="10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</row>
    <row r="223" spans="1:54" x14ac:dyDescent="0.25">
      <c r="A223" s="1"/>
      <c r="B223" s="1"/>
      <c r="C223" s="1"/>
      <c r="D223" s="1"/>
      <c r="E223" s="1"/>
      <c r="F223" s="1"/>
      <c r="G223" s="1"/>
      <c r="H223" s="1"/>
      <c r="I223" s="25"/>
      <c r="J223" s="6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6"/>
      <c r="AH223" s="10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</row>
    <row r="224" spans="1:54" x14ac:dyDescent="0.25">
      <c r="A224" s="1"/>
      <c r="B224" s="1"/>
      <c r="C224" s="1"/>
      <c r="D224" s="1"/>
      <c r="E224" s="1"/>
      <c r="F224" s="1"/>
      <c r="G224" s="1"/>
      <c r="H224" s="1"/>
      <c r="I224" s="25"/>
      <c r="J224" s="6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6"/>
      <c r="AH224" s="10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</row>
    <row r="225" spans="1:54" x14ac:dyDescent="0.25">
      <c r="A225" s="1"/>
      <c r="B225" s="1"/>
      <c r="C225" s="1"/>
      <c r="D225" s="1"/>
      <c r="E225" s="1"/>
      <c r="F225" s="1"/>
      <c r="G225" s="1"/>
      <c r="H225" s="1"/>
      <c r="I225" s="25"/>
      <c r="J225" s="6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6"/>
      <c r="AH225" s="10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</row>
    <row r="226" spans="1:54" x14ac:dyDescent="0.25">
      <c r="A226" s="1"/>
      <c r="B226" s="1"/>
      <c r="C226" s="1"/>
      <c r="D226" s="1"/>
      <c r="E226" s="1"/>
      <c r="F226" s="1"/>
      <c r="G226" s="1"/>
      <c r="H226" s="1"/>
      <c r="I226" s="25"/>
      <c r="J226" s="6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6"/>
      <c r="AH226" s="10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</row>
    <row r="227" spans="1:54" x14ac:dyDescent="0.25">
      <c r="A227" s="1"/>
      <c r="B227" s="1"/>
      <c r="C227" s="1"/>
      <c r="D227" s="1"/>
      <c r="E227" s="1"/>
      <c r="F227" s="1"/>
      <c r="G227" s="1"/>
      <c r="H227" s="1"/>
      <c r="I227" s="25"/>
      <c r="J227" s="6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6"/>
      <c r="AH227" s="10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</row>
    <row r="228" spans="1:54" x14ac:dyDescent="0.25">
      <c r="A228" s="1"/>
      <c r="B228" s="1"/>
      <c r="C228" s="1"/>
      <c r="D228" s="1"/>
      <c r="E228" s="1"/>
      <c r="F228" s="1"/>
      <c r="G228" s="1"/>
      <c r="H228" s="1"/>
      <c r="I228" s="25"/>
      <c r="J228" s="6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6"/>
      <c r="AH228" s="10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</row>
    <row r="229" spans="1:54" x14ac:dyDescent="0.25">
      <c r="A229" s="1"/>
      <c r="B229" s="1"/>
      <c r="C229" s="1"/>
      <c r="D229" s="1"/>
      <c r="E229" s="1"/>
      <c r="F229" s="1"/>
      <c r="G229" s="1"/>
      <c r="H229" s="1"/>
      <c r="I229" s="25"/>
      <c r="J229" s="6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6"/>
      <c r="AH229" s="10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</row>
    <row r="230" spans="1:54" x14ac:dyDescent="0.25">
      <c r="A230" s="1"/>
      <c r="B230" s="1"/>
      <c r="C230" s="1"/>
      <c r="D230" s="1"/>
      <c r="E230" s="1"/>
      <c r="F230" s="1"/>
      <c r="G230" s="1"/>
      <c r="H230" s="1"/>
      <c r="I230" s="25"/>
      <c r="J230" s="6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6"/>
      <c r="AH230" s="10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</row>
    <row r="231" spans="1:54" x14ac:dyDescent="0.25">
      <c r="A231" s="1"/>
      <c r="B231" s="1"/>
      <c r="C231" s="1"/>
      <c r="D231" s="1"/>
      <c r="E231" s="1"/>
      <c r="F231" s="1"/>
      <c r="G231" s="1"/>
      <c r="H231" s="1"/>
      <c r="I231" s="25"/>
      <c r="J231" s="6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6"/>
      <c r="AH231" s="10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</row>
    <row r="232" spans="1:54" x14ac:dyDescent="0.25">
      <c r="A232" s="1"/>
      <c r="B232" s="1"/>
      <c r="C232" s="1"/>
      <c r="D232" s="1"/>
      <c r="E232" s="1"/>
      <c r="F232" s="1"/>
      <c r="G232" s="1"/>
      <c r="H232" s="1"/>
      <c r="I232" s="25"/>
      <c r="J232" s="6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6"/>
      <c r="AH232" s="10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</row>
    <row r="233" spans="1:54" x14ac:dyDescent="0.25">
      <c r="A233" s="1"/>
      <c r="B233" s="1"/>
      <c r="C233" s="1"/>
      <c r="D233" s="1"/>
      <c r="E233" s="1"/>
      <c r="F233" s="1"/>
      <c r="G233" s="1"/>
      <c r="H233" s="1"/>
      <c r="I233" s="25"/>
      <c r="J233" s="6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6"/>
      <c r="AH233" s="10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</row>
    <row r="234" spans="1:54" x14ac:dyDescent="0.25">
      <c r="A234" s="1"/>
      <c r="B234" s="1"/>
      <c r="C234" s="1"/>
      <c r="D234" s="1"/>
      <c r="E234" s="1"/>
      <c r="F234" s="1"/>
      <c r="G234" s="1"/>
      <c r="H234" s="1"/>
      <c r="I234" s="25"/>
      <c r="J234" s="6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6"/>
      <c r="AH234" s="10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</row>
    <row r="235" spans="1:54" x14ac:dyDescent="0.25">
      <c r="A235" s="1"/>
      <c r="B235" s="1"/>
      <c r="C235" s="1"/>
      <c r="D235" s="1"/>
      <c r="E235" s="1"/>
      <c r="F235" s="1"/>
      <c r="G235" s="1"/>
      <c r="H235" s="1"/>
      <c r="I235" s="25"/>
      <c r="J235" s="6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6"/>
      <c r="AH235" s="10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</row>
    <row r="236" spans="1:54" x14ac:dyDescent="0.25">
      <c r="A236" s="1"/>
      <c r="B236" s="1"/>
      <c r="C236" s="1"/>
      <c r="D236" s="1"/>
      <c r="E236" s="1"/>
      <c r="F236" s="1"/>
      <c r="G236" s="1"/>
      <c r="H236" s="1"/>
      <c r="I236" s="25"/>
      <c r="J236" s="6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6"/>
      <c r="AH236" s="10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</row>
    <row r="237" spans="1:54" x14ac:dyDescent="0.25">
      <c r="A237" s="1"/>
      <c r="B237" s="1"/>
      <c r="C237" s="1"/>
      <c r="D237" s="1"/>
      <c r="E237" s="1"/>
      <c r="F237" s="1"/>
      <c r="G237" s="1"/>
      <c r="H237" s="1"/>
      <c r="I237" s="25"/>
      <c r="J237" s="6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6"/>
      <c r="AH237" s="10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</row>
    <row r="238" spans="1:54" x14ac:dyDescent="0.25">
      <c r="A238" s="1"/>
      <c r="B238" s="1"/>
      <c r="C238" s="1"/>
      <c r="D238" s="1"/>
      <c r="E238" s="1"/>
      <c r="F238" s="1"/>
      <c r="G238" s="1"/>
      <c r="H238" s="1"/>
      <c r="I238" s="25"/>
      <c r="J238" s="6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6"/>
      <c r="AH238" s="10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</row>
    <row r="239" spans="1:54" x14ac:dyDescent="0.25">
      <c r="A239" s="1"/>
      <c r="B239" s="1"/>
      <c r="C239" s="1"/>
      <c r="D239" s="1"/>
      <c r="E239" s="1"/>
      <c r="F239" s="1"/>
      <c r="G239" s="1"/>
      <c r="H239" s="1"/>
      <c r="I239" s="25"/>
      <c r="J239" s="6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6"/>
      <c r="AH239" s="10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</row>
    <row r="240" spans="1:54" x14ac:dyDescent="0.25">
      <c r="A240" s="1"/>
      <c r="B240" s="1"/>
      <c r="C240" s="1"/>
      <c r="D240" s="1"/>
      <c r="E240" s="1"/>
      <c r="F240" s="1"/>
      <c r="G240" s="1"/>
      <c r="H240" s="1"/>
      <c r="I240" s="25"/>
      <c r="J240" s="6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6"/>
      <c r="AH240" s="10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</row>
    <row r="241" spans="1:54" x14ac:dyDescent="0.25">
      <c r="A241" s="1"/>
      <c r="B241" s="1"/>
      <c r="C241" s="1"/>
      <c r="D241" s="1"/>
      <c r="E241" s="1"/>
      <c r="F241" s="1"/>
      <c r="G241" s="1"/>
      <c r="H241" s="1"/>
      <c r="I241" s="25"/>
      <c r="J241" s="6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6"/>
      <c r="AH241" s="10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</row>
    <row r="242" spans="1:54" x14ac:dyDescent="0.25">
      <c r="A242" s="1"/>
      <c r="B242" s="1"/>
      <c r="C242" s="1"/>
      <c r="D242" s="1"/>
      <c r="E242" s="1"/>
      <c r="F242" s="1"/>
      <c r="G242" s="1"/>
      <c r="H242" s="1"/>
      <c r="I242" s="25"/>
      <c r="J242" s="6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6"/>
      <c r="AH242" s="10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</row>
    <row r="243" spans="1:54" x14ac:dyDescent="0.25">
      <c r="A243" s="1"/>
      <c r="B243" s="1"/>
      <c r="C243" s="1"/>
      <c r="D243" s="1"/>
      <c r="E243" s="1"/>
      <c r="F243" s="1"/>
      <c r="G243" s="1"/>
      <c r="H243" s="1"/>
      <c r="I243" s="25"/>
      <c r="J243" s="6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6"/>
      <c r="AH243" s="10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</row>
    <row r="244" spans="1:54" x14ac:dyDescent="0.25">
      <c r="A244" s="1"/>
      <c r="B244" s="1"/>
      <c r="C244" s="1"/>
      <c r="D244" s="1"/>
      <c r="E244" s="1"/>
      <c r="F244" s="1"/>
      <c r="G244" s="1"/>
      <c r="H244" s="1"/>
      <c r="I244" s="25"/>
      <c r="J244" s="6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6"/>
      <c r="AH244" s="10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</row>
    <row r="245" spans="1:54" x14ac:dyDescent="0.25">
      <c r="A245" s="1"/>
      <c r="B245" s="1"/>
      <c r="C245" s="1"/>
      <c r="D245" s="1"/>
      <c r="E245" s="1"/>
      <c r="F245" s="1"/>
      <c r="G245" s="1"/>
      <c r="H245" s="1"/>
      <c r="I245" s="25"/>
      <c r="J245" s="6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6"/>
      <c r="AH245" s="10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</row>
    <row r="246" spans="1:54" x14ac:dyDescent="0.25">
      <c r="A246" s="1"/>
      <c r="B246" s="1"/>
      <c r="C246" s="1"/>
      <c r="D246" s="1"/>
      <c r="E246" s="1"/>
      <c r="F246" s="1"/>
      <c r="G246" s="1"/>
      <c r="H246" s="1"/>
      <c r="I246" s="25"/>
      <c r="J246" s="6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6"/>
      <c r="AH246" s="10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</row>
    <row r="247" spans="1:54" x14ac:dyDescent="0.25">
      <c r="A247" s="1"/>
      <c r="B247" s="1"/>
      <c r="C247" s="1"/>
      <c r="D247" s="1"/>
      <c r="E247" s="1"/>
      <c r="F247" s="1"/>
      <c r="G247" s="1"/>
      <c r="H247" s="1"/>
      <c r="I247" s="25"/>
      <c r="J247" s="6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6"/>
      <c r="AH247" s="10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</row>
    <row r="248" spans="1:54" x14ac:dyDescent="0.25">
      <c r="A248" s="1"/>
      <c r="B248" s="1"/>
      <c r="C248" s="1"/>
      <c r="D248" s="1"/>
      <c r="E248" s="1"/>
      <c r="F248" s="1"/>
      <c r="G248" s="1"/>
      <c r="H248" s="1"/>
      <c r="I248" s="25"/>
      <c r="J248" s="6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6"/>
      <c r="AH248" s="10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</row>
    <row r="249" spans="1:54" x14ac:dyDescent="0.25">
      <c r="A249" s="1"/>
      <c r="B249" s="1"/>
      <c r="C249" s="1"/>
      <c r="D249" s="1"/>
      <c r="E249" s="1"/>
      <c r="F249" s="1"/>
      <c r="G249" s="1"/>
      <c r="H249" s="1"/>
      <c r="I249" s="25"/>
      <c r="J249" s="6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6"/>
      <c r="AH249" s="10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</row>
    <row r="250" spans="1:54" x14ac:dyDescent="0.25">
      <c r="A250" s="1"/>
      <c r="B250" s="1"/>
      <c r="C250" s="1"/>
      <c r="D250" s="1"/>
      <c r="E250" s="1"/>
      <c r="F250" s="1"/>
      <c r="G250" s="1"/>
      <c r="H250" s="1"/>
      <c r="I250" s="25"/>
      <c r="J250" s="6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6"/>
      <c r="AH250" s="10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</row>
    <row r="251" spans="1:54" x14ac:dyDescent="0.25">
      <c r="A251" s="1"/>
      <c r="B251" s="1"/>
      <c r="C251" s="1"/>
      <c r="D251" s="1"/>
      <c r="E251" s="1"/>
      <c r="F251" s="1"/>
      <c r="G251" s="1"/>
      <c r="H251" s="1"/>
      <c r="I251" s="25"/>
      <c r="J251" s="6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6"/>
      <c r="AH251" s="10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</row>
    <row r="252" spans="1:54" x14ac:dyDescent="0.25">
      <c r="A252" s="1"/>
      <c r="B252" s="1"/>
      <c r="C252" s="1"/>
      <c r="D252" s="1"/>
      <c r="E252" s="1"/>
      <c r="F252" s="1"/>
      <c r="G252" s="1"/>
      <c r="H252" s="1"/>
      <c r="I252" s="25"/>
      <c r="J252" s="6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6"/>
      <c r="AH252" s="10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</row>
    <row r="253" spans="1:54" x14ac:dyDescent="0.25">
      <c r="A253" s="1"/>
      <c r="B253" s="1"/>
      <c r="C253" s="1"/>
      <c r="D253" s="1"/>
      <c r="E253" s="1"/>
      <c r="F253" s="1"/>
      <c r="G253" s="1"/>
      <c r="H253" s="1"/>
      <c r="I253" s="25"/>
      <c r="J253" s="6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6"/>
      <c r="AH253" s="10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</row>
    <row r="254" spans="1:54" x14ac:dyDescent="0.25">
      <c r="A254" s="1"/>
      <c r="B254" s="1"/>
      <c r="C254" s="1"/>
      <c r="D254" s="1"/>
      <c r="E254" s="1"/>
      <c r="F254" s="1"/>
      <c r="G254" s="1"/>
      <c r="H254" s="1"/>
      <c r="I254" s="25"/>
      <c r="J254" s="6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6"/>
      <c r="AH254" s="10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</row>
    <row r="255" spans="1:54" x14ac:dyDescent="0.25">
      <c r="A255" s="1"/>
      <c r="B255" s="1"/>
      <c r="C255" s="1"/>
      <c r="D255" s="1"/>
      <c r="E255" s="1"/>
      <c r="F255" s="1"/>
      <c r="G255" s="1"/>
      <c r="H255" s="1"/>
      <c r="I255" s="25"/>
      <c r="J255" s="6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6"/>
      <c r="AH255" s="10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</row>
    <row r="256" spans="1:54" x14ac:dyDescent="0.25">
      <c r="A256" s="1"/>
      <c r="B256" s="1"/>
      <c r="C256" s="1"/>
      <c r="D256" s="1"/>
      <c r="E256" s="1"/>
      <c r="F256" s="1"/>
      <c r="G256" s="1"/>
      <c r="H256" s="1"/>
      <c r="I256" s="25"/>
      <c r="J256" s="6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6"/>
      <c r="AH256" s="10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</row>
    <row r="257" spans="1:54" x14ac:dyDescent="0.25">
      <c r="A257" s="1"/>
      <c r="B257" s="1"/>
      <c r="C257" s="1"/>
      <c r="D257" s="1"/>
      <c r="E257" s="1"/>
      <c r="F257" s="1"/>
      <c r="G257" s="1"/>
      <c r="H257" s="1"/>
      <c r="I257" s="25"/>
      <c r="J257" s="6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6"/>
      <c r="AH257" s="10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</row>
    <row r="258" spans="1:54" x14ac:dyDescent="0.25">
      <c r="A258" s="1"/>
      <c r="B258" s="1"/>
      <c r="C258" s="1"/>
      <c r="D258" s="1"/>
      <c r="E258" s="1"/>
      <c r="F258" s="1"/>
      <c r="G258" s="1"/>
      <c r="H258" s="1"/>
      <c r="I258" s="25"/>
      <c r="J258" s="6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6"/>
      <c r="AH258" s="10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</row>
    <row r="259" spans="1:54" x14ac:dyDescent="0.25">
      <c r="A259" s="1"/>
      <c r="B259" s="1"/>
      <c r="C259" s="1"/>
      <c r="D259" s="1"/>
      <c r="E259" s="1"/>
      <c r="F259" s="1"/>
      <c r="G259" s="1"/>
      <c r="H259" s="1"/>
      <c r="I259" s="25"/>
      <c r="J259" s="6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6"/>
      <c r="AH259" s="10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</row>
    <row r="260" spans="1:54" x14ac:dyDescent="0.25">
      <c r="A260" s="1"/>
      <c r="B260" s="1"/>
      <c r="C260" s="1"/>
      <c r="D260" s="1"/>
      <c r="E260" s="1"/>
      <c r="F260" s="1"/>
      <c r="G260" s="1"/>
      <c r="H260" s="1"/>
      <c r="I260" s="25"/>
      <c r="J260" s="6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6"/>
      <c r="AH260" s="10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</row>
    <row r="261" spans="1:54" x14ac:dyDescent="0.25">
      <c r="A261" s="1"/>
      <c r="B261" s="1"/>
      <c r="C261" s="1"/>
      <c r="D261" s="1"/>
      <c r="E261" s="1"/>
      <c r="F261" s="1"/>
      <c r="G261" s="1"/>
      <c r="H261" s="1"/>
      <c r="I261" s="25"/>
      <c r="J261" s="6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6"/>
      <c r="AH261" s="10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</row>
    <row r="262" spans="1:54" x14ac:dyDescent="0.25">
      <c r="A262" s="1"/>
      <c r="B262" s="1"/>
      <c r="C262" s="1"/>
      <c r="D262" s="1"/>
      <c r="E262" s="1"/>
      <c r="F262" s="1"/>
      <c r="G262" s="1"/>
      <c r="H262" s="1"/>
      <c r="I262" s="25"/>
      <c r="J262" s="6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6"/>
      <c r="AH262" s="10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</row>
    <row r="263" spans="1:54" x14ac:dyDescent="0.25">
      <c r="A263" s="1"/>
      <c r="B263" s="1"/>
      <c r="C263" s="1"/>
      <c r="D263" s="1"/>
      <c r="E263" s="1"/>
      <c r="F263" s="1"/>
      <c r="G263" s="1"/>
      <c r="H263" s="1"/>
      <c r="I263" s="25"/>
      <c r="J263" s="6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6"/>
      <c r="AH263" s="10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</row>
    <row r="264" spans="1:54" x14ac:dyDescent="0.25">
      <c r="A264" s="1"/>
      <c r="B264" s="1"/>
      <c r="C264" s="1"/>
      <c r="D264" s="1"/>
      <c r="E264" s="1"/>
      <c r="F264" s="1"/>
      <c r="G264" s="1"/>
      <c r="H264" s="1"/>
      <c r="I264" s="25"/>
      <c r="J264" s="6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6"/>
      <c r="AH264" s="10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</row>
    <row r="265" spans="1:54" x14ac:dyDescent="0.25">
      <c r="A265" s="1"/>
      <c r="B265" s="1"/>
      <c r="C265" s="1"/>
      <c r="D265" s="1"/>
      <c r="E265" s="1"/>
      <c r="F265" s="1"/>
      <c r="G265" s="1"/>
      <c r="H265" s="1"/>
      <c r="I265" s="25"/>
      <c r="J265" s="6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6"/>
      <c r="AH265" s="10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</row>
    <row r="266" spans="1:54" x14ac:dyDescent="0.25">
      <c r="A266" s="1"/>
      <c r="B266" s="1"/>
      <c r="C266" s="1"/>
      <c r="D266" s="1"/>
      <c r="E266" s="1"/>
      <c r="F266" s="1"/>
      <c r="G266" s="1"/>
      <c r="H266" s="1"/>
      <c r="I266" s="25"/>
      <c r="J266" s="6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6"/>
      <c r="AH266" s="10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</row>
    <row r="267" spans="1:54" x14ac:dyDescent="0.25">
      <c r="A267" s="1"/>
      <c r="B267" s="1"/>
      <c r="C267" s="1"/>
      <c r="D267" s="1"/>
      <c r="E267" s="1"/>
      <c r="F267" s="1"/>
      <c r="G267" s="1"/>
      <c r="H267" s="1"/>
      <c r="I267" s="25"/>
      <c r="J267" s="6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6"/>
      <c r="AH267" s="10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</row>
    <row r="268" spans="1:54" x14ac:dyDescent="0.25">
      <c r="A268" s="1"/>
      <c r="B268" s="1"/>
      <c r="C268" s="1"/>
      <c r="D268" s="1"/>
      <c r="E268" s="1"/>
      <c r="F268" s="1"/>
      <c r="G268" s="1"/>
      <c r="H268" s="1"/>
      <c r="I268" s="25"/>
      <c r="J268" s="6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6"/>
      <c r="AH268" s="10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</row>
    <row r="269" spans="1:54" x14ac:dyDescent="0.25">
      <c r="A269" s="1"/>
      <c r="B269" s="1"/>
      <c r="C269" s="1"/>
      <c r="D269" s="1"/>
      <c r="E269" s="1"/>
      <c r="F269" s="1"/>
      <c r="G269" s="1"/>
      <c r="H269" s="1"/>
      <c r="I269" s="25"/>
      <c r="J269" s="6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6"/>
      <c r="AH269" s="10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</row>
    <row r="270" spans="1:54" x14ac:dyDescent="0.25">
      <c r="A270" s="1"/>
      <c r="B270" s="1"/>
      <c r="C270" s="1"/>
      <c r="D270" s="1"/>
      <c r="E270" s="1"/>
      <c r="F270" s="1"/>
      <c r="G270" s="1"/>
      <c r="H270" s="1"/>
      <c r="I270" s="25"/>
      <c r="J270" s="6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6"/>
      <c r="AH270" s="10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</row>
    <row r="271" spans="1:54" x14ac:dyDescent="0.25">
      <c r="A271" s="1"/>
      <c r="B271" s="1"/>
      <c r="C271" s="1"/>
      <c r="D271" s="1"/>
      <c r="E271" s="1"/>
      <c r="F271" s="1"/>
      <c r="G271" s="1"/>
      <c r="H271" s="1"/>
      <c r="I271" s="25"/>
      <c r="J271" s="6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6"/>
      <c r="AH271" s="10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</row>
    <row r="272" spans="1:54" x14ac:dyDescent="0.25">
      <c r="A272" s="1"/>
      <c r="B272" s="1"/>
      <c r="C272" s="1"/>
      <c r="D272" s="1"/>
      <c r="E272" s="1"/>
      <c r="F272" s="1"/>
      <c r="G272" s="1"/>
      <c r="H272" s="1"/>
      <c r="I272" s="25"/>
      <c r="J272" s="6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6"/>
      <c r="AH272" s="10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</row>
    <row r="273" spans="1:54" x14ac:dyDescent="0.25">
      <c r="A273" s="1"/>
      <c r="B273" s="1"/>
      <c r="C273" s="1"/>
      <c r="D273" s="1"/>
      <c r="E273" s="1"/>
      <c r="F273" s="1"/>
      <c r="G273" s="1"/>
      <c r="H273" s="1"/>
      <c r="I273" s="25"/>
      <c r="J273" s="6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6"/>
      <c r="AH273" s="10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</row>
    <row r="274" spans="1:54" x14ac:dyDescent="0.25">
      <c r="A274" s="1"/>
      <c r="B274" s="1"/>
      <c r="C274" s="1"/>
      <c r="D274" s="1"/>
      <c r="E274" s="1"/>
      <c r="F274" s="1"/>
      <c r="G274" s="1"/>
      <c r="H274" s="1"/>
      <c r="I274" s="25"/>
      <c r="J274" s="6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6"/>
      <c r="AH274" s="10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</row>
    <row r="275" spans="1:54" x14ac:dyDescent="0.25">
      <c r="A275" s="1"/>
      <c r="B275" s="1"/>
      <c r="C275" s="1"/>
      <c r="D275" s="1"/>
      <c r="E275" s="1"/>
      <c r="F275" s="1"/>
      <c r="G275" s="1"/>
      <c r="H275" s="1"/>
      <c r="I275" s="25"/>
      <c r="J275" s="6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6"/>
      <c r="AH275" s="10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</row>
    <row r="276" spans="1:54" x14ac:dyDescent="0.25">
      <c r="A276" s="1"/>
      <c r="B276" s="1"/>
      <c r="C276" s="1"/>
      <c r="D276" s="1"/>
      <c r="E276" s="1"/>
      <c r="F276" s="1"/>
      <c r="G276" s="1"/>
      <c r="H276" s="1"/>
      <c r="I276" s="25"/>
      <c r="J276" s="6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6"/>
      <c r="AH276" s="10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</row>
    <row r="277" spans="1:54" x14ac:dyDescent="0.25">
      <c r="A277" s="1"/>
      <c r="B277" s="1"/>
      <c r="C277" s="1"/>
      <c r="D277" s="1"/>
      <c r="E277" s="1"/>
      <c r="F277" s="1"/>
      <c r="G277" s="1"/>
      <c r="H277" s="1"/>
      <c r="I277" s="25"/>
      <c r="J277" s="6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6"/>
      <c r="AH277" s="10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</row>
    <row r="278" spans="1:54" x14ac:dyDescent="0.25">
      <c r="A278" s="1"/>
      <c r="B278" s="1"/>
      <c r="C278" s="1"/>
      <c r="D278" s="1"/>
      <c r="E278" s="1"/>
      <c r="F278" s="1"/>
      <c r="G278" s="1"/>
      <c r="H278" s="1"/>
      <c r="I278" s="25"/>
      <c r="J278" s="6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6"/>
      <c r="AH278" s="10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</row>
    <row r="279" spans="1:54" x14ac:dyDescent="0.25">
      <c r="A279" s="1"/>
      <c r="B279" s="1"/>
      <c r="C279" s="1"/>
      <c r="D279" s="1"/>
      <c r="E279" s="1"/>
      <c r="F279" s="1"/>
      <c r="G279" s="1"/>
      <c r="H279" s="1"/>
      <c r="I279" s="25"/>
      <c r="J279" s="6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6"/>
      <c r="AH279" s="10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</row>
    <row r="280" spans="1:54" x14ac:dyDescent="0.25">
      <c r="A280" s="1"/>
      <c r="B280" s="1"/>
      <c r="C280" s="1"/>
      <c r="D280" s="1"/>
      <c r="E280" s="1"/>
      <c r="F280" s="1"/>
      <c r="G280" s="1"/>
      <c r="H280" s="1"/>
      <c r="I280" s="25"/>
      <c r="J280" s="6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6"/>
      <c r="AH280" s="10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</row>
    <row r="281" spans="1:54" x14ac:dyDescent="0.25">
      <c r="A281" s="1"/>
      <c r="B281" s="1"/>
      <c r="C281" s="1"/>
      <c r="D281" s="1"/>
      <c r="E281" s="1"/>
      <c r="F281" s="1"/>
      <c r="G281" s="1"/>
      <c r="H281" s="1"/>
      <c r="I281" s="25"/>
      <c r="J281" s="6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6"/>
      <c r="AH281" s="10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</row>
    <row r="282" spans="1:54" x14ac:dyDescent="0.25">
      <c r="A282" s="1"/>
      <c r="B282" s="1"/>
      <c r="C282" s="1"/>
      <c r="D282" s="1"/>
      <c r="E282" s="1"/>
      <c r="F282" s="1"/>
      <c r="G282" s="1"/>
      <c r="H282" s="1"/>
      <c r="I282" s="25"/>
      <c r="J282" s="6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6"/>
      <c r="AH282" s="10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</row>
    <row r="283" spans="1:54" x14ac:dyDescent="0.25">
      <c r="A283" s="1"/>
      <c r="B283" s="1"/>
      <c r="C283" s="1"/>
      <c r="D283" s="1"/>
      <c r="E283" s="1"/>
      <c r="F283" s="1"/>
      <c r="G283" s="1"/>
      <c r="H283" s="1"/>
      <c r="I283" s="25"/>
      <c r="J283" s="6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6"/>
      <c r="AH283" s="10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</row>
    <row r="284" spans="1:54" x14ac:dyDescent="0.25">
      <c r="A284" s="1"/>
      <c r="B284" s="1"/>
      <c r="C284" s="1"/>
      <c r="D284" s="1"/>
      <c r="E284" s="1"/>
      <c r="F284" s="1"/>
      <c r="G284" s="1"/>
      <c r="H284" s="1"/>
      <c r="I284" s="25"/>
      <c r="J284" s="6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6"/>
      <c r="AH284" s="10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</row>
    <row r="285" spans="1:54" x14ac:dyDescent="0.25">
      <c r="A285" s="1"/>
      <c r="B285" s="1"/>
      <c r="C285" s="1"/>
      <c r="D285" s="1"/>
      <c r="E285" s="1"/>
      <c r="F285" s="1"/>
      <c r="G285" s="1"/>
      <c r="H285" s="1"/>
      <c r="I285" s="25"/>
      <c r="J285" s="6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6"/>
      <c r="AH285" s="10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</row>
    <row r="286" spans="1:54" x14ac:dyDescent="0.25">
      <c r="A286" s="1"/>
      <c r="B286" s="1"/>
      <c r="C286" s="1"/>
      <c r="D286" s="1"/>
      <c r="E286" s="1"/>
      <c r="F286" s="1"/>
      <c r="G286" s="1"/>
      <c r="H286" s="1"/>
      <c r="I286" s="25"/>
      <c r="J286" s="6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6"/>
      <c r="AH286" s="10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</row>
    <row r="287" spans="1:54" x14ac:dyDescent="0.25">
      <c r="A287" s="1"/>
      <c r="B287" s="1"/>
      <c r="C287" s="1"/>
      <c r="D287" s="1"/>
      <c r="E287" s="1"/>
      <c r="F287" s="1"/>
      <c r="G287" s="1"/>
      <c r="H287" s="1"/>
      <c r="I287" s="25"/>
      <c r="J287" s="6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6"/>
      <c r="AH287" s="10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</row>
    <row r="288" spans="1:54" x14ac:dyDescent="0.25">
      <c r="A288" s="1"/>
      <c r="B288" s="1"/>
      <c r="C288" s="1"/>
      <c r="D288" s="1"/>
      <c r="E288" s="1"/>
      <c r="F288" s="1"/>
      <c r="G288" s="1"/>
      <c r="H288" s="1"/>
      <c r="I288" s="25"/>
      <c r="J288" s="6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6"/>
      <c r="AH288" s="10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</row>
    <row r="289" spans="1:54" x14ac:dyDescent="0.25">
      <c r="A289" s="1"/>
      <c r="B289" s="1"/>
      <c r="C289" s="1"/>
      <c r="D289" s="1"/>
      <c r="E289" s="1"/>
      <c r="F289" s="1"/>
      <c r="G289" s="1"/>
      <c r="H289" s="1"/>
      <c r="I289" s="25"/>
      <c r="J289" s="6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6"/>
      <c r="AH289" s="10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</row>
    <row r="290" spans="1:54" x14ac:dyDescent="0.25">
      <c r="A290" s="1"/>
      <c r="B290" s="1"/>
      <c r="C290" s="1"/>
      <c r="D290" s="1"/>
      <c r="E290" s="1"/>
      <c r="F290" s="1"/>
      <c r="G290" s="1"/>
      <c r="H290" s="1"/>
      <c r="I290" s="25"/>
      <c r="J290" s="6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6"/>
      <c r="AH290" s="10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</row>
    <row r="291" spans="1:54" x14ac:dyDescent="0.25">
      <c r="A291" s="1"/>
      <c r="B291" s="1"/>
      <c r="C291" s="1"/>
      <c r="D291" s="1"/>
      <c r="E291" s="1"/>
      <c r="F291" s="1"/>
      <c r="G291" s="1"/>
      <c r="H291" s="1"/>
      <c r="I291" s="25"/>
      <c r="J291" s="6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6"/>
      <c r="AH291" s="10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</row>
    <row r="292" spans="1:54" x14ac:dyDescent="0.25">
      <c r="A292" s="1"/>
      <c r="B292" s="1"/>
      <c r="C292" s="1"/>
      <c r="D292" s="1"/>
      <c r="E292" s="1"/>
      <c r="F292" s="1"/>
      <c r="G292" s="1"/>
      <c r="H292" s="1"/>
      <c r="I292" s="25"/>
      <c r="J292" s="6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6"/>
      <c r="AH292" s="10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</row>
    <row r="293" spans="1:54" x14ac:dyDescent="0.25">
      <c r="A293" s="1"/>
      <c r="B293" s="1"/>
      <c r="C293" s="1"/>
      <c r="D293" s="1"/>
      <c r="E293" s="1"/>
      <c r="F293" s="1"/>
      <c r="G293" s="1"/>
      <c r="H293" s="1"/>
      <c r="I293" s="25"/>
      <c r="J293" s="6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6"/>
      <c r="AH293" s="10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</row>
    <row r="294" spans="1:54" x14ac:dyDescent="0.25">
      <c r="A294" s="1"/>
      <c r="B294" s="1"/>
      <c r="C294" s="1"/>
      <c r="D294" s="1"/>
      <c r="E294" s="1"/>
      <c r="F294" s="1"/>
      <c r="G294" s="1"/>
      <c r="H294" s="1"/>
      <c r="I294" s="25"/>
      <c r="J294" s="6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6"/>
      <c r="AH294" s="10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</row>
    <row r="295" spans="1:54" x14ac:dyDescent="0.25">
      <c r="A295" s="1"/>
      <c r="B295" s="1"/>
      <c r="C295" s="1"/>
      <c r="D295" s="1"/>
      <c r="E295" s="1"/>
      <c r="F295" s="1"/>
      <c r="G295" s="1"/>
      <c r="H295" s="1"/>
      <c r="I295" s="25"/>
      <c r="J295" s="6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6"/>
      <c r="AH295" s="10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</row>
    <row r="296" spans="1:54" x14ac:dyDescent="0.25">
      <c r="A296" s="1"/>
      <c r="B296" s="1"/>
      <c r="C296" s="1"/>
      <c r="D296" s="1"/>
      <c r="E296" s="1"/>
      <c r="F296" s="1"/>
      <c r="G296" s="1"/>
      <c r="H296" s="1"/>
      <c r="I296" s="25"/>
      <c r="J296" s="6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6"/>
      <c r="AH296" s="10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</row>
    <row r="297" spans="1:54" x14ac:dyDescent="0.25">
      <c r="A297" s="1"/>
      <c r="B297" s="1"/>
      <c r="C297" s="1"/>
      <c r="D297" s="1"/>
      <c r="E297" s="1"/>
      <c r="F297" s="1"/>
      <c r="G297" s="1"/>
      <c r="H297" s="1"/>
      <c r="I297" s="25"/>
      <c r="J297" s="6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6"/>
      <c r="AH297" s="10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</row>
    <row r="298" spans="1:54" x14ac:dyDescent="0.25">
      <c r="A298" s="1"/>
      <c r="B298" s="1"/>
      <c r="C298" s="1"/>
      <c r="D298" s="1"/>
      <c r="E298" s="1"/>
      <c r="F298" s="1"/>
      <c r="G298" s="1"/>
      <c r="H298" s="1"/>
      <c r="I298" s="25"/>
      <c r="J298" s="6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6"/>
      <c r="AH298" s="10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</row>
    <row r="299" spans="1:54" x14ac:dyDescent="0.25">
      <c r="A299" s="1"/>
      <c r="B299" s="1"/>
      <c r="C299" s="1"/>
      <c r="D299" s="1"/>
      <c r="E299" s="1"/>
      <c r="F299" s="1"/>
      <c r="G299" s="1"/>
      <c r="H299" s="1"/>
      <c r="I299" s="25"/>
      <c r="J299" s="6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6"/>
      <c r="AH299" s="10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</row>
    <row r="300" spans="1:54" x14ac:dyDescent="0.25">
      <c r="A300" s="1"/>
      <c r="B300" s="1"/>
      <c r="C300" s="1"/>
      <c r="D300" s="1"/>
      <c r="E300" s="1"/>
      <c r="F300" s="1"/>
      <c r="G300" s="1"/>
      <c r="H300" s="1"/>
      <c r="I300" s="25"/>
      <c r="J300" s="6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6"/>
      <c r="AH300" s="10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</row>
    <row r="301" spans="1:54" x14ac:dyDescent="0.25">
      <c r="A301" s="1"/>
      <c r="B301" s="1"/>
      <c r="C301" s="1"/>
      <c r="D301" s="1"/>
      <c r="E301" s="1"/>
      <c r="F301" s="1"/>
      <c r="G301" s="1"/>
      <c r="H301" s="1"/>
      <c r="I301" s="25"/>
      <c r="J301" s="6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6"/>
      <c r="AH301" s="10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</row>
    <row r="302" spans="1:54" x14ac:dyDescent="0.25">
      <c r="A302" s="1"/>
      <c r="B302" s="1"/>
      <c r="C302" s="1"/>
      <c r="D302" s="1"/>
      <c r="E302" s="1"/>
      <c r="F302" s="1"/>
      <c r="G302" s="1"/>
      <c r="H302" s="1"/>
      <c r="I302" s="25"/>
      <c r="J302" s="6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6"/>
      <c r="AH302" s="10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</row>
    <row r="303" spans="1:54" x14ac:dyDescent="0.25">
      <c r="A303" s="1"/>
      <c r="B303" s="1"/>
      <c r="C303" s="1"/>
      <c r="D303" s="1"/>
      <c r="E303" s="1"/>
      <c r="F303" s="1"/>
      <c r="G303" s="1"/>
      <c r="H303" s="1"/>
      <c r="I303" s="25"/>
      <c r="J303" s="6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6"/>
      <c r="AH303" s="10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</row>
    <row r="304" spans="1:54" x14ac:dyDescent="0.25">
      <c r="A304" s="1"/>
      <c r="B304" s="1"/>
      <c r="C304" s="1"/>
      <c r="D304" s="1"/>
      <c r="E304" s="1"/>
      <c r="F304" s="1"/>
      <c r="G304" s="1"/>
      <c r="H304" s="1"/>
      <c r="I304" s="25"/>
      <c r="J304" s="6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6"/>
      <c r="AH304" s="10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</row>
    <row r="305" spans="1:54" x14ac:dyDescent="0.25">
      <c r="A305" s="1"/>
      <c r="B305" s="1"/>
      <c r="C305" s="1"/>
      <c r="D305" s="1"/>
      <c r="E305" s="1"/>
      <c r="F305" s="1"/>
      <c r="G305" s="1"/>
      <c r="H305" s="1"/>
      <c r="I305" s="25"/>
      <c r="J305" s="6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6"/>
      <c r="AH305" s="10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</row>
    <row r="306" spans="1:54" x14ac:dyDescent="0.25">
      <c r="A306" s="1"/>
      <c r="B306" s="1"/>
      <c r="C306" s="1"/>
      <c r="D306" s="1"/>
      <c r="E306" s="1"/>
      <c r="F306" s="1"/>
      <c r="G306" s="1"/>
      <c r="H306" s="1"/>
      <c r="I306" s="25"/>
      <c r="J306" s="6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6"/>
      <c r="AH306" s="10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</row>
    <row r="307" spans="1:54" x14ac:dyDescent="0.25">
      <c r="A307" s="1"/>
      <c r="B307" s="1"/>
      <c r="C307" s="1"/>
      <c r="D307" s="1"/>
      <c r="E307" s="1"/>
      <c r="F307" s="1"/>
      <c r="G307" s="1"/>
      <c r="H307" s="1"/>
      <c r="I307" s="25"/>
      <c r="J307" s="6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6"/>
      <c r="AH307" s="10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</row>
    <row r="308" spans="1:54" x14ac:dyDescent="0.25">
      <c r="A308" s="1"/>
      <c r="B308" s="1"/>
      <c r="C308" s="1"/>
      <c r="D308" s="1"/>
      <c r="E308" s="1"/>
      <c r="F308" s="1"/>
      <c r="G308" s="1"/>
      <c r="H308" s="1"/>
      <c r="I308" s="25"/>
      <c r="J308" s="6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6"/>
      <c r="AH308" s="10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</row>
    <row r="309" spans="1:54" x14ac:dyDescent="0.25">
      <c r="A309" s="1"/>
      <c r="B309" s="1"/>
      <c r="C309" s="1"/>
      <c r="D309" s="1"/>
      <c r="E309" s="1"/>
      <c r="F309" s="1"/>
      <c r="G309" s="1"/>
      <c r="H309" s="1"/>
      <c r="I309" s="25"/>
      <c r="J309" s="6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6"/>
      <c r="AH309" s="10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</row>
    <row r="310" spans="1:54" x14ac:dyDescent="0.25">
      <c r="A310" s="1"/>
      <c r="B310" s="1"/>
      <c r="C310" s="1"/>
      <c r="D310" s="1"/>
      <c r="E310" s="1"/>
      <c r="F310" s="1"/>
      <c r="G310" s="1"/>
      <c r="H310" s="1"/>
      <c r="I310" s="25"/>
      <c r="J310" s="6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6"/>
      <c r="AH310" s="10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</row>
    <row r="311" spans="1:54" x14ac:dyDescent="0.25">
      <c r="A311" s="1"/>
      <c r="B311" s="1"/>
      <c r="C311" s="1"/>
      <c r="D311" s="1"/>
      <c r="E311" s="1"/>
      <c r="F311" s="1"/>
      <c r="G311" s="1"/>
      <c r="H311" s="1"/>
      <c r="I311" s="25"/>
      <c r="J311" s="6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6"/>
      <c r="AH311" s="10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</row>
    <row r="312" spans="1:54" x14ac:dyDescent="0.25">
      <c r="A312" s="1"/>
      <c r="B312" s="1"/>
      <c r="C312" s="1"/>
      <c r="D312" s="1"/>
      <c r="E312" s="1"/>
      <c r="F312" s="1"/>
      <c r="G312" s="1"/>
      <c r="H312" s="1"/>
      <c r="I312" s="25"/>
      <c r="J312" s="6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6"/>
      <c r="AH312" s="10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</row>
    <row r="313" spans="1:54" x14ac:dyDescent="0.25">
      <c r="A313" s="1"/>
      <c r="B313" s="1"/>
      <c r="C313" s="1"/>
      <c r="D313" s="1"/>
      <c r="E313" s="1"/>
      <c r="F313" s="1"/>
      <c r="G313" s="1"/>
      <c r="H313" s="1"/>
      <c r="I313" s="25"/>
      <c r="J313" s="6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6"/>
      <c r="AH313" s="10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</row>
    <row r="314" spans="1:54" x14ac:dyDescent="0.25">
      <c r="A314" s="1"/>
      <c r="B314" s="1"/>
      <c r="C314" s="1"/>
      <c r="D314" s="1"/>
      <c r="E314" s="1"/>
      <c r="F314" s="1"/>
      <c r="G314" s="1"/>
      <c r="H314" s="1"/>
      <c r="I314" s="25"/>
      <c r="J314" s="6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6"/>
      <c r="AH314" s="10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</row>
    <row r="315" spans="1:54" x14ac:dyDescent="0.25">
      <c r="A315" s="1"/>
      <c r="B315" s="1"/>
      <c r="C315" s="1"/>
      <c r="D315" s="1"/>
      <c r="E315" s="1"/>
      <c r="F315" s="1"/>
      <c r="G315" s="1"/>
      <c r="H315" s="1"/>
      <c r="I315" s="25"/>
      <c r="J315" s="6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6"/>
      <c r="AH315" s="10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</row>
    <row r="316" spans="1:54" x14ac:dyDescent="0.25">
      <c r="A316" s="1"/>
      <c r="B316" s="1"/>
      <c r="C316" s="1"/>
      <c r="D316" s="1"/>
      <c r="E316" s="1"/>
      <c r="F316" s="1"/>
      <c r="G316" s="1"/>
      <c r="H316" s="1"/>
      <c r="I316" s="25"/>
      <c r="J316" s="6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6"/>
      <c r="AH316" s="10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</row>
    <row r="317" spans="1:54" x14ac:dyDescent="0.25">
      <c r="A317" s="1"/>
      <c r="B317" s="1"/>
      <c r="C317" s="1"/>
      <c r="D317" s="1"/>
      <c r="E317" s="1"/>
      <c r="F317" s="1"/>
      <c r="G317" s="1"/>
      <c r="H317" s="1"/>
      <c r="I317" s="25"/>
      <c r="J317" s="6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6"/>
      <c r="AH317" s="10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</row>
    <row r="318" spans="1:54" x14ac:dyDescent="0.25">
      <c r="A318" s="1"/>
      <c r="B318" s="1"/>
      <c r="C318" s="1"/>
      <c r="D318" s="1"/>
      <c r="E318" s="1"/>
      <c r="F318" s="1"/>
      <c r="G318" s="1"/>
      <c r="H318" s="1"/>
      <c r="I318" s="25"/>
      <c r="J318" s="6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6"/>
      <c r="AH318" s="10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</row>
    <row r="319" spans="1:54" x14ac:dyDescent="0.25">
      <c r="A319" s="1"/>
      <c r="B319" s="1"/>
      <c r="C319" s="1"/>
      <c r="D319" s="1"/>
      <c r="E319" s="1"/>
      <c r="F319" s="1"/>
      <c r="G319" s="1"/>
      <c r="H319" s="1"/>
      <c r="I319" s="25"/>
      <c r="J319" s="6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6"/>
      <c r="AH319" s="10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</row>
    <row r="320" spans="1:54" x14ac:dyDescent="0.25">
      <c r="A320" s="1"/>
      <c r="B320" s="1"/>
      <c r="C320" s="1"/>
      <c r="D320" s="1"/>
      <c r="E320" s="1"/>
      <c r="F320" s="1"/>
      <c r="G320" s="1"/>
      <c r="H320" s="1"/>
      <c r="I320" s="25"/>
      <c r="J320" s="6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6"/>
      <c r="AH320" s="10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</row>
    <row r="321" spans="1:54" x14ac:dyDescent="0.25">
      <c r="A321" s="1"/>
      <c r="B321" s="1"/>
      <c r="C321" s="1"/>
      <c r="D321" s="1"/>
      <c r="E321" s="1"/>
      <c r="F321" s="1"/>
      <c r="G321" s="1"/>
      <c r="H321" s="1"/>
      <c r="I321" s="25"/>
      <c r="J321" s="6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6"/>
      <c r="AH321" s="10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</row>
    <row r="322" spans="1:54" x14ac:dyDescent="0.25">
      <c r="A322" s="1"/>
      <c r="B322" s="1"/>
      <c r="C322" s="1"/>
      <c r="D322" s="1"/>
      <c r="E322" s="1"/>
      <c r="F322" s="1"/>
      <c r="G322" s="1"/>
      <c r="H322" s="1"/>
      <c r="I322" s="25"/>
      <c r="J322" s="6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6"/>
      <c r="AH322" s="10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</row>
    <row r="323" spans="1:54" x14ac:dyDescent="0.25">
      <c r="A323" s="1"/>
      <c r="B323" s="1"/>
      <c r="C323" s="1"/>
      <c r="D323" s="1"/>
      <c r="E323" s="1"/>
      <c r="F323" s="1"/>
      <c r="G323" s="1"/>
      <c r="H323" s="1"/>
      <c r="I323" s="25"/>
      <c r="J323" s="6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6"/>
      <c r="AH323" s="10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</row>
    <row r="324" spans="1:54" x14ac:dyDescent="0.25">
      <c r="A324" s="1"/>
      <c r="B324" s="1"/>
      <c r="C324" s="1"/>
      <c r="D324" s="1"/>
      <c r="E324" s="1"/>
      <c r="F324" s="1"/>
      <c r="G324" s="1"/>
      <c r="H324" s="1"/>
      <c r="I324" s="25"/>
      <c r="J324" s="6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6"/>
      <c r="AH324" s="10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</row>
    <row r="325" spans="1:54" x14ac:dyDescent="0.25">
      <c r="A325" s="1"/>
      <c r="B325" s="1"/>
      <c r="C325" s="1"/>
      <c r="D325" s="1"/>
      <c r="E325" s="1"/>
      <c r="F325" s="1"/>
      <c r="G325" s="1"/>
      <c r="H325" s="1"/>
      <c r="I325" s="25"/>
      <c r="J325" s="6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6"/>
      <c r="AH325" s="10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</row>
    <row r="326" spans="1:54" x14ac:dyDescent="0.25">
      <c r="A326" s="1"/>
      <c r="B326" s="1"/>
      <c r="C326" s="1"/>
      <c r="D326" s="1"/>
      <c r="E326" s="1"/>
      <c r="F326" s="1"/>
      <c r="G326" s="1"/>
      <c r="H326" s="1"/>
      <c r="I326" s="25"/>
      <c r="J326" s="6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6"/>
      <c r="AH326" s="10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</row>
    <row r="327" spans="1:54" x14ac:dyDescent="0.25">
      <c r="A327" s="1"/>
      <c r="B327" s="1"/>
      <c r="C327" s="1"/>
      <c r="D327" s="1"/>
      <c r="E327" s="1"/>
      <c r="F327" s="1"/>
      <c r="G327" s="1"/>
      <c r="H327" s="1"/>
      <c r="I327" s="25"/>
      <c r="J327" s="6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6"/>
      <c r="AH327" s="10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</row>
    <row r="328" spans="1:54" x14ac:dyDescent="0.25">
      <c r="A328" s="1"/>
      <c r="B328" s="1"/>
      <c r="C328" s="1"/>
      <c r="D328" s="1"/>
      <c r="E328" s="1"/>
      <c r="F328" s="1"/>
      <c r="G328" s="1"/>
      <c r="H328" s="1"/>
      <c r="I328" s="25"/>
      <c r="J328" s="6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6"/>
      <c r="AH328" s="10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</row>
    <row r="329" spans="1:54" x14ac:dyDescent="0.25">
      <c r="A329" s="1"/>
      <c r="B329" s="1"/>
      <c r="C329" s="1"/>
      <c r="D329" s="1"/>
      <c r="E329" s="1"/>
      <c r="F329" s="1"/>
      <c r="G329" s="1"/>
      <c r="H329" s="1"/>
      <c r="I329" s="25"/>
      <c r="J329" s="6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6"/>
      <c r="AH329" s="10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</row>
    <row r="330" spans="1:54" x14ac:dyDescent="0.25">
      <c r="A330" s="1"/>
      <c r="B330" s="1"/>
      <c r="C330" s="1"/>
      <c r="D330" s="1"/>
      <c r="E330" s="1"/>
      <c r="F330" s="1"/>
      <c r="G330" s="1"/>
      <c r="H330" s="1"/>
      <c r="I330" s="25"/>
      <c r="J330" s="6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6"/>
      <c r="AH330" s="10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</row>
    <row r="331" spans="1:54" x14ac:dyDescent="0.25">
      <c r="A331" s="1"/>
      <c r="B331" s="1"/>
      <c r="C331" s="1"/>
      <c r="D331" s="1"/>
      <c r="E331" s="1"/>
      <c r="F331" s="1"/>
      <c r="G331" s="1"/>
      <c r="H331" s="1"/>
      <c r="I331" s="25"/>
      <c r="J331" s="6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6"/>
      <c r="AH331" s="10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</row>
    <row r="332" spans="1:54" x14ac:dyDescent="0.25">
      <c r="A332" s="1"/>
      <c r="B332" s="1"/>
      <c r="C332" s="1"/>
      <c r="D332" s="1"/>
      <c r="E332" s="1"/>
      <c r="F332" s="1"/>
      <c r="G332" s="1"/>
      <c r="H332" s="1"/>
      <c r="I332" s="25"/>
      <c r="J332" s="6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6"/>
      <c r="AH332" s="10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</row>
    <row r="333" spans="1:54" x14ac:dyDescent="0.25">
      <c r="A333" s="1"/>
      <c r="B333" s="1"/>
      <c r="C333" s="1"/>
      <c r="D333" s="1"/>
      <c r="E333" s="1"/>
      <c r="F333" s="1"/>
      <c r="G333" s="1"/>
      <c r="H333" s="1"/>
      <c r="I333" s="25"/>
      <c r="J333" s="6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6"/>
      <c r="AH333" s="10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</row>
    <row r="334" spans="1:54" x14ac:dyDescent="0.25">
      <c r="A334" s="1"/>
      <c r="B334" s="1"/>
      <c r="C334" s="1"/>
      <c r="D334" s="1"/>
      <c r="E334" s="1"/>
      <c r="F334" s="1"/>
      <c r="G334" s="1"/>
      <c r="H334" s="1"/>
      <c r="I334" s="25"/>
      <c r="J334" s="6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6"/>
      <c r="AH334" s="10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</row>
    <row r="335" spans="1:54" x14ac:dyDescent="0.25">
      <c r="A335" s="1"/>
      <c r="B335" s="1"/>
      <c r="C335" s="1"/>
      <c r="D335" s="1"/>
      <c r="E335" s="1"/>
      <c r="F335" s="1"/>
      <c r="G335" s="1"/>
      <c r="H335" s="1"/>
      <c r="I335" s="25"/>
      <c r="J335" s="6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6"/>
      <c r="AH335" s="10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</row>
    <row r="336" spans="1:54" x14ac:dyDescent="0.25">
      <c r="A336" s="1"/>
      <c r="B336" s="1"/>
      <c r="C336" s="1"/>
      <c r="D336" s="1"/>
      <c r="E336" s="1"/>
      <c r="F336" s="1"/>
      <c r="G336" s="1"/>
      <c r="H336" s="1"/>
      <c r="I336" s="25"/>
      <c r="J336" s="6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6"/>
      <c r="AH336" s="10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</row>
    <row r="337" spans="1:54" x14ac:dyDescent="0.25">
      <c r="A337" s="1"/>
      <c r="B337" s="1"/>
      <c r="C337" s="1"/>
      <c r="D337" s="1"/>
      <c r="E337" s="1"/>
      <c r="F337" s="1"/>
      <c r="G337" s="1"/>
      <c r="H337" s="1"/>
      <c r="I337" s="25"/>
      <c r="J337" s="6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6"/>
      <c r="AH337" s="10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</row>
    <row r="338" spans="1:54" x14ac:dyDescent="0.25">
      <c r="A338" s="1"/>
      <c r="B338" s="1"/>
      <c r="C338" s="1"/>
      <c r="D338" s="1"/>
      <c r="E338" s="1"/>
      <c r="F338" s="1"/>
      <c r="G338" s="1"/>
      <c r="H338" s="1"/>
      <c r="I338" s="25"/>
      <c r="J338" s="6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6"/>
      <c r="AH338" s="10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</row>
    <row r="339" spans="1:54" x14ac:dyDescent="0.25">
      <c r="A339" s="1"/>
      <c r="B339" s="1"/>
      <c r="C339" s="1"/>
      <c r="D339" s="1"/>
      <c r="E339" s="1"/>
      <c r="F339" s="1"/>
      <c r="G339" s="1"/>
      <c r="H339" s="1"/>
      <c r="I339" s="25"/>
      <c r="J339" s="6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6"/>
      <c r="AH339" s="10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</row>
    <row r="340" spans="1:54" x14ac:dyDescent="0.25">
      <c r="A340" s="1"/>
      <c r="B340" s="1"/>
      <c r="C340" s="1"/>
      <c r="D340" s="1"/>
      <c r="E340" s="1"/>
      <c r="F340" s="1"/>
      <c r="G340" s="1"/>
      <c r="H340" s="1"/>
      <c r="I340" s="25"/>
      <c r="J340" s="6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6"/>
      <c r="AH340" s="10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</row>
    <row r="341" spans="1:54" x14ac:dyDescent="0.25">
      <c r="A341" s="1"/>
      <c r="B341" s="1"/>
      <c r="C341" s="1"/>
      <c r="D341" s="1"/>
      <c r="E341" s="1"/>
      <c r="F341" s="1"/>
      <c r="G341" s="1"/>
      <c r="H341" s="1"/>
      <c r="I341" s="25"/>
      <c r="J341" s="6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6"/>
      <c r="AH341" s="10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</row>
    <row r="342" spans="1:54" x14ac:dyDescent="0.25">
      <c r="A342" s="1"/>
      <c r="B342" s="1"/>
      <c r="C342" s="1"/>
      <c r="D342" s="1"/>
      <c r="E342" s="1"/>
      <c r="F342" s="1"/>
      <c r="G342" s="1"/>
      <c r="H342" s="1"/>
      <c r="I342" s="25"/>
      <c r="J342" s="6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6"/>
      <c r="AH342" s="10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</row>
    <row r="343" spans="1:54" x14ac:dyDescent="0.25">
      <c r="A343" s="1"/>
      <c r="B343" s="1"/>
      <c r="C343" s="1"/>
      <c r="D343" s="1"/>
      <c r="E343" s="1"/>
      <c r="F343" s="1"/>
      <c r="G343" s="1"/>
      <c r="H343" s="1"/>
      <c r="I343" s="25"/>
      <c r="J343" s="6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6"/>
      <c r="AH343" s="10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</row>
    <row r="344" spans="1:54" x14ac:dyDescent="0.25">
      <c r="A344" s="1"/>
      <c r="B344" s="1"/>
      <c r="C344" s="1"/>
      <c r="D344" s="1"/>
      <c r="E344" s="1"/>
      <c r="F344" s="1"/>
      <c r="G344" s="1"/>
      <c r="H344" s="1"/>
      <c r="I344" s="25"/>
      <c r="J344" s="6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6"/>
      <c r="AH344" s="10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</row>
    <row r="345" spans="1:54" x14ac:dyDescent="0.25">
      <c r="A345" s="1"/>
      <c r="B345" s="1"/>
      <c r="C345" s="1"/>
      <c r="D345" s="1"/>
      <c r="E345" s="1"/>
      <c r="F345" s="1"/>
      <c r="G345" s="1"/>
      <c r="H345" s="1"/>
      <c r="I345" s="25"/>
      <c r="J345" s="6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6"/>
      <c r="AH345" s="10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</row>
    <row r="346" spans="1:54" x14ac:dyDescent="0.25">
      <c r="A346" s="1"/>
      <c r="B346" s="1"/>
      <c r="C346" s="1"/>
      <c r="D346" s="1"/>
      <c r="E346" s="1"/>
      <c r="F346" s="1"/>
      <c r="G346" s="1"/>
      <c r="H346" s="1"/>
      <c r="I346" s="25"/>
      <c r="J346" s="6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6"/>
      <c r="AH346" s="10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</row>
    <row r="347" spans="1:54" x14ac:dyDescent="0.25">
      <c r="A347" s="1"/>
      <c r="B347" s="1"/>
      <c r="C347" s="1"/>
      <c r="D347" s="1"/>
      <c r="E347" s="1"/>
      <c r="F347" s="1"/>
      <c r="G347" s="1"/>
      <c r="H347" s="1"/>
      <c r="I347" s="25"/>
      <c r="J347" s="6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6"/>
      <c r="AH347" s="10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</row>
    <row r="348" spans="1:54" x14ac:dyDescent="0.25">
      <c r="A348" s="1"/>
      <c r="B348" s="1"/>
      <c r="C348" s="1"/>
      <c r="D348" s="1"/>
      <c r="E348" s="1"/>
      <c r="F348" s="1"/>
      <c r="G348" s="1"/>
      <c r="H348" s="1"/>
      <c r="I348" s="25"/>
      <c r="J348" s="6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6"/>
      <c r="AH348" s="10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</row>
    <row r="349" spans="1:54" x14ac:dyDescent="0.25">
      <c r="A349" s="1"/>
      <c r="B349" s="1"/>
      <c r="C349" s="1"/>
      <c r="D349" s="1"/>
      <c r="E349" s="1"/>
      <c r="F349" s="1"/>
      <c r="G349" s="1"/>
      <c r="H349" s="1"/>
      <c r="I349" s="25"/>
      <c r="J349" s="6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6"/>
      <c r="AH349" s="10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</row>
    <row r="350" spans="1:54" x14ac:dyDescent="0.25">
      <c r="A350" s="1"/>
      <c r="B350" s="1"/>
      <c r="C350" s="1"/>
      <c r="D350" s="1"/>
      <c r="E350" s="1"/>
      <c r="F350" s="1"/>
      <c r="G350" s="1"/>
      <c r="H350" s="1"/>
      <c r="I350" s="25"/>
      <c r="J350" s="6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6"/>
      <c r="AH350" s="10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</row>
    <row r="351" spans="1:54" x14ac:dyDescent="0.25">
      <c r="A351" s="1"/>
      <c r="B351" s="1"/>
      <c r="C351" s="1"/>
      <c r="D351" s="1"/>
      <c r="E351" s="1"/>
      <c r="F351" s="1"/>
      <c r="G351" s="1"/>
      <c r="H351" s="1"/>
      <c r="I351" s="25"/>
      <c r="J351" s="6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6"/>
      <c r="AH351" s="10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</row>
    <row r="352" spans="1:54" x14ac:dyDescent="0.25">
      <c r="A352" s="1"/>
      <c r="B352" s="1"/>
      <c r="C352" s="1"/>
      <c r="D352" s="1"/>
      <c r="E352" s="1"/>
      <c r="F352" s="1"/>
      <c r="G352" s="1"/>
      <c r="H352" s="1"/>
      <c r="I352" s="25"/>
      <c r="J352" s="6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6"/>
      <c r="AH352" s="10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</row>
    <row r="353" spans="1:54" x14ac:dyDescent="0.25">
      <c r="A353" s="1"/>
      <c r="B353" s="1"/>
      <c r="C353" s="1"/>
      <c r="D353" s="1"/>
      <c r="E353" s="1"/>
      <c r="F353" s="1"/>
      <c r="G353" s="1"/>
      <c r="H353" s="1"/>
      <c r="I353" s="25"/>
      <c r="J353" s="6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6"/>
      <c r="AH353" s="10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</row>
    <row r="354" spans="1:54" x14ac:dyDescent="0.25">
      <c r="A354" s="1"/>
      <c r="B354" s="1"/>
      <c r="C354" s="1"/>
      <c r="D354" s="1"/>
      <c r="E354" s="1"/>
      <c r="F354" s="1"/>
      <c r="G354" s="1"/>
      <c r="H354" s="1"/>
      <c r="I354" s="25"/>
      <c r="J354" s="6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6"/>
      <c r="AH354" s="10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</row>
    <row r="355" spans="1:54" x14ac:dyDescent="0.25">
      <c r="A355" s="1"/>
      <c r="B355" s="1"/>
      <c r="C355" s="1"/>
      <c r="D355" s="1"/>
      <c r="E355" s="1"/>
      <c r="F355" s="1"/>
      <c r="G355" s="1"/>
      <c r="H355" s="1"/>
      <c r="I355" s="25"/>
      <c r="J355" s="6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6"/>
      <c r="AH355" s="10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</row>
    <row r="356" spans="1:54" x14ac:dyDescent="0.25">
      <c r="A356" s="1"/>
      <c r="B356" s="1"/>
      <c r="C356" s="1"/>
      <c r="D356" s="1"/>
      <c r="E356" s="1"/>
      <c r="F356" s="1"/>
      <c r="G356" s="1"/>
      <c r="H356" s="1"/>
      <c r="I356" s="25"/>
      <c r="J356" s="6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6"/>
      <c r="AH356" s="10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</row>
    <row r="357" spans="1:54" x14ac:dyDescent="0.25">
      <c r="A357" s="1"/>
      <c r="B357" s="1"/>
      <c r="C357" s="1"/>
      <c r="D357" s="1"/>
      <c r="E357" s="1"/>
      <c r="F357" s="1"/>
      <c r="G357" s="1"/>
      <c r="H357" s="1"/>
      <c r="I357" s="25"/>
      <c r="J357" s="6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6"/>
      <c r="AH357" s="10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</row>
    <row r="358" spans="1:54" x14ac:dyDescent="0.25">
      <c r="A358" s="1"/>
      <c r="B358" s="1"/>
      <c r="C358" s="1"/>
      <c r="D358" s="1"/>
      <c r="E358" s="1"/>
      <c r="F358" s="1"/>
      <c r="G358" s="1"/>
      <c r="H358" s="1"/>
      <c r="I358" s="25"/>
      <c r="J358" s="6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6"/>
      <c r="AH358" s="10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</row>
    <row r="359" spans="1:54" x14ac:dyDescent="0.25">
      <c r="A359" s="1"/>
      <c r="B359" s="1"/>
      <c r="C359" s="1"/>
      <c r="D359" s="1"/>
      <c r="E359" s="1"/>
      <c r="F359" s="1"/>
      <c r="G359" s="1"/>
      <c r="H359" s="1"/>
      <c r="I359" s="25"/>
      <c r="J359" s="6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6"/>
      <c r="AH359" s="10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</row>
    <row r="360" spans="1:54" x14ac:dyDescent="0.25">
      <c r="A360" s="1"/>
      <c r="B360" s="1"/>
      <c r="C360" s="1"/>
      <c r="D360" s="1"/>
      <c r="E360" s="1"/>
      <c r="F360" s="1"/>
      <c r="G360" s="1"/>
      <c r="H360" s="1"/>
      <c r="I360" s="25"/>
      <c r="J360" s="6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6"/>
      <c r="AH360" s="10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</row>
    <row r="361" spans="1:54" x14ac:dyDescent="0.25">
      <c r="A361" s="1"/>
      <c r="B361" s="1"/>
      <c r="C361" s="1"/>
      <c r="D361" s="1"/>
      <c r="E361" s="1"/>
      <c r="F361" s="1"/>
      <c r="G361" s="1"/>
      <c r="H361" s="1"/>
      <c r="I361" s="25"/>
      <c r="J361" s="6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6"/>
      <c r="AH361" s="10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</row>
    <row r="362" spans="1:54" x14ac:dyDescent="0.25">
      <c r="A362" s="1"/>
      <c r="B362" s="1"/>
      <c r="C362" s="1"/>
      <c r="D362" s="1"/>
      <c r="E362" s="1"/>
      <c r="F362" s="1"/>
      <c r="G362" s="1"/>
      <c r="H362" s="1"/>
      <c r="I362" s="25"/>
      <c r="J362" s="6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6"/>
      <c r="AH362" s="10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</row>
    <row r="363" spans="1:54" x14ac:dyDescent="0.25">
      <c r="A363" s="1"/>
      <c r="B363" s="1"/>
      <c r="C363" s="1"/>
      <c r="D363" s="1"/>
      <c r="E363" s="1"/>
      <c r="F363" s="1"/>
      <c r="G363" s="1"/>
      <c r="H363" s="1"/>
      <c r="I363" s="25"/>
      <c r="J363" s="6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6"/>
      <c r="AH363" s="10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</row>
    <row r="364" spans="1:54" x14ac:dyDescent="0.25">
      <c r="A364" s="1"/>
      <c r="B364" s="1"/>
      <c r="C364" s="1"/>
      <c r="D364" s="1"/>
      <c r="E364" s="1"/>
      <c r="F364" s="1"/>
      <c r="G364" s="1"/>
      <c r="H364" s="1"/>
      <c r="I364" s="25"/>
      <c r="J364" s="6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6"/>
      <c r="AH364" s="10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</row>
    <row r="365" spans="1:54" x14ac:dyDescent="0.25">
      <c r="A365" s="1"/>
      <c r="B365" s="1"/>
      <c r="C365" s="1"/>
      <c r="D365" s="1"/>
      <c r="E365" s="1"/>
      <c r="F365" s="1"/>
      <c r="G365" s="1"/>
      <c r="H365" s="1"/>
      <c r="I365" s="25"/>
      <c r="J365" s="6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6"/>
      <c r="AH365" s="10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</row>
    <row r="366" spans="1:54" x14ac:dyDescent="0.25">
      <c r="A366" s="1"/>
      <c r="B366" s="1"/>
      <c r="C366" s="1"/>
      <c r="D366" s="1"/>
      <c r="E366" s="1"/>
      <c r="F366" s="1"/>
      <c r="G366" s="1"/>
      <c r="H366" s="1"/>
      <c r="I366" s="25"/>
      <c r="J366" s="6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6"/>
      <c r="AH366" s="10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</row>
    <row r="367" spans="1:54" x14ac:dyDescent="0.25">
      <c r="A367" s="1"/>
      <c r="B367" s="1"/>
      <c r="C367" s="1"/>
      <c r="D367" s="1"/>
      <c r="E367" s="1"/>
      <c r="F367" s="1"/>
      <c r="G367" s="1"/>
      <c r="H367" s="1"/>
      <c r="I367" s="25"/>
      <c r="J367" s="6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6"/>
      <c r="AH367" s="10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</row>
    <row r="368" spans="1:54" x14ac:dyDescent="0.25">
      <c r="A368" s="1"/>
      <c r="B368" s="1"/>
      <c r="C368" s="1"/>
      <c r="D368" s="1"/>
      <c r="E368" s="1"/>
      <c r="F368" s="1"/>
      <c r="G368" s="1"/>
      <c r="H368" s="1"/>
      <c r="I368" s="25"/>
      <c r="J368" s="6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6"/>
      <c r="AH368" s="10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</row>
    <row r="369" spans="1:54" x14ac:dyDescent="0.25">
      <c r="A369" s="1"/>
      <c r="B369" s="1"/>
      <c r="C369" s="1"/>
      <c r="D369" s="1"/>
      <c r="E369" s="1"/>
      <c r="F369" s="1"/>
      <c r="G369" s="1"/>
      <c r="H369" s="1"/>
      <c r="I369" s="25"/>
      <c r="J369" s="6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6"/>
      <c r="AH369" s="10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</row>
    <row r="370" spans="1:54" x14ac:dyDescent="0.25">
      <c r="A370" s="1"/>
      <c r="B370" s="1"/>
      <c r="C370" s="1"/>
      <c r="D370" s="1"/>
      <c r="E370" s="1"/>
      <c r="F370" s="1"/>
      <c r="G370" s="1"/>
      <c r="H370" s="1"/>
      <c r="I370" s="25"/>
      <c r="J370" s="6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6"/>
      <c r="AH370" s="10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</row>
    <row r="371" spans="1:54" x14ac:dyDescent="0.25">
      <c r="A371" s="1"/>
      <c r="B371" s="1"/>
      <c r="C371" s="1"/>
      <c r="D371" s="1"/>
      <c r="E371" s="1"/>
      <c r="F371" s="1"/>
      <c r="G371" s="1"/>
      <c r="H371" s="1"/>
      <c r="I371" s="25"/>
      <c r="J371" s="6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6"/>
      <c r="AH371" s="10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</row>
    <row r="372" spans="1:54" x14ac:dyDescent="0.25">
      <c r="A372" s="1"/>
      <c r="B372" s="1"/>
      <c r="C372" s="1"/>
      <c r="D372" s="1"/>
      <c r="E372" s="1"/>
      <c r="F372" s="1"/>
      <c r="G372" s="1"/>
      <c r="H372" s="1"/>
      <c r="I372" s="25"/>
      <c r="J372" s="6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6"/>
      <c r="AH372" s="10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</row>
    <row r="373" spans="1:54" x14ac:dyDescent="0.25">
      <c r="A373" s="1"/>
      <c r="B373" s="1"/>
      <c r="C373" s="1"/>
      <c r="D373" s="1"/>
      <c r="E373" s="1"/>
      <c r="F373" s="1"/>
      <c r="G373" s="1"/>
      <c r="H373" s="1"/>
      <c r="I373" s="25"/>
      <c r="J373" s="6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6"/>
      <c r="AH373" s="10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</row>
    <row r="374" spans="1:54" x14ac:dyDescent="0.25">
      <c r="A374" s="1"/>
      <c r="B374" s="1"/>
      <c r="C374" s="1"/>
      <c r="D374" s="1"/>
      <c r="E374" s="1"/>
      <c r="F374" s="1"/>
      <c r="G374" s="1"/>
      <c r="H374" s="1"/>
      <c r="I374" s="25"/>
      <c r="J374" s="6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6"/>
      <c r="AH374" s="10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</row>
    <row r="375" spans="1:54" x14ac:dyDescent="0.25">
      <c r="A375" s="1"/>
      <c r="B375" s="1"/>
      <c r="C375" s="1"/>
      <c r="D375" s="1"/>
      <c r="E375" s="1"/>
      <c r="F375" s="1"/>
      <c r="G375" s="1"/>
      <c r="H375" s="1"/>
      <c r="I375" s="25"/>
      <c r="J375" s="6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6"/>
      <c r="AH375" s="10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</row>
    <row r="376" spans="1:54" x14ac:dyDescent="0.25">
      <c r="A376" s="1"/>
      <c r="B376" s="1"/>
      <c r="C376" s="1"/>
      <c r="D376" s="1"/>
      <c r="E376" s="1"/>
      <c r="F376" s="1"/>
      <c r="G376" s="1"/>
      <c r="H376" s="1"/>
      <c r="I376" s="25"/>
      <c r="J376" s="6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6"/>
      <c r="AH376" s="10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</row>
    <row r="377" spans="1:54" x14ac:dyDescent="0.25">
      <c r="A377" s="1"/>
      <c r="B377" s="1"/>
      <c r="C377" s="1"/>
      <c r="D377" s="1"/>
      <c r="E377" s="1"/>
      <c r="F377" s="1"/>
      <c r="G377" s="1"/>
      <c r="H377" s="1"/>
      <c r="I377" s="25"/>
      <c r="J377" s="6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6"/>
      <c r="AH377" s="10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</row>
    <row r="378" spans="1:54" x14ac:dyDescent="0.25">
      <c r="A378" s="1"/>
      <c r="B378" s="1"/>
      <c r="C378" s="1"/>
      <c r="D378" s="1"/>
      <c r="E378" s="1"/>
      <c r="F378" s="1"/>
      <c r="G378" s="1"/>
      <c r="H378" s="1"/>
      <c r="I378" s="25"/>
      <c r="J378" s="6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6"/>
      <c r="AH378" s="10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</row>
    <row r="379" spans="1:54" x14ac:dyDescent="0.25">
      <c r="A379" s="1"/>
      <c r="B379" s="1"/>
      <c r="C379" s="1"/>
      <c r="D379" s="1"/>
      <c r="E379" s="1"/>
      <c r="F379" s="1"/>
      <c r="G379" s="1"/>
      <c r="H379" s="1"/>
      <c r="I379" s="25"/>
      <c r="J379" s="6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6"/>
      <c r="AH379" s="10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</row>
    <row r="380" spans="1:54" x14ac:dyDescent="0.25">
      <c r="A380" s="1"/>
      <c r="B380" s="1"/>
      <c r="C380" s="1"/>
      <c r="D380" s="1"/>
      <c r="E380" s="1"/>
      <c r="F380" s="1"/>
      <c r="G380" s="1"/>
      <c r="H380" s="1"/>
      <c r="I380" s="25"/>
      <c r="J380" s="6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6"/>
      <c r="AH380" s="10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</row>
    <row r="381" spans="1:54" x14ac:dyDescent="0.25">
      <c r="A381" s="1"/>
      <c r="B381" s="1"/>
      <c r="C381" s="1"/>
      <c r="D381" s="1"/>
      <c r="E381" s="1"/>
      <c r="F381" s="1"/>
      <c r="G381" s="1"/>
      <c r="H381" s="1"/>
      <c r="I381" s="25"/>
      <c r="J381" s="6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6"/>
      <c r="AH381" s="10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</row>
    <row r="382" spans="1:54" x14ac:dyDescent="0.25">
      <c r="A382" s="1"/>
      <c r="B382" s="1"/>
      <c r="C382" s="1"/>
      <c r="D382" s="1"/>
      <c r="E382" s="1"/>
      <c r="F382" s="1"/>
      <c r="G382" s="1"/>
      <c r="H382" s="1"/>
      <c r="I382" s="25"/>
      <c r="J382" s="6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6"/>
      <c r="AH382" s="10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</row>
    <row r="383" spans="1:54" x14ac:dyDescent="0.25">
      <c r="A383" s="1"/>
      <c r="B383" s="1"/>
      <c r="C383" s="1"/>
      <c r="D383" s="1"/>
      <c r="E383" s="1"/>
      <c r="F383" s="1"/>
      <c r="G383" s="1"/>
      <c r="H383" s="1"/>
      <c r="I383" s="25"/>
      <c r="J383" s="6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6"/>
      <c r="AH383" s="10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</row>
    <row r="384" spans="1:54" x14ac:dyDescent="0.25">
      <c r="A384" s="1"/>
      <c r="B384" s="1"/>
      <c r="C384" s="1"/>
      <c r="D384" s="1"/>
      <c r="E384" s="1"/>
      <c r="F384" s="1"/>
      <c r="G384" s="1"/>
      <c r="H384" s="1"/>
      <c r="I384" s="25"/>
      <c r="J384" s="6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6"/>
      <c r="AH384" s="10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</row>
    <row r="385" spans="1:54" x14ac:dyDescent="0.25">
      <c r="A385" s="1"/>
      <c r="B385" s="1"/>
      <c r="C385" s="1"/>
      <c r="D385" s="1"/>
      <c r="E385" s="1"/>
      <c r="F385" s="1"/>
      <c r="G385" s="1"/>
      <c r="H385" s="1"/>
      <c r="I385" s="25"/>
      <c r="J385" s="6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6"/>
      <c r="AH385" s="10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</row>
    <row r="386" spans="1:54" x14ac:dyDescent="0.25">
      <c r="A386" s="1"/>
      <c r="B386" s="1"/>
      <c r="C386" s="1"/>
      <c r="D386" s="1"/>
      <c r="E386" s="1"/>
      <c r="F386" s="1"/>
      <c r="G386" s="1"/>
      <c r="H386" s="1"/>
      <c r="I386" s="25"/>
      <c r="J386" s="6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6"/>
      <c r="AH386" s="10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</row>
    <row r="387" spans="1:54" x14ac:dyDescent="0.25">
      <c r="A387" s="1"/>
      <c r="B387" s="1"/>
      <c r="C387" s="1"/>
      <c r="D387" s="1"/>
      <c r="E387" s="1"/>
      <c r="F387" s="1"/>
      <c r="G387" s="1"/>
      <c r="H387" s="1"/>
      <c r="I387" s="25"/>
      <c r="J387" s="6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6"/>
      <c r="AH387" s="10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</row>
    <row r="388" spans="1:54" x14ac:dyDescent="0.25">
      <c r="A388" s="1"/>
      <c r="B388" s="1"/>
      <c r="C388" s="1"/>
      <c r="D388" s="1"/>
      <c r="E388" s="1"/>
      <c r="F388" s="1"/>
      <c r="G388" s="1"/>
      <c r="H388" s="1"/>
      <c r="I388" s="25"/>
      <c r="J388" s="6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6"/>
      <c r="AH388" s="10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</row>
    <row r="389" spans="1:54" x14ac:dyDescent="0.25">
      <c r="A389" s="1"/>
      <c r="B389" s="1"/>
      <c r="C389" s="1"/>
      <c r="D389" s="1"/>
      <c r="E389" s="1"/>
      <c r="F389" s="1"/>
      <c r="G389" s="1"/>
      <c r="H389" s="1"/>
      <c r="I389" s="25"/>
      <c r="J389" s="6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6"/>
      <c r="AH389" s="10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</row>
    <row r="390" spans="1:54" x14ac:dyDescent="0.25">
      <c r="A390" s="1"/>
      <c r="B390" s="1"/>
      <c r="C390" s="1"/>
      <c r="D390" s="1"/>
      <c r="E390" s="1"/>
      <c r="F390" s="1"/>
      <c r="G390" s="1"/>
      <c r="H390" s="1"/>
      <c r="I390" s="25"/>
      <c r="J390" s="6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6"/>
      <c r="AH390" s="10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</row>
    <row r="391" spans="1:54" x14ac:dyDescent="0.25">
      <c r="A391" s="1"/>
      <c r="B391" s="1"/>
      <c r="C391" s="1"/>
      <c r="D391" s="1"/>
      <c r="E391" s="1"/>
      <c r="F391" s="1"/>
      <c r="G391" s="1"/>
      <c r="H391" s="1"/>
      <c r="I391" s="25"/>
      <c r="J391" s="6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6"/>
      <c r="AH391" s="10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</row>
    <row r="392" spans="1:54" x14ac:dyDescent="0.25">
      <c r="A392" s="1"/>
      <c r="B392" s="1"/>
      <c r="C392" s="1"/>
      <c r="D392" s="1"/>
      <c r="E392" s="1"/>
      <c r="F392" s="1"/>
      <c r="G392" s="1"/>
      <c r="H392" s="1"/>
      <c r="I392" s="25"/>
      <c r="J392" s="6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6"/>
      <c r="AH392" s="10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</row>
    <row r="393" spans="1:54" x14ac:dyDescent="0.25">
      <c r="A393" s="1"/>
      <c r="B393" s="1"/>
      <c r="C393" s="1"/>
      <c r="D393" s="1"/>
      <c r="E393" s="1"/>
      <c r="F393" s="1"/>
      <c r="G393" s="1"/>
      <c r="H393" s="1"/>
      <c r="I393" s="25"/>
      <c r="J393" s="6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6"/>
      <c r="AH393" s="10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</row>
    <row r="394" spans="1:54" x14ac:dyDescent="0.25">
      <c r="A394" s="1"/>
      <c r="B394" s="1"/>
      <c r="C394" s="1"/>
      <c r="D394" s="1"/>
      <c r="E394" s="1"/>
      <c r="F394" s="1"/>
      <c r="G394" s="1"/>
      <c r="H394" s="1"/>
      <c r="I394" s="25"/>
      <c r="J394" s="6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6"/>
      <c r="AH394" s="10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</row>
    <row r="395" spans="1:54" x14ac:dyDescent="0.25">
      <c r="A395" s="1"/>
      <c r="B395" s="1"/>
      <c r="C395" s="1"/>
      <c r="D395" s="1"/>
      <c r="E395" s="1"/>
      <c r="F395" s="1"/>
      <c r="G395" s="1"/>
      <c r="H395" s="1"/>
      <c r="I395" s="25"/>
      <c r="J395" s="6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6"/>
      <c r="AH395" s="10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</row>
    <row r="396" spans="1:54" x14ac:dyDescent="0.25">
      <c r="A396" s="1"/>
      <c r="B396" s="1"/>
      <c r="C396" s="1"/>
      <c r="D396" s="1"/>
      <c r="E396" s="1"/>
      <c r="F396" s="1"/>
      <c r="G396" s="1"/>
      <c r="H396" s="1"/>
      <c r="I396" s="25"/>
      <c r="J396" s="6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6"/>
      <c r="AH396" s="10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</row>
    <row r="397" spans="1:54" x14ac:dyDescent="0.25">
      <c r="A397" s="1"/>
      <c r="B397" s="1"/>
      <c r="C397" s="1"/>
      <c r="D397" s="1"/>
      <c r="E397" s="1"/>
      <c r="F397" s="1"/>
      <c r="G397" s="1"/>
      <c r="H397" s="1"/>
      <c r="I397" s="25"/>
      <c r="J397" s="6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6"/>
      <c r="AH397" s="10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</row>
    <row r="398" spans="1:54" x14ac:dyDescent="0.25">
      <c r="A398" s="1"/>
      <c r="B398" s="1"/>
      <c r="C398" s="1"/>
      <c r="D398" s="1"/>
      <c r="E398" s="1"/>
      <c r="F398" s="1"/>
      <c r="G398" s="1"/>
      <c r="H398" s="1"/>
      <c r="I398" s="25"/>
      <c r="J398" s="6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6"/>
      <c r="AH398" s="10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</row>
    <row r="399" spans="1:54" x14ac:dyDescent="0.25">
      <c r="A399" s="1"/>
      <c r="B399" s="1"/>
      <c r="C399" s="1"/>
      <c r="D399" s="1"/>
      <c r="E399" s="1"/>
      <c r="F399" s="1"/>
      <c r="G399" s="1"/>
      <c r="H399" s="1"/>
      <c r="I399" s="25"/>
      <c r="J399" s="6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6"/>
      <c r="AH399" s="10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</row>
    <row r="400" spans="1:54" x14ac:dyDescent="0.25">
      <c r="A400" s="1"/>
      <c r="B400" s="1"/>
      <c r="C400" s="1"/>
      <c r="D400" s="1"/>
      <c r="E400" s="1"/>
      <c r="F400" s="1"/>
      <c r="G400" s="1"/>
      <c r="H400" s="1"/>
      <c r="I400" s="25"/>
      <c r="J400" s="6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6"/>
      <c r="AH400" s="10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</row>
    <row r="401" spans="1:54" x14ac:dyDescent="0.25">
      <c r="A401" s="1"/>
      <c r="B401" s="1"/>
      <c r="C401" s="1"/>
      <c r="D401" s="1"/>
      <c r="E401" s="1"/>
      <c r="F401" s="1"/>
      <c r="G401" s="1"/>
      <c r="H401" s="1"/>
      <c r="I401" s="25"/>
      <c r="J401" s="6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6"/>
      <c r="AH401" s="10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</row>
    <row r="402" spans="1:54" x14ac:dyDescent="0.25">
      <c r="A402" s="1"/>
      <c r="B402" s="1"/>
      <c r="C402" s="1"/>
      <c r="D402" s="1"/>
      <c r="E402" s="1"/>
      <c r="F402" s="1"/>
      <c r="G402" s="1"/>
      <c r="H402" s="1"/>
      <c r="I402" s="25"/>
      <c r="J402" s="6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6"/>
      <c r="AH402" s="10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</row>
    <row r="403" spans="1:54" x14ac:dyDescent="0.25">
      <c r="A403" s="1"/>
      <c r="B403" s="1"/>
      <c r="C403" s="1"/>
      <c r="D403" s="1"/>
      <c r="E403" s="1"/>
      <c r="F403" s="1"/>
      <c r="G403" s="1"/>
      <c r="H403" s="1"/>
      <c r="I403" s="25"/>
      <c r="J403" s="6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6"/>
      <c r="AH403" s="10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</row>
    <row r="404" spans="1:54" x14ac:dyDescent="0.25">
      <c r="A404" s="1"/>
      <c r="B404" s="1"/>
      <c r="C404" s="1"/>
      <c r="D404" s="1"/>
      <c r="E404" s="1"/>
      <c r="F404" s="1"/>
      <c r="G404" s="1"/>
      <c r="H404" s="1"/>
      <c r="I404" s="25"/>
      <c r="J404" s="6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6"/>
      <c r="AH404" s="10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</row>
    <row r="405" spans="1:54" x14ac:dyDescent="0.25">
      <c r="A405" s="1"/>
      <c r="B405" s="1"/>
      <c r="C405" s="1"/>
      <c r="D405" s="1"/>
      <c r="E405" s="1"/>
      <c r="F405" s="1"/>
      <c r="G405" s="1"/>
      <c r="H405" s="1"/>
      <c r="I405" s="25"/>
      <c r="J405" s="6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6"/>
      <c r="AH405" s="10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</row>
    <row r="406" spans="1:54" x14ac:dyDescent="0.25">
      <c r="A406" s="1"/>
      <c r="B406" s="1"/>
      <c r="C406" s="1"/>
      <c r="D406" s="1"/>
      <c r="E406" s="1"/>
      <c r="F406" s="1"/>
      <c r="G406" s="1"/>
      <c r="H406" s="1"/>
      <c r="I406" s="25"/>
      <c r="J406" s="6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6"/>
      <c r="AH406" s="10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</row>
    <row r="407" spans="1:54" x14ac:dyDescent="0.25">
      <c r="A407" s="1"/>
      <c r="B407" s="1"/>
      <c r="C407" s="1"/>
      <c r="D407" s="1"/>
      <c r="E407" s="1"/>
      <c r="F407" s="1"/>
      <c r="G407" s="1"/>
      <c r="H407" s="1"/>
      <c r="I407" s="25"/>
      <c r="J407" s="6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6"/>
      <c r="AH407" s="10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</row>
    <row r="408" spans="1:54" x14ac:dyDescent="0.25">
      <c r="A408" s="1"/>
      <c r="B408" s="1"/>
      <c r="C408" s="1"/>
      <c r="D408" s="1"/>
      <c r="E408" s="1"/>
      <c r="F408" s="1"/>
      <c r="G408" s="1"/>
      <c r="H408" s="1"/>
      <c r="I408" s="25"/>
      <c r="J408" s="6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6"/>
      <c r="AH408" s="10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</row>
    <row r="409" spans="1:54" x14ac:dyDescent="0.25">
      <c r="A409" s="1"/>
      <c r="B409" s="1"/>
      <c r="C409" s="1"/>
      <c r="D409" s="1"/>
      <c r="E409" s="1"/>
      <c r="F409" s="1"/>
      <c r="G409" s="1"/>
      <c r="H409" s="1"/>
      <c r="I409" s="25"/>
      <c r="J409" s="6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6"/>
      <c r="AH409" s="10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</row>
    <row r="410" spans="1:54" x14ac:dyDescent="0.25">
      <c r="A410" s="1"/>
      <c r="B410" s="1"/>
      <c r="C410" s="1"/>
      <c r="D410" s="1"/>
      <c r="E410" s="1"/>
      <c r="F410" s="1"/>
      <c r="G410" s="1"/>
      <c r="H410" s="1"/>
      <c r="I410" s="25"/>
      <c r="J410" s="6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6"/>
      <c r="AH410" s="10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</row>
    <row r="411" spans="1:54" x14ac:dyDescent="0.25">
      <c r="A411" s="1"/>
      <c r="B411" s="1"/>
      <c r="C411" s="1"/>
      <c r="D411" s="1"/>
      <c r="E411" s="1"/>
      <c r="F411" s="1"/>
      <c r="G411" s="1"/>
      <c r="H411" s="1"/>
      <c r="I411" s="25"/>
      <c r="J411" s="6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6"/>
      <c r="AH411" s="10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</row>
    <row r="412" spans="1:54" x14ac:dyDescent="0.25">
      <c r="A412" s="1"/>
      <c r="B412" s="1"/>
      <c r="C412" s="1"/>
      <c r="D412" s="1"/>
      <c r="E412" s="1"/>
      <c r="F412" s="1"/>
      <c r="G412" s="1"/>
      <c r="H412" s="1"/>
      <c r="I412" s="25"/>
      <c r="J412" s="6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6"/>
      <c r="AH412" s="10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</row>
    <row r="413" spans="1:54" x14ac:dyDescent="0.25">
      <c r="A413" s="1"/>
      <c r="B413" s="1"/>
      <c r="C413" s="1"/>
      <c r="D413" s="1"/>
      <c r="E413" s="1"/>
      <c r="F413" s="1"/>
      <c r="G413" s="1"/>
      <c r="H413" s="1"/>
      <c r="I413" s="25"/>
      <c r="J413" s="6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6"/>
      <c r="AH413" s="10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</row>
    <row r="414" spans="1:54" x14ac:dyDescent="0.25">
      <c r="A414" s="1"/>
      <c r="B414" s="1"/>
      <c r="C414" s="1"/>
      <c r="D414" s="1"/>
      <c r="E414" s="1"/>
      <c r="F414" s="1"/>
      <c r="G414" s="1"/>
      <c r="H414" s="1"/>
      <c r="I414" s="25"/>
      <c r="J414" s="6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6"/>
      <c r="AH414" s="10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</row>
    <row r="415" spans="1:54" x14ac:dyDescent="0.25">
      <c r="A415" s="1"/>
      <c r="B415" s="1"/>
      <c r="C415" s="1"/>
      <c r="D415" s="1"/>
      <c r="E415" s="1"/>
      <c r="F415" s="1"/>
      <c r="G415" s="1"/>
      <c r="H415" s="1"/>
      <c r="I415" s="25"/>
      <c r="J415" s="6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6"/>
      <c r="AH415" s="10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</row>
    <row r="416" spans="1:54" x14ac:dyDescent="0.25">
      <c r="A416" s="1"/>
      <c r="B416" s="1"/>
      <c r="C416" s="1"/>
      <c r="D416" s="1"/>
      <c r="E416" s="1"/>
      <c r="F416" s="1"/>
      <c r="G416" s="1"/>
      <c r="H416" s="1"/>
      <c r="I416" s="25"/>
      <c r="J416" s="6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6"/>
      <c r="AH416" s="10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</row>
    <row r="417" spans="1:54" x14ac:dyDescent="0.25">
      <c r="A417" s="1"/>
      <c r="B417" s="1"/>
      <c r="C417" s="1"/>
      <c r="D417" s="1"/>
      <c r="E417" s="1"/>
      <c r="F417" s="1"/>
      <c r="G417" s="1"/>
      <c r="H417" s="1"/>
      <c r="I417" s="25"/>
      <c r="J417" s="6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6"/>
      <c r="AH417" s="10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</row>
    <row r="418" spans="1:54" x14ac:dyDescent="0.25">
      <c r="A418" s="1"/>
      <c r="B418" s="1"/>
      <c r="C418" s="1"/>
      <c r="D418" s="1"/>
      <c r="E418" s="1"/>
      <c r="F418" s="1"/>
      <c r="G418" s="1"/>
      <c r="H418" s="1"/>
      <c r="I418" s="25"/>
      <c r="J418" s="6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6"/>
      <c r="AH418" s="10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</row>
    <row r="419" spans="1:54" x14ac:dyDescent="0.25">
      <c r="A419" s="1"/>
      <c r="B419" s="1"/>
      <c r="C419" s="1"/>
      <c r="D419" s="1"/>
      <c r="E419" s="1"/>
      <c r="F419" s="1"/>
      <c r="G419" s="1"/>
      <c r="H419" s="1"/>
      <c r="I419" s="25"/>
      <c r="J419" s="6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6"/>
      <c r="AH419" s="10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</row>
    <row r="420" spans="1:54" x14ac:dyDescent="0.25">
      <c r="A420" s="1"/>
      <c r="B420" s="1"/>
      <c r="C420" s="1"/>
      <c r="D420" s="1"/>
      <c r="E420" s="1"/>
      <c r="F420" s="1"/>
      <c r="G420" s="1"/>
      <c r="H420" s="1"/>
      <c r="I420" s="25"/>
      <c r="J420" s="6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6"/>
      <c r="AH420" s="10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</row>
    <row r="421" spans="1:54" x14ac:dyDescent="0.25">
      <c r="A421" s="1"/>
      <c r="B421" s="1"/>
      <c r="C421" s="1"/>
      <c r="D421" s="1"/>
      <c r="E421" s="1"/>
      <c r="F421" s="1"/>
      <c r="G421" s="1"/>
      <c r="H421" s="1"/>
      <c r="I421" s="25"/>
      <c r="J421" s="6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6"/>
      <c r="AH421" s="10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</row>
    <row r="422" spans="1:54" x14ac:dyDescent="0.25">
      <c r="A422" s="1"/>
      <c r="B422" s="1"/>
      <c r="C422" s="1"/>
      <c r="D422" s="1"/>
      <c r="E422" s="1"/>
      <c r="F422" s="1"/>
      <c r="G422" s="1"/>
      <c r="H422" s="1"/>
      <c r="I422" s="25"/>
      <c r="J422" s="6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6"/>
      <c r="AH422" s="10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</row>
    <row r="423" spans="1:54" x14ac:dyDescent="0.25">
      <c r="A423" s="1"/>
      <c r="B423" s="1"/>
      <c r="C423" s="1"/>
      <c r="D423" s="1"/>
      <c r="E423" s="1"/>
      <c r="F423" s="1"/>
      <c r="G423" s="1"/>
      <c r="H423" s="1"/>
      <c r="I423" s="25"/>
      <c r="J423" s="6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6"/>
      <c r="AH423" s="10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</row>
    <row r="424" spans="1:54" x14ac:dyDescent="0.25">
      <c r="A424" s="1"/>
      <c r="B424" s="1"/>
      <c r="C424" s="1"/>
      <c r="D424" s="1"/>
      <c r="E424" s="1"/>
      <c r="F424" s="1"/>
      <c r="G424" s="1"/>
      <c r="H424" s="1"/>
      <c r="I424" s="25"/>
      <c r="J424" s="6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6"/>
      <c r="AH424" s="10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</row>
    <row r="425" spans="1:54" x14ac:dyDescent="0.25">
      <c r="A425" s="1"/>
      <c r="B425" s="1"/>
      <c r="C425" s="1"/>
      <c r="D425" s="1"/>
      <c r="E425" s="1"/>
      <c r="F425" s="1"/>
      <c r="G425" s="1"/>
      <c r="H425" s="1"/>
      <c r="I425" s="25"/>
      <c r="J425" s="6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6"/>
      <c r="AH425" s="10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</row>
    <row r="426" spans="1:54" x14ac:dyDescent="0.25">
      <c r="A426" s="1"/>
      <c r="B426" s="1"/>
      <c r="C426" s="1"/>
      <c r="D426" s="1"/>
      <c r="E426" s="1"/>
      <c r="F426" s="1"/>
      <c r="G426" s="1"/>
      <c r="H426" s="1"/>
      <c r="I426" s="25"/>
      <c r="J426" s="6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6"/>
      <c r="AH426" s="10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</row>
    <row r="427" spans="1:54" x14ac:dyDescent="0.25">
      <c r="A427" s="1"/>
      <c r="B427" s="1"/>
      <c r="C427" s="1"/>
      <c r="D427" s="1"/>
      <c r="E427" s="1"/>
      <c r="F427" s="1"/>
      <c r="G427" s="1"/>
      <c r="H427" s="1"/>
      <c r="I427" s="25"/>
      <c r="J427" s="6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6"/>
      <c r="AH427" s="10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</row>
    <row r="428" spans="1:54" x14ac:dyDescent="0.25">
      <c r="A428" s="1"/>
      <c r="B428" s="1"/>
      <c r="C428" s="1"/>
      <c r="D428" s="1"/>
      <c r="E428" s="1"/>
      <c r="F428" s="1"/>
      <c r="G428" s="1"/>
      <c r="H428" s="1"/>
      <c r="I428" s="25"/>
      <c r="J428" s="6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6"/>
      <c r="AH428" s="10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</row>
    <row r="429" spans="1:54" x14ac:dyDescent="0.25">
      <c r="A429" s="1"/>
      <c r="B429" s="1"/>
      <c r="C429" s="1"/>
      <c r="D429" s="1"/>
      <c r="E429" s="1"/>
      <c r="F429" s="1"/>
      <c r="G429" s="1"/>
      <c r="H429" s="1"/>
      <c r="I429" s="25"/>
      <c r="J429" s="6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6"/>
      <c r="AH429" s="10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</row>
    <row r="430" spans="1:54" x14ac:dyDescent="0.25">
      <c r="A430" s="1"/>
      <c r="B430" s="1"/>
      <c r="C430" s="1"/>
      <c r="D430" s="1"/>
      <c r="E430" s="1"/>
      <c r="F430" s="1"/>
      <c r="G430" s="1"/>
      <c r="H430" s="1"/>
      <c r="I430" s="25"/>
      <c r="J430" s="6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6"/>
      <c r="AH430" s="10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</row>
    <row r="431" spans="1:54" x14ac:dyDescent="0.25">
      <c r="A431" s="1"/>
      <c r="B431" s="1"/>
      <c r="C431" s="1"/>
      <c r="D431" s="1"/>
      <c r="E431" s="1"/>
      <c r="F431" s="1"/>
      <c r="G431" s="1"/>
      <c r="H431" s="1"/>
      <c r="I431" s="25"/>
      <c r="J431" s="6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6"/>
      <c r="AH431" s="10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</row>
    <row r="432" spans="1:54" x14ac:dyDescent="0.25">
      <c r="A432" s="1"/>
      <c r="B432" s="1"/>
      <c r="C432" s="1"/>
      <c r="D432" s="1"/>
      <c r="E432" s="1"/>
      <c r="F432" s="1"/>
      <c r="G432" s="1"/>
      <c r="H432" s="1"/>
      <c r="I432" s="25"/>
      <c r="J432" s="6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6"/>
      <c r="AH432" s="10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</row>
    <row r="433" spans="1:54" x14ac:dyDescent="0.25">
      <c r="A433" s="1"/>
      <c r="B433" s="1"/>
      <c r="C433" s="1"/>
      <c r="D433" s="1"/>
      <c r="E433" s="1"/>
      <c r="F433" s="1"/>
      <c r="G433" s="1"/>
      <c r="H433" s="1"/>
      <c r="I433" s="25"/>
      <c r="J433" s="6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6"/>
      <c r="AH433" s="10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</row>
    <row r="434" spans="1:54" x14ac:dyDescent="0.25">
      <c r="A434" s="1"/>
      <c r="B434" s="1"/>
      <c r="C434" s="1"/>
      <c r="D434" s="1"/>
      <c r="E434" s="1"/>
      <c r="F434" s="1"/>
      <c r="G434" s="1"/>
      <c r="H434" s="1"/>
      <c r="I434" s="25"/>
      <c r="J434" s="6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6"/>
      <c r="AH434" s="10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</row>
    <row r="435" spans="1:54" x14ac:dyDescent="0.25">
      <c r="A435" s="1"/>
      <c r="B435" s="1"/>
      <c r="C435" s="1"/>
      <c r="D435" s="1"/>
      <c r="E435" s="1"/>
      <c r="F435" s="1"/>
      <c r="G435" s="1"/>
      <c r="H435" s="1"/>
      <c r="I435" s="25"/>
      <c r="J435" s="6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6"/>
      <c r="AH435" s="10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</row>
    <row r="436" spans="1:54" x14ac:dyDescent="0.25">
      <c r="A436" s="1"/>
      <c r="B436" s="1"/>
      <c r="C436" s="1"/>
      <c r="D436" s="1"/>
      <c r="E436" s="1"/>
      <c r="F436" s="1"/>
      <c r="G436" s="1"/>
      <c r="H436" s="1"/>
      <c r="I436" s="25"/>
      <c r="J436" s="6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6"/>
      <c r="AH436" s="10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</row>
    <row r="437" spans="1:54" x14ac:dyDescent="0.25">
      <c r="A437" s="1"/>
      <c r="B437" s="1"/>
      <c r="C437" s="1"/>
      <c r="D437" s="1"/>
      <c r="E437" s="1"/>
      <c r="F437" s="1"/>
      <c r="G437" s="1"/>
      <c r="H437" s="1"/>
      <c r="I437" s="25"/>
      <c r="J437" s="6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6"/>
      <c r="AH437" s="10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</row>
    <row r="438" spans="1:54" x14ac:dyDescent="0.25">
      <c r="A438" s="1"/>
      <c r="B438" s="1"/>
      <c r="C438" s="1"/>
      <c r="D438" s="1"/>
      <c r="E438" s="1"/>
      <c r="F438" s="1"/>
      <c r="G438" s="1"/>
      <c r="H438" s="1"/>
      <c r="I438" s="25"/>
      <c r="J438" s="6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6"/>
      <c r="AH438" s="10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</row>
    <row r="439" spans="1:54" x14ac:dyDescent="0.25">
      <c r="A439" s="1"/>
      <c r="B439" s="1"/>
      <c r="C439" s="1"/>
      <c r="D439" s="1"/>
      <c r="E439" s="1"/>
      <c r="F439" s="1"/>
      <c r="G439" s="1"/>
      <c r="H439" s="1"/>
      <c r="I439" s="25"/>
      <c r="J439" s="6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6"/>
      <c r="AH439" s="10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</row>
    <row r="440" spans="1:54" x14ac:dyDescent="0.25">
      <c r="A440" s="1"/>
      <c r="B440" s="1"/>
      <c r="C440" s="1"/>
      <c r="D440" s="1"/>
      <c r="E440" s="1"/>
      <c r="F440" s="1"/>
      <c r="G440" s="1"/>
      <c r="H440" s="1"/>
      <c r="I440" s="25"/>
      <c r="J440" s="6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6"/>
      <c r="AH440" s="10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</row>
    <row r="441" spans="1:54" x14ac:dyDescent="0.25">
      <c r="A441" s="1"/>
      <c r="B441" s="1"/>
      <c r="C441" s="1"/>
      <c r="D441" s="1"/>
      <c r="E441" s="1"/>
      <c r="F441" s="1"/>
      <c r="G441" s="1"/>
      <c r="H441" s="1"/>
      <c r="I441" s="25"/>
      <c r="J441" s="6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6"/>
      <c r="AH441" s="10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</row>
    <row r="442" spans="1:54" x14ac:dyDescent="0.25">
      <c r="A442" s="1"/>
      <c r="B442" s="1"/>
      <c r="C442" s="1"/>
      <c r="D442" s="1"/>
      <c r="E442" s="1"/>
      <c r="F442" s="1"/>
      <c r="G442" s="1"/>
      <c r="H442" s="1"/>
      <c r="I442" s="25"/>
      <c r="J442" s="6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6"/>
      <c r="AH442" s="10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</row>
    <row r="443" spans="1:54" x14ac:dyDescent="0.25">
      <c r="A443" s="1"/>
      <c r="B443" s="1"/>
      <c r="C443" s="1"/>
      <c r="D443" s="1"/>
      <c r="E443" s="1"/>
      <c r="F443" s="1"/>
      <c r="G443" s="1"/>
      <c r="H443" s="1"/>
      <c r="I443" s="25"/>
      <c r="J443" s="6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6"/>
      <c r="AH443" s="10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</row>
    <row r="444" spans="1:54" x14ac:dyDescent="0.25">
      <c r="A444" s="1"/>
      <c r="B444" s="1"/>
      <c r="C444" s="1"/>
      <c r="D444" s="1"/>
      <c r="E444" s="1"/>
      <c r="F444" s="1"/>
      <c r="G444" s="1"/>
      <c r="H444" s="1"/>
      <c r="I444" s="25"/>
      <c r="J444" s="6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6"/>
      <c r="AH444" s="10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</row>
    <row r="445" spans="1:54" x14ac:dyDescent="0.25">
      <c r="A445" s="1"/>
      <c r="B445" s="1"/>
      <c r="C445" s="1"/>
      <c r="D445" s="1"/>
      <c r="E445" s="1"/>
      <c r="F445" s="1"/>
      <c r="G445" s="1"/>
      <c r="H445" s="1"/>
      <c r="I445" s="25"/>
      <c r="J445" s="6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6"/>
      <c r="AH445" s="10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</row>
    <row r="446" spans="1:54" x14ac:dyDescent="0.25">
      <c r="A446" s="1"/>
      <c r="B446" s="1"/>
      <c r="C446" s="1"/>
      <c r="D446" s="1"/>
      <c r="E446" s="1"/>
      <c r="F446" s="1"/>
      <c r="G446" s="1"/>
      <c r="H446" s="1"/>
      <c r="I446" s="25"/>
      <c r="J446" s="6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6"/>
      <c r="AH446" s="10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</row>
    <row r="447" spans="1:54" x14ac:dyDescent="0.25">
      <c r="A447" s="1"/>
      <c r="B447" s="1"/>
      <c r="C447" s="1"/>
      <c r="D447" s="1"/>
      <c r="E447" s="1"/>
      <c r="F447" s="1"/>
      <c r="G447" s="1"/>
      <c r="H447" s="1"/>
      <c r="I447" s="25"/>
      <c r="J447" s="6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6"/>
      <c r="AH447" s="10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</row>
    <row r="448" spans="1:54" x14ac:dyDescent="0.25">
      <c r="A448" s="1"/>
      <c r="B448" s="1"/>
      <c r="C448" s="1"/>
      <c r="D448" s="1"/>
      <c r="E448" s="1"/>
      <c r="F448" s="1"/>
      <c r="G448" s="1"/>
      <c r="H448" s="1"/>
      <c r="I448" s="25"/>
      <c r="J448" s="6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6"/>
      <c r="AH448" s="10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</row>
    <row r="449" spans="1:54" x14ac:dyDescent="0.25">
      <c r="A449" s="1"/>
      <c r="B449" s="1"/>
      <c r="C449" s="1"/>
      <c r="D449" s="1"/>
      <c r="E449" s="1"/>
      <c r="F449" s="1"/>
      <c r="G449" s="1"/>
      <c r="H449" s="1"/>
      <c r="I449" s="25"/>
      <c r="J449" s="6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6"/>
      <c r="AH449" s="10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</row>
    <row r="450" spans="1:54" x14ac:dyDescent="0.25">
      <c r="A450" s="1"/>
      <c r="B450" s="1"/>
      <c r="C450" s="1"/>
      <c r="D450" s="1"/>
      <c r="E450" s="1"/>
      <c r="F450" s="1"/>
      <c r="G450" s="1"/>
      <c r="H450" s="1"/>
      <c r="I450" s="25"/>
      <c r="J450" s="6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6"/>
      <c r="AH450" s="10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</row>
    <row r="451" spans="1:54" x14ac:dyDescent="0.25">
      <c r="A451" s="1"/>
      <c r="B451" s="1"/>
      <c r="C451" s="1"/>
      <c r="D451" s="1"/>
      <c r="E451" s="1"/>
      <c r="F451" s="1"/>
      <c r="G451" s="1"/>
      <c r="H451" s="1"/>
      <c r="I451" s="25"/>
      <c r="J451" s="6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6"/>
      <c r="AH451" s="10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</row>
    <row r="452" spans="1:54" x14ac:dyDescent="0.25">
      <c r="A452" s="1"/>
      <c r="B452" s="1"/>
      <c r="C452" s="1"/>
      <c r="D452" s="1"/>
      <c r="E452" s="1"/>
      <c r="F452" s="1"/>
      <c r="G452" s="1"/>
      <c r="H452" s="1"/>
      <c r="I452" s="25"/>
      <c r="J452" s="6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6"/>
      <c r="AH452" s="10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</row>
    <row r="453" spans="1:54" x14ac:dyDescent="0.25">
      <c r="A453" s="1"/>
      <c r="B453" s="1"/>
      <c r="C453" s="1"/>
      <c r="D453" s="1"/>
      <c r="E453" s="1"/>
      <c r="F453" s="1"/>
      <c r="G453" s="1"/>
      <c r="H453" s="1"/>
      <c r="I453" s="25"/>
      <c r="J453" s="6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6"/>
      <c r="AH453" s="10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</row>
    <row r="454" spans="1:54" x14ac:dyDescent="0.25">
      <c r="A454" s="1"/>
      <c r="B454" s="1"/>
      <c r="C454" s="1"/>
      <c r="D454" s="1"/>
      <c r="E454" s="1"/>
      <c r="F454" s="1"/>
      <c r="G454" s="1"/>
      <c r="H454" s="1"/>
      <c r="I454" s="25"/>
      <c r="J454" s="6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6"/>
      <c r="AH454" s="10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</row>
    <row r="455" spans="1:54" x14ac:dyDescent="0.25">
      <c r="A455" s="1"/>
      <c r="B455" s="1"/>
      <c r="C455" s="1"/>
      <c r="D455" s="1"/>
      <c r="E455" s="1"/>
      <c r="F455" s="1"/>
      <c r="G455" s="1"/>
      <c r="H455" s="1"/>
      <c r="I455" s="25"/>
      <c r="J455" s="6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6"/>
      <c r="AH455" s="10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</row>
    <row r="456" spans="1:54" x14ac:dyDescent="0.25">
      <c r="A456" s="1"/>
      <c r="B456" s="1"/>
      <c r="C456" s="1"/>
      <c r="D456" s="1"/>
      <c r="E456" s="1"/>
      <c r="F456" s="1"/>
      <c r="G456" s="1"/>
      <c r="H456" s="1"/>
      <c r="I456" s="25"/>
      <c r="J456" s="6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6"/>
      <c r="AH456" s="10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</row>
    <row r="457" spans="1:54" x14ac:dyDescent="0.25">
      <c r="A457" s="1"/>
      <c r="B457" s="1"/>
      <c r="C457" s="1"/>
      <c r="D457" s="1"/>
      <c r="E457" s="1"/>
      <c r="F457" s="1"/>
      <c r="G457" s="1"/>
      <c r="H457" s="1"/>
      <c r="I457" s="25"/>
      <c r="J457" s="6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6"/>
      <c r="AH457" s="10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</row>
    <row r="458" spans="1:54" x14ac:dyDescent="0.25">
      <c r="A458" s="1"/>
      <c r="B458" s="1"/>
      <c r="C458" s="1"/>
      <c r="D458" s="1"/>
      <c r="E458" s="1"/>
      <c r="F458" s="1"/>
      <c r="G458" s="1"/>
      <c r="H458" s="1"/>
      <c r="I458" s="25"/>
      <c r="J458" s="6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6"/>
      <c r="AH458" s="10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</row>
    <row r="459" spans="1:54" x14ac:dyDescent="0.25">
      <c r="A459" s="1"/>
      <c r="B459" s="1"/>
      <c r="C459" s="1"/>
      <c r="D459" s="1"/>
      <c r="E459" s="1"/>
      <c r="F459" s="1"/>
      <c r="G459" s="1"/>
      <c r="H459" s="1"/>
      <c r="I459" s="25"/>
      <c r="J459" s="6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6"/>
      <c r="AH459" s="10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</row>
    <row r="460" spans="1:54" x14ac:dyDescent="0.25">
      <c r="A460" s="1"/>
      <c r="B460" s="1"/>
      <c r="C460" s="1"/>
      <c r="D460" s="1"/>
      <c r="E460" s="1"/>
      <c r="F460" s="1"/>
      <c r="G460" s="1"/>
      <c r="H460" s="1"/>
      <c r="I460" s="25"/>
      <c r="J460" s="6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6"/>
      <c r="AH460" s="10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</row>
    <row r="461" spans="1:54" x14ac:dyDescent="0.25">
      <c r="A461" s="1"/>
      <c r="B461" s="1"/>
      <c r="C461" s="1"/>
      <c r="D461" s="1"/>
      <c r="E461" s="1"/>
      <c r="F461" s="1"/>
      <c r="G461" s="1"/>
      <c r="H461" s="1"/>
      <c r="I461" s="25"/>
      <c r="J461" s="6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6"/>
      <c r="AH461" s="10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</row>
    <row r="462" spans="1:54" x14ac:dyDescent="0.25">
      <c r="A462" s="1"/>
      <c r="B462" s="1"/>
      <c r="C462" s="1"/>
      <c r="D462" s="1"/>
      <c r="E462" s="1"/>
      <c r="F462" s="1"/>
      <c r="G462" s="1"/>
      <c r="H462" s="1"/>
      <c r="I462" s="25"/>
      <c r="J462" s="6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6"/>
      <c r="AH462" s="10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</row>
    <row r="463" spans="1:54" x14ac:dyDescent="0.25">
      <c r="A463" s="1"/>
      <c r="B463" s="1"/>
      <c r="C463" s="1"/>
      <c r="D463" s="1"/>
      <c r="E463" s="1"/>
      <c r="F463" s="1"/>
      <c r="G463" s="1"/>
      <c r="H463" s="1"/>
      <c r="I463" s="25"/>
      <c r="J463" s="6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6"/>
      <c r="AH463" s="10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</row>
    <row r="464" spans="1:54" x14ac:dyDescent="0.25">
      <c r="A464" s="1"/>
      <c r="B464" s="1"/>
      <c r="C464" s="1"/>
      <c r="D464" s="1"/>
      <c r="E464" s="1"/>
      <c r="F464" s="1"/>
      <c r="G464" s="1"/>
      <c r="H464" s="1"/>
      <c r="I464" s="25"/>
      <c r="J464" s="6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6"/>
      <c r="AH464" s="10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</row>
    <row r="465" spans="1:54" x14ac:dyDescent="0.25">
      <c r="A465" s="1"/>
      <c r="B465" s="1"/>
      <c r="C465" s="1"/>
      <c r="D465" s="1"/>
      <c r="E465" s="1"/>
      <c r="F465" s="1"/>
      <c r="G465" s="1"/>
      <c r="H465" s="1"/>
      <c r="I465" s="25"/>
      <c r="J465" s="6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6"/>
      <c r="AH465" s="10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</row>
    <row r="466" spans="1:54" x14ac:dyDescent="0.25">
      <c r="A466" s="1"/>
      <c r="B466" s="1"/>
      <c r="C466" s="1"/>
      <c r="D466" s="1"/>
      <c r="E466" s="1"/>
      <c r="F466" s="1"/>
      <c r="G466" s="1"/>
      <c r="H466" s="1"/>
      <c r="I466" s="25"/>
      <c r="J466" s="6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6"/>
      <c r="AH466" s="10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</row>
    <row r="467" spans="1:54" x14ac:dyDescent="0.25">
      <c r="A467" s="1"/>
      <c r="B467" s="1"/>
      <c r="C467" s="1"/>
      <c r="D467" s="1"/>
      <c r="E467" s="1"/>
      <c r="F467" s="1"/>
      <c r="G467" s="1"/>
      <c r="H467" s="1"/>
      <c r="I467" s="25"/>
      <c r="J467" s="6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6"/>
      <c r="AH467" s="10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</row>
    <row r="468" spans="1:54" x14ac:dyDescent="0.25">
      <c r="A468" s="1"/>
      <c r="B468" s="1"/>
      <c r="C468" s="1"/>
      <c r="D468" s="1"/>
      <c r="E468" s="1"/>
      <c r="F468" s="1"/>
      <c r="G468" s="1"/>
      <c r="H468" s="1"/>
      <c r="I468" s="25"/>
      <c r="J468" s="6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6"/>
      <c r="AH468" s="10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</row>
    <row r="469" spans="1:54" x14ac:dyDescent="0.25">
      <c r="A469" s="1"/>
      <c r="B469" s="1"/>
      <c r="C469" s="1"/>
      <c r="D469" s="1"/>
      <c r="E469" s="1"/>
      <c r="F469" s="1"/>
      <c r="G469" s="1"/>
      <c r="H469" s="1"/>
      <c r="I469" s="25"/>
      <c r="J469" s="6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6"/>
      <c r="AH469" s="10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</row>
    <row r="470" spans="1:54" x14ac:dyDescent="0.25">
      <c r="A470" s="1"/>
      <c r="B470" s="1"/>
      <c r="C470" s="1"/>
      <c r="D470" s="1"/>
      <c r="E470" s="1"/>
      <c r="F470" s="1"/>
      <c r="G470" s="1"/>
      <c r="H470" s="1"/>
      <c r="I470" s="25"/>
      <c r="J470" s="6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6"/>
      <c r="AH470" s="10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</row>
    <row r="471" spans="1:54" x14ac:dyDescent="0.25">
      <c r="A471" s="1"/>
      <c r="B471" s="1"/>
      <c r="C471" s="1"/>
      <c r="D471" s="1"/>
      <c r="E471" s="1"/>
      <c r="F471" s="1"/>
      <c r="G471" s="1"/>
      <c r="H471" s="1"/>
      <c r="I471" s="25"/>
      <c r="J471" s="6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6"/>
      <c r="AH471" s="10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</row>
    <row r="472" spans="1:54" x14ac:dyDescent="0.25">
      <c r="A472" s="1"/>
      <c r="B472" s="1"/>
      <c r="C472" s="1"/>
      <c r="D472" s="1"/>
      <c r="E472" s="1"/>
      <c r="F472" s="1"/>
      <c r="G472" s="1"/>
      <c r="H472" s="1"/>
      <c r="I472" s="25"/>
      <c r="J472" s="6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6"/>
      <c r="AH472" s="10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</row>
    <row r="473" spans="1:54" x14ac:dyDescent="0.25">
      <c r="A473" s="1"/>
      <c r="B473" s="1"/>
      <c r="C473" s="1"/>
      <c r="D473" s="1"/>
      <c r="E473" s="1"/>
      <c r="F473" s="1"/>
      <c r="G473" s="1"/>
      <c r="H473" s="1"/>
      <c r="I473" s="25"/>
      <c r="J473" s="6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6"/>
      <c r="AH473" s="10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</row>
    <row r="474" spans="1:54" x14ac:dyDescent="0.25">
      <c r="A474" s="1"/>
      <c r="B474" s="1"/>
      <c r="C474" s="1"/>
      <c r="D474" s="1"/>
      <c r="E474" s="1"/>
      <c r="F474" s="1"/>
      <c r="G474" s="1"/>
      <c r="H474" s="1"/>
      <c r="I474" s="25"/>
      <c r="J474" s="6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6"/>
      <c r="AH474" s="10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</row>
    <row r="475" spans="1:54" x14ac:dyDescent="0.25">
      <c r="A475" s="1"/>
      <c r="B475" s="1"/>
      <c r="C475" s="1"/>
      <c r="D475" s="1"/>
      <c r="E475" s="1"/>
      <c r="F475" s="1"/>
      <c r="G475" s="1"/>
      <c r="H475" s="1"/>
      <c r="I475" s="25"/>
      <c r="J475" s="6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6"/>
      <c r="AH475" s="10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</row>
    <row r="476" spans="1:54" x14ac:dyDescent="0.25">
      <c r="A476" s="1"/>
      <c r="B476" s="1"/>
      <c r="C476" s="1"/>
      <c r="D476" s="1"/>
      <c r="E476" s="1"/>
      <c r="F476" s="1"/>
      <c r="G476" s="1"/>
      <c r="H476" s="1"/>
      <c r="I476" s="25"/>
      <c r="J476" s="6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6"/>
      <c r="AH476" s="10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</row>
    <row r="477" spans="1:54" x14ac:dyDescent="0.25">
      <c r="A477" s="1"/>
      <c r="B477" s="1"/>
      <c r="C477" s="1"/>
      <c r="D477" s="1"/>
      <c r="E477" s="1"/>
      <c r="F477" s="1"/>
      <c r="G477" s="1"/>
      <c r="H477" s="1"/>
      <c r="I477" s="25"/>
      <c r="J477" s="6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6"/>
      <c r="AH477" s="10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</row>
    <row r="478" spans="1:54" x14ac:dyDescent="0.25">
      <c r="A478" s="1"/>
      <c r="B478" s="1"/>
      <c r="C478" s="1"/>
      <c r="D478" s="1"/>
      <c r="E478" s="1"/>
      <c r="F478" s="1"/>
      <c r="G478" s="1"/>
      <c r="H478" s="1"/>
      <c r="I478" s="25"/>
      <c r="J478" s="6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6"/>
      <c r="AH478" s="10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</row>
    <row r="479" spans="1:54" x14ac:dyDescent="0.25">
      <c r="A479" s="1"/>
      <c r="B479" s="1"/>
      <c r="C479" s="1"/>
      <c r="D479" s="1"/>
      <c r="E479" s="1"/>
      <c r="F479" s="1"/>
      <c r="G479" s="1"/>
      <c r="H479" s="1"/>
      <c r="I479" s="25"/>
      <c r="J479" s="6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6"/>
      <c r="AH479" s="10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</row>
    <row r="480" spans="1:54" x14ac:dyDescent="0.25">
      <c r="A480" s="1"/>
      <c r="B480" s="1"/>
      <c r="C480" s="1"/>
      <c r="D480" s="1"/>
      <c r="E480" s="1"/>
      <c r="F480" s="1"/>
      <c r="G480" s="1"/>
      <c r="H480" s="1"/>
      <c r="I480" s="25"/>
      <c r="J480" s="6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6"/>
      <c r="AH480" s="10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</row>
    <row r="481" spans="1:54" x14ac:dyDescent="0.25">
      <c r="A481" s="1"/>
      <c r="B481" s="1"/>
      <c r="C481" s="1"/>
      <c r="D481" s="1"/>
      <c r="E481" s="1"/>
      <c r="F481" s="1"/>
      <c r="G481" s="1"/>
      <c r="H481" s="1"/>
      <c r="I481" s="25"/>
      <c r="J481" s="6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6"/>
      <c r="AH481" s="10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</row>
    <row r="482" spans="1:54" x14ac:dyDescent="0.25">
      <c r="A482" s="1"/>
      <c r="B482" s="1"/>
      <c r="C482" s="1"/>
      <c r="D482" s="1"/>
      <c r="E482" s="1"/>
      <c r="F482" s="1"/>
      <c r="G482" s="1"/>
      <c r="H482" s="1"/>
      <c r="I482" s="25"/>
      <c r="J482" s="6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6"/>
      <c r="AH482" s="10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</row>
    <row r="483" spans="1:54" x14ac:dyDescent="0.25">
      <c r="A483" s="1"/>
      <c r="B483" s="1"/>
      <c r="C483" s="1"/>
      <c r="D483" s="1"/>
      <c r="E483" s="1"/>
      <c r="F483" s="1"/>
      <c r="G483" s="1"/>
      <c r="H483" s="1"/>
      <c r="I483" s="25"/>
      <c r="J483" s="6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6"/>
      <c r="AH483" s="10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</row>
    <row r="484" spans="1:54" x14ac:dyDescent="0.25">
      <c r="A484" s="1"/>
      <c r="B484" s="1"/>
      <c r="C484" s="1"/>
      <c r="D484" s="1"/>
      <c r="E484" s="1"/>
      <c r="F484" s="1"/>
      <c r="G484" s="1"/>
      <c r="H484" s="1"/>
      <c r="I484" s="25"/>
      <c r="J484" s="6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6"/>
      <c r="AH484" s="10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</row>
    <row r="485" spans="1:54" x14ac:dyDescent="0.25">
      <c r="A485" s="1"/>
      <c r="B485" s="1"/>
      <c r="C485" s="1"/>
      <c r="D485" s="1"/>
      <c r="E485" s="1"/>
      <c r="F485" s="1"/>
      <c r="G485" s="1"/>
      <c r="H485" s="1"/>
      <c r="I485" s="25"/>
      <c r="J485" s="6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6"/>
      <c r="AH485" s="10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</row>
    <row r="486" spans="1:54" x14ac:dyDescent="0.25">
      <c r="A486" s="1"/>
      <c r="B486" s="1"/>
      <c r="C486" s="1"/>
      <c r="D486" s="1"/>
      <c r="E486" s="1"/>
      <c r="F486" s="1"/>
      <c r="G486" s="1"/>
      <c r="H486" s="1"/>
      <c r="I486" s="25"/>
      <c r="J486" s="6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6"/>
      <c r="AH486" s="10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</row>
    <row r="487" spans="1:54" x14ac:dyDescent="0.25">
      <c r="A487" s="1"/>
      <c r="B487" s="1"/>
      <c r="C487" s="1"/>
      <c r="D487" s="1"/>
      <c r="E487" s="1"/>
      <c r="F487" s="1"/>
      <c r="G487" s="1"/>
      <c r="H487" s="1"/>
      <c r="I487" s="25"/>
      <c r="J487" s="6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6"/>
      <c r="AH487" s="10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</row>
    <row r="488" spans="1:54" x14ac:dyDescent="0.25">
      <c r="A488" s="1"/>
      <c r="B488" s="1"/>
      <c r="C488" s="1"/>
      <c r="D488" s="1"/>
      <c r="E488" s="1"/>
      <c r="F488" s="1"/>
      <c r="G488" s="1"/>
      <c r="H488" s="1"/>
      <c r="I488" s="25"/>
      <c r="J488" s="6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6"/>
      <c r="AH488" s="10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</row>
    <row r="489" spans="1:54" x14ac:dyDescent="0.25">
      <c r="A489" s="1"/>
      <c r="B489" s="1"/>
      <c r="C489" s="1"/>
      <c r="D489" s="1"/>
      <c r="E489" s="1"/>
      <c r="F489" s="1"/>
      <c r="G489" s="1"/>
      <c r="H489" s="1"/>
      <c r="I489" s="25"/>
      <c r="J489" s="6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6"/>
      <c r="AH489" s="10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</row>
    <row r="490" spans="1:54" x14ac:dyDescent="0.25">
      <c r="A490" s="1"/>
      <c r="B490" s="1"/>
      <c r="C490" s="1"/>
      <c r="D490" s="1"/>
      <c r="E490" s="1"/>
      <c r="F490" s="1"/>
      <c r="G490" s="1"/>
      <c r="H490" s="1"/>
      <c r="I490" s="25"/>
      <c r="J490" s="6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6"/>
      <c r="AH490" s="10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</row>
    <row r="491" spans="1:54" x14ac:dyDescent="0.25">
      <c r="A491" s="1"/>
      <c r="B491" s="1"/>
      <c r="C491" s="1"/>
      <c r="D491" s="1"/>
      <c r="E491" s="1"/>
      <c r="F491" s="1"/>
      <c r="G491" s="1"/>
      <c r="H491" s="1"/>
      <c r="I491" s="25"/>
      <c r="J491" s="6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6"/>
      <c r="AH491" s="10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</row>
    <row r="492" spans="1:54" x14ac:dyDescent="0.25">
      <c r="A492" s="1"/>
      <c r="B492" s="1"/>
      <c r="C492" s="1"/>
      <c r="D492" s="1"/>
      <c r="E492" s="1"/>
      <c r="F492" s="1"/>
      <c r="G492" s="1"/>
      <c r="H492" s="1"/>
      <c r="I492" s="25"/>
      <c r="J492" s="6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6"/>
      <c r="AH492" s="10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</row>
  </sheetData>
  <autoFilter ref="A3:AI60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2024-05-01T09:35:40Z</dcterms:created>
  <dcterms:modified xsi:type="dcterms:W3CDTF">2024-05-06T10:08:25Z</dcterms:modified>
</cp:coreProperties>
</file>