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8AE54D9-708A-48D9-949E-C33BC7E967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X511" i="1"/>
  <c r="W511" i="1"/>
  <c r="Y510" i="1"/>
  <c r="X510" i="1"/>
  <c r="Y509" i="1"/>
  <c r="X509" i="1"/>
  <c r="Y508" i="1"/>
  <c r="X508" i="1"/>
  <c r="Y507" i="1"/>
  <c r="Y511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X492" i="1"/>
  <c r="W492" i="1"/>
  <c r="Y491" i="1"/>
  <c r="Y492" i="1" s="1"/>
  <c r="X491" i="1"/>
  <c r="X493" i="1" s="1"/>
  <c r="O491" i="1"/>
  <c r="W489" i="1"/>
  <c r="W488" i="1"/>
  <c r="Y487" i="1"/>
  <c r="X487" i="1"/>
  <c r="O487" i="1"/>
  <c r="X486" i="1"/>
  <c r="O486" i="1"/>
  <c r="Y485" i="1"/>
  <c r="X485" i="1"/>
  <c r="O485" i="1"/>
  <c r="W483" i="1"/>
  <c r="W482" i="1"/>
  <c r="Y481" i="1"/>
  <c r="X481" i="1"/>
  <c r="O481" i="1"/>
  <c r="X480" i="1"/>
  <c r="Y480" i="1" s="1"/>
  <c r="O480" i="1"/>
  <c r="Y479" i="1"/>
  <c r="X479" i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Y471" i="1"/>
  <c r="Y473" i="1" s="1"/>
  <c r="X471" i="1"/>
  <c r="X473" i="1" s="1"/>
  <c r="O471" i="1"/>
  <c r="W469" i="1"/>
  <c r="W468" i="1"/>
  <c r="Y467" i="1"/>
  <c r="X467" i="1"/>
  <c r="O467" i="1"/>
  <c r="X466" i="1"/>
  <c r="Y466" i="1" s="1"/>
  <c r="O466" i="1"/>
  <c r="Y465" i="1"/>
  <c r="X465" i="1"/>
  <c r="O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O458" i="1"/>
  <c r="Y457" i="1"/>
  <c r="X457" i="1"/>
  <c r="O457" i="1"/>
  <c r="W453" i="1"/>
  <c r="X452" i="1"/>
  <c r="W452" i="1"/>
  <c r="Y451" i="1"/>
  <c r="X451" i="1"/>
  <c r="Y450" i="1"/>
  <c r="X450" i="1"/>
  <c r="Y449" i="1"/>
  <c r="X449" i="1"/>
  <c r="Y448" i="1"/>
  <c r="Y452" i="1" s="1"/>
  <c r="X448" i="1"/>
  <c r="U547" i="1" s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Y434" i="1"/>
  <c r="Y436" i="1" s="1"/>
  <c r="X434" i="1"/>
  <c r="O434" i="1"/>
  <c r="W432" i="1"/>
  <c r="W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O426" i="1"/>
  <c r="X425" i="1"/>
  <c r="Y425" i="1" s="1"/>
  <c r="O425" i="1"/>
  <c r="Y424" i="1"/>
  <c r="X424" i="1"/>
  <c r="X432" i="1" s="1"/>
  <c r="O424" i="1"/>
  <c r="W422" i="1"/>
  <c r="W421" i="1"/>
  <c r="Y420" i="1"/>
  <c r="X420" i="1"/>
  <c r="O420" i="1"/>
  <c r="X419" i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Y363" i="1"/>
  <c r="Y365" i="1" s="1"/>
  <c r="X363" i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Y356" i="1" s="1"/>
  <c r="O356" i="1"/>
  <c r="Y355" i="1"/>
  <c r="Y360" i="1" s="1"/>
  <c r="X355" i="1"/>
  <c r="O355" i="1"/>
  <c r="W352" i="1"/>
  <c r="X351" i="1"/>
  <c r="W351" i="1"/>
  <c r="Y350" i="1"/>
  <c r="Y351" i="1" s="1"/>
  <c r="X350" i="1"/>
  <c r="X352" i="1" s="1"/>
  <c r="O350" i="1"/>
  <c r="W348" i="1"/>
  <c r="X347" i="1"/>
  <c r="W347" i="1"/>
  <c r="Y346" i="1"/>
  <c r="X346" i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6" i="1" s="1"/>
  <c r="X330" i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Y314" i="1"/>
  <c r="X314" i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W231" i="1"/>
  <c r="W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O225" i="1"/>
  <c r="X224" i="1"/>
  <c r="X231" i="1" s="1"/>
  <c r="O224" i="1"/>
  <c r="W221" i="1"/>
  <c r="W220" i="1"/>
  <c r="X219" i="1"/>
  <c r="Y219" i="1" s="1"/>
  <c r="O219" i="1"/>
  <c r="Y218" i="1"/>
  <c r="Y220" i="1" s="1"/>
  <c r="X218" i="1"/>
  <c r="X220" i="1" s="1"/>
  <c r="O218" i="1"/>
  <c r="W216" i="1"/>
  <c r="W215" i="1"/>
  <c r="Y214" i="1"/>
  <c r="X214" i="1"/>
  <c r="O214" i="1"/>
  <c r="X213" i="1"/>
  <c r="Y213" i="1" s="1"/>
  <c r="O213" i="1"/>
  <c r="Y212" i="1"/>
  <c r="X212" i="1"/>
  <c r="O212" i="1"/>
  <c r="X211" i="1"/>
  <c r="Y211" i="1" s="1"/>
  <c r="O211" i="1"/>
  <c r="Y210" i="1"/>
  <c r="X210" i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Y201" i="1"/>
  <c r="X201" i="1"/>
  <c r="X205" i="1" s="1"/>
  <c r="O201" i="1"/>
  <c r="W199" i="1"/>
  <c r="W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Y198" i="1" s="1"/>
  <c r="X181" i="1"/>
  <c r="X199" i="1" s="1"/>
  <c r="O181" i="1"/>
  <c r="W179" i="1"/>
  <c r="W178" i="1"/>
  <c r="Y177" i="1"/>
  <c r="X177" i="1"/>
  <c r="O177" i="1"/>
  <c r="X176" i="1"/>
  <c r="Y176" i="1" s="1"/>
  <c r="O176" i="1"/>
  <c r="Y175" i="1"/>
  <c r="X175" i="1"/>
  <c r="O175" i="1"/>
  <c r="X174" i="1"/>
  <c r="X179" i="1" s="1"/>
  <c r="O174" i="1"/>
  <c r="W172" i="1"/>
  <c r="W171" i="1"/>
  <c r="X170" i="1"/>
  <c r="Y170" i="1" s="1"/>
  <c r="O170" i="1"/>
  <c r="Y169" i="1"/>
  <c r="Y171" i="1" s="1"/>
  <c r="X169" i="1"/>
  <c r="X171" i="1" s="1"/>
  <c r="O169" i="1"/>
  <c r="W167" i="1"/>
  <c r="W166" i="1"/>
  <c r="Y165" i="1"/>
  <c r="X165" i="1"/>
  <c r="O165" i="1"/>
  <c r="X164" i="1"/>
  <c r="I547" i="1" s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X160" i="1" s="1"/>
  <c r="O151" i="1"/>
  <c r="W148" i="1"/>
  <c r="W147" i="1"/>
  <c r="X146" i="1"/>
  <c r="Y146" i="1" s="1"/>
  <c r="O146" i="1"/>
  <c r="Y145" i="1"/>
  <c r="X145" i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Y135" i="1"/>
  <c r="X135" i="1"/>
  <c r="O135" i="1"/>
  <c r="X134" i="1"/>
  <c r="F547" i="1" s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X130" i="1" s="1"/>
  <c r="O123" i="1"/>
  <c r="W121" i="1"/>
  <c r="W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20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Y103" i="1" s="1"/>
  <c r="X96" i="1"/>
  <c r="X104" i="1" s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X94" i="1" s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E547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7" i="1" s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X35" i="1" s="1"/>
  <c r="O27" i="1"/>
  <c r="W25" i="1"/>
  <c r="W537" i="1" s="1"/>
  <c r="W24" i="1"/>
  <c r="Y23" i="1"/>
  <c r="X23" i="1"/>
  <c r="O23" i="1"/>
  <c r="X22" i="1"/>
  <c r="B547" i="1" s="1"/>
  <c r="H10" i="1"/>
  <c r="A9" i="1"/>
  <c r="A10" i="1" s="1"/>
  <c r="D7" i="1"/>
  <c r="P6" i="1"/>
  <c r="O2" i="1"/>
  <c r="Y34" i="1" l="1"/>
  <c r="Y205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H547" i="1"/>
  <c r="R547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X538" i="1"/>
  <c r="X539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0" i="1" l="1"/>
  <c r="X537" i="1"/>
  <c r="Y542" i="1"/>
  <c r="X541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<sst xmlns="http://schemas.openxmlformats.org/spreadsheetml/2006/main" count="2316" uniqueCount="767">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</sst>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4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5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0.41666666666666669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30</v>
      </c>
      <c r="X51" s="371">
        <f>IFERROR(IF(W51="",0,CEILING((W51/$H51),1)*$H51),"")</f>
        <v>32.400000000000006</v>
      </c>
      <c r="Y51" s="36">
        <f>IFERROR(IF(X51=0,"",ROUNDUP(X51/H51,0)*0.02175),"")</f>
        <v>6.5250000000000002E-2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2.7777777777777777</v>
      </c>
      <c r="X53" s="372">
        <f>IFERROR(X51/H51,"0")+IFERROR(X52/H52,"0")</f>
        <v>3.0000000000000004</v>
      </c>
      <c r="Y53" s="372">
        <f>IFERROR(IF(Y51="",0,Y51),"0")+IFERROR(IF(Y52="",0,Y52),"0")</f>
        <v>6.5250000000000002E-2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30</v>
      </c>
      <c r="X54" s="372">
        <f>IFERROR(SUM(X51:X52),"0")</f>
        <v>32.400000000000006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20</v>
      </c>
      <c r="X57" s="371">
        <f>IFERROR(IF(W57="",0,CEILING((W57/$H57),1)*$H57),"")</f>
        <v>21.6</v>
      </c>
      <c r="Y57" s="36">
        <f>IFERROR(IF(X57=0,"",ROUNDUP(X57/H57,0)*0.02175),"")</f>
        <v>4.3499999999999997E-2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1.8518518518518516</v>
      </c>
      <c r="X61" s="372">
        <f>IFERROR(X57/H57,"0")+IFERROR(X58/H58,"0")+IFERROR(X59/H59,"0")+IFERROR(X60/H60,"0")</f>
        <v>2</v>
      </c>
      <c r="Y61" s="372">
        <f>IFERROR(IF(Y57="",0,Y57),"0")+IFERROR(IF(Y58="",0,Y58),"0")+IFERROR(IF(Y59="",0,Y59),"0")+IFERROR(IF(Y60="",0,Y60),"0")</f>
        <v>4.3499999999999997E-2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20</v>
      </c>
      <c r="X62" s="372">
        <f>IFERROR(SUM(X57:X60),"0")</f>
        <v>21.6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0</v>
      </c>
      <c r="X87" s="372">
        <f>IFERROR(SUM(X65:X85),"0")</f>
        <v>0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30</v>
      </c>
      <c r="X108" s="371">
        <f t="shared" si="6"/>
        <v>33.6</v>
      </c>
      <c r="Y108" s="36">
        <f>IFERROR(IF(X108=0,"",ROUNDUP(X108/H108,0)*0.02175),"")</f>
        <v>8.6999999999999994E-2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3.5714285714285712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8.6999999999999994E-2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30</v>
      </c>
      <c r="X121" s="372">
        <f>IFERROR(SUM(X106:X119),"0")</f>
        <v>33.6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20</v>
      </c>
      <c r="X134" s="371">
        <f>IFERROR(IF(W134="",0,CEILING((W134/$H134),1)*$H134),"")</f>
        <v>25.200000000000003</v>
      </c>
      <c r="Y134" s="36">
        <f>IFERROR(IF(X134=0,"",ROUNDUP(X134/H134,0)*0.02175),"")</f>
        <v>6.5250000000000002E-2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2.3809523809523809</v>
      </c>
      <c r="X139" s="372">
        <f>IFERROR(X134/H134,"0")+IFERROR(X135/H135,"0")+IFERROR(X136/H136,"0")+IFERROR(X137/H137,"0")+IFERROR(X138/H138,"0")</f>
        <v>3</v>
      </c>
      <c r="Y139" s="372">
        <f>IFERROR(IF(Y134="",0,Y134),"0")+IFERROR(IF(Y135="",0,Y135),"0")+IFERROR(IF(Y136="",0,Y136),"0")+IFERROR(IF(Y137="",0,Y137),"0")+IFERROR(IF(Y138="",0,Y138),"0")</f>
        <v>6.5250000000000002E-2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20</v>
      </c>
      <c r="X140" s="372">
        <f>IFERROR(SUM(X134:X138),"0")</f>
        <v>25.200000000000003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20</v>
      </c>
      <c r="X235" s="371">
        <f t="shared" si="13"/>
        <v>21.6</v>
      </c>
      <c r="Y235" s="36">
        <f>IFERROR(IF(X235=0,"",ROUNDUP(X235/H235,0)*0.02175),"")</f>
        <v>4.3499999999999997E-2</v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1.8518518518518516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2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4.3499999999999997E-2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20</v>
      </c>
      <c r="X249" s="372">
        <f>IFERROR(SUM(X234:X247),"0")</f>
        <v>21.6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60</v>
      </c>
      <c r="X255" s="371">
        <f>IFERROR(IF(W255="",0,CEILING((W255/$H255),1)*$H255),"")</f>
        <v>63</v>
      </c>
      <c r="Y255" s="36">
        <f>IFERROR(IF(X255=0,"",ROUNDUP(X255/H255,0)*0.00753),"")</f>
        <v>0.11295000000000001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120</v>
      </c>
      <c r="X256" s="371">
        <f>IFERROR(IF(W256="",0,CEILING((W256/$H256),1)*$H256),"")</f>
        <v>121.80000000000001</v>
      </c>
      <c r="Y256" s="36">
        <f>IFERROR(IF(X256=0,"",ROUNDUP(X256/H256,0)*0.00753),"")</f>
        <v>0.21837000000000001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42.857142857142854</v>
      </c>
      <c r="X259" s="372">
        <f>IFERROR(X255/H255,"0")+IFERROR(X256/H256,"0")+IFERROR(X257/H257,"0")+IFERROR(X258/H258,"0")</f>
        <v>44</v>
      </c>
      <c r="Y259" s="372">
        <f>IFERROR(IF(Y255="",0,Y255),"0")+IFERROR(IF(Y256="",0,Y256),"0")+IFERROR(IF(Y257="",0,Y257),"0")+IFERROR(IF(Y258="",0,Y258),"0")</f>
        <v>0.33132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180</v>
      </c>
      <c r="X260" s="372">
        <f>IFERROR(SUM(X255:X258),"0")</f>
        <v>184.8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0</v>
      </c>
      <c r="X271" s="372">
        <f>IFERROR(X262/H262,"0")+IFERROR(X263/H263,"0")+IFERROR(X264/H264,"0")+IFERROR(X265/H265,"0")+IFERROR(X266/H266,"0")+IFERROR(X267/H267,"0")+IFERROR(X268/H268,"0")+IFERROR(X269/H269,"0")+IFERROR(X270/H270,"0")</f>
        <v>0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0</v>
      </c>
      <c r="X272" s="372">
        <f>IFERROR(SUM(X262:X270),"0")</f>
        <v>0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0</v>
      </c>
      <c r="X315" s="372">
        <f>IFERROR(X312/H312,"0")+IFERROR(X313/H313,"0")+IFERROR(X314/H314,"0")</f>
        <v>0</v>
      </c>
      <c r="Y315" s="372">
        <f>IFERROR(IF(Y312="",0,Y312),"0")+IFERROR(IF(Y313="",0,Y313),"0")+IFERROR(IF(Y314="",0,Y314),"0")</f>
        <v>0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0</v>
      </c>
      <c r="X316" s="372">
        <f>IFERROR(SUM(X312:X314),"0")</f>
        <v>0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170</v>
      </c>
      <c r="X329" s="371">
        <f t="shared" si="17"/>
        <v>180</v>
      </c>
      <c r="Y329" s="36">
        <f>IFERROR(IF(X329=0,"",ROUNDUP(X329/H329,0)*0.02175),"")</f>
        <v>0.26100000000000001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45</v>
      </c>
      <c r="X331" s="371">
        <f t="shared" si="17"/>
        <v>45</v>
      </c>
      <c r="Y331" s="36">
        <f>IFERROR(IF(X331=0,"",ROUNDUP(X331/H331,0)*0.02175),"")</f>
        <v>6.5250000000000002E-2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30</v>
      </c>
      <c r="X333" s="371">
        <f t="shared" si="17"/>
        <v>30</v>
      </c>
      <c r="Y333" s="36">
        <f>IFERROR(IF(X333=0,"",ROUNDUP(X333/H333,0)*0.02175),"")</f>
        <v>4.3499999999999997E-2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16.333333333333336</v>
      </c>
      <c r="X336" s="372">
        <f>IFERROR(X328/H328,"0")+IFERROR(X329/H329,"0")+IFERROR(X330/H330,"0")+IFERROR(X331/H331,"0")+IFERROR(X332/H332,"0")+IFERROR(X333/H333,"0")+IFERROR(X334/H334,"0")+IFERROR(X335/H335,"0")</f>
        <v>17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0.36975000000000002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245</v>
      </c>
      <c r="X337" s="372">
        <f>IFERROR(SUM(X328:X335),"0")</f>
        <v>255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400</v>
      </c>
      <c r="X339" s="371">
        <f>IFERROR(IF(W339="",0,CEILING((W339/$H339),1)*$H339),"")</f>
        <v>405</v>
      </c>
      <c r="Y339" s="36">
        <f>IFERROR(IF(X339=0,"",ROUNDUP(X339/H339,0)*0.02175),"")</f>
        <v>0.58724999999999994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26.666666666666668</v>
      </c>
      <c r="X342" s="372">
        <f>IFERROR(X339/H339,"0")+IFERROR(X340/H340,"0")+IFERROR(X341/H341,"0")</f>
        <v>27</v>
      </c>
      <c r="Y342" s="372">
        <f>IFERROR(IF(Y339="",0,Y339),"0")+IFERROR(IF(Y340="",0,Y340),"0")+IFERROR(IF(Y341="",0,Y341),"0")</f>
        <v>0.58724999999999994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400</v>
      </c>
      <c r="X343" s="372">
        <f>IFERROR(SUM(X339:X341),"0")</f>
        <v>405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120</v>
      </c>
      <c r="X368" s="371">
        <f>IFERROR(IF(W368="",0,CEILING((W368/$H368),1)*$H368),"")</f>
        <v>124.8</v>
      </c>
      <c r="Y368" s="36">
        <f>IFERROR(IF(X368=0,"",ROUNDUP(X368/H368,0)*0.02175),"")</f>
        <v>0.34799999999999998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15.384615384615385</v>
      </c>
      <c r="X372" s="372">
        <f>IFERROR(X368/H368,"0")+IFERROR(X369/H369,"0")+IFERROR(X370/H370,"0")+IFERROR(X371/H371,"0")</f>
        <v>16</v>
      </c>
      <c r="Y372" s="372">
        <f>IFERROR(IF(Y368="",0,Y368),"0")+IFERROR(IF(Y369="",0,Y369),"0")+IFERROR(IF(Y370="",0,Y370),"0")+IFERROR(IF(Y371="",0,Y371),"0")</f>
        <v>0.34799999999999998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120</v>
      </c>
      <c r="X373" s="372">
        <f>IFERROR(SUM(X368:X371),"0")</f>
        <v>124.8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5</v>
      </c>
      <c r="X386" s="371">
        <f t="shared" ref="X386:X398" si="18">IFERROR(IF(W386="",0,CEILING((W386/$H386),1)*$H386),"")</f>
        <v>8.4</v>
      </c>
      <c r="Y386" s="36">
        <f>IFERROR(IF(X386=0,"",ROUNDUP(X386/H386,0)*0.00753),"")</f>
        <v>1.506E-2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12</v>
      </c>
      <c r="X387" s="371">
        <f t="shared" si="18"/>
        <v>12.600000000000001</v>
      </c>
      <c r="Y387" s="36">
        <f>IFERROR(IF(X387=0,"",ROUNDUP(X387/H387,0)*0.00753),"")</f>
        <v>2.2589999999999999E-2</v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50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15.952380952380953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17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0.12801000000000001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67</v>
      </c>
      <c r="X400" s="372">
        <f>IFERROR(SUM(X386:X398),"0")</f>
        <v>71.400000000000006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100</v>
      </c>
      <c r="X419" s="371">
        <f>IFERROR(IF(W419="",0,CEILING((W419/$H419),1)*$H419),"")</f>
        <v>104</v>
      </c>
      <c r="Y419" s="36">
        <f>IFERROR(IF(X419=0,"",ROUNDUP(X419/H419,0)*0.01196),"")</f>
        <v>0.2392</v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19.23076923076923</v>
      </c>
      <c r="X421" s="372">
        <f>IFERROR(X419/H419,"0")+IFERROR(X420/H420,"0")</f>
        <v>20</v>
      </c>
      <c r="Y421" s="372">
        <f>IFERROR(IF(Y419="",0,Y419),"0")+IFERROR(IF(Y420="",0,Y420),"0")</f>
        <v>0.2392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100</v>
      </c>
      <c r="X422" s="372">
        <f>IFERROR(SUM(X419:X420),"0")</f>
        <v>104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40</v>
      </c>
      <c r="X424" s="371">
        <f t="shared" ref="X424:X430" si="20">IFERROR(IF(W424="",0,CEILING((W424/$H424),1)*$H424),"")</f>
        <v>42</v>
      </c>
      <c r="Y424" s="36">
        <f>IFERROR(IF(X424=0,"",ROUNDUP(X424/H424,0)*0.00753),"")</f>
        <v>7.5300000000000006E-2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9.5238095238095237</v>
      </c>
      <c r="X431" s="372">
        <f>IFERROR(X424/H424,"0")+IFERROR(X425/H425,"0")+IFERROR(X426/H426,"0")+IFERROR(X427/H427,"0")+IFERROR(X428/H428,"0")+IFERROR(X429/H429,"0")+IFERROR(X430/H430,"0")</f>
        <v>10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7.5300000000000006E-2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40</v>
      </c>
      <c r="X432" s="372">
        <f>IFERROR(SUM(X424:X430),"0")</f>
        <v>42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170</v>
      </c>
      <c r="X458" s="371">
        <f t="shared" si="21"/>
        <v>174.24</v>
      </c>
      <c r="Y458" s="36">
        <f t="shared" si="22"/>
        <v>0.39468000000000003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100</v>
      </c>
      <c r="X461" s="371">
        <f t="shared" si="21"/>
        <v>100.32000000000001</v>
      </c>
      <c r="Y461" s="36">
        <f t="shared" si="22"/>
        <v>0.22724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51.136363636363633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52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0.62192000000000003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270</v>
      </c>
      <c r="X469" s="372">
        <f>IFERROR(SUM(X457:X467),"0")</f>
        <v>274.56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250</v>
      </c>
      <c r="X471" s="371">
        <f>IFERROR(IF(W471="",0,CEILING((W471/$H471),1)*$H471),"")</f>
        <v>253.44</v>
      </c>
      <c r="Y471" s="36">
        <f>IFERROR(IF(X471=0,"",ROUNDUP(X471/H471,0)*0.01196),"")</f>
        <v>0.57408000000000003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47.348484848484844</v>
      </c>
      <c r="X473" s="372">
        <f>IFERROR(X471/H471,"0")+IFERROR(X472/H472,"0")</f>
        <v>48</v>
      </c>
      <c r="Y473" s="372">
        <f>IFERROR(IF(Y471="",0,Y471),"0")+IFERROR(IF(Y472="",0,Y472),"0")</f>
        <v>0.57408000000000003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250</v>
      </c>
      <c r="X474" s="372">
        <f>IFERROR(SUM(X471:X472),"0")</f>
        <v>253.44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20</v>
      </c>
      <c r="X476" s="371">
        <f t="shared" ref="X476:X481" si="23">IFERROR(IF(W476="",0,CEILING((W476/$H476),1)*$H476),"")</f>
        <v>21.12</v>
      </c>
      <c r="Y476" s="36">
        <f>IFERROR(IF(X476=0,"",ROUNDUP(X476/H476,0)*0.01196),"")</f>
        <v>4.7840000000000001E-2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60</v>
      </c>
      <c r="X477" s="371">
        <f t="shared" si="23"/>
        <v>63.36</v>
      </c>
      <c r="Y477" s="36">
        <f>IFERROR(IF(X477=0,"",ROUNDUP(X477/H477,0)*0.01196),"")</f>
        <v>0.14352000000000001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60</v>
      </c>
      <c r="X478" s="371">
        <f t="shared" si="23"/>
        <v>63.36</v>
      </c>
      <c r="Y478" s="36">
        <f>IFERROR(IF(X478=0,"",ROUNDUP(X478/H478,0)*0.01196),"")</f>
        <v>0.14352000000000001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26.515151515151516</v>
      </c>
      <c r="X482" s="372">
        <f>IFERROR(X476/H476,"0")+IFERROR(X477/H477,"0")+IFERROR(X478/H478,"0")+IFERROR(X479/H479,"0")+IFERROR(X480/H480,"0")+IFERROR(X481/H481,"0")</f>
        <v>28</v>
      </c>
      <c r="Y482" s="372">
        <f>IFERROR(IF(Y476="",0,Y476),"0")+IFERROR(IF(Y477="",0,Y477),"0")+IFERROR(IF(Y478="",0,Y478),"0")+IFERROR(IF(Y479="",0,Y479),"0")+IFERROR(IF(Y480="",0,Y480),"0")+IFERROR(IF(Y481="",0,Y481),"0")</f>
        <v>0.33488000000000001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140</v>
      </c>
      <c r="X483" s="372">
        <f>IFERROR(SUM(X476:X481),"0")</f>
        <v>147.84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50</v>
      </c>
      <c r="X516" s="371">
        <f t="shared" si="26"/>
        <v>50.400000000000006</v>
      </c>
      <c r="Y516" s="36">
        <f>IFERROR(IF(X516=0,"",ROUNDUP(X516/H516,0)*0.00753),"")</f>
        <v>9.0359999999999996E-2</v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20</v>
      </c>
      <c r="X523" s="371">
        <f>IFERROR(IF(W523="",0,CEILING((W523/$H523),1)*$H523),"")</f>
        <v>23.4</v>
      </c>
      <c r="Y523" s="36">
        <f>IFERROR(IF(X523=0,"",ROUNDUP(X523/H523,0)*0.02175),"")</f>
        <v>6.5250000000000002E-2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2.5641025641025643</v>
      </c>
      <c r="X528" s="372">
        <f>IFERROR(X523/H523,"0")+IFERROR(X524/H524,"0")+IFERROR(X525/H525,"0")+IFERROR(X526/H526,"0")+IFERROR(X527/H527,"0")</f>
        <v>3</v>
      </c>
      <c r="Y528" s="372">
        <f>IFERROR(IF(Y523="",0,Y523),"0")+IFERROR(IF(Y524="",0,Y524),"0")+IFERROR(IF(Y525="",0,Y525),"0")+IFERROR(IF(Y526="",0,Y526),"0")+IFERROR(IF(Y527="",0,Y527),"0")</f>
        <v>6.5250000000000002E-2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20</v>
      </c>
      <c r="X529" s="372">
        <f>IFERROR(SUM(X523:X527),"0")</f>
        <v>23.4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2002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2071.04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2112.1608180708176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2185.1760000000004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4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2212.1608180708176</v>
      </c>
      <c r="X540" s="372">
        <f>GrossWeightTotalR+PalletQtyTotalR*25</f>
        <v>2285.1760000000004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297.85144485144485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308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4.06982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32.400000000000006</v>
      </c>
      <c r="D547" s="46">
        <f>IFERROR(X57*1,"0")+IFERROR(X58*1,"0")+IFERROR(X59*1,"0")+IFERROR(X60*1,"0")</f>
        <v>21.6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33.6</v>
      </c>
      <c r="F547" s="46">
        <f>IFERROR(X134*1,"0")+IFERROR(X135*1,"0")+IFERROR(X136*1,"0")+IFERROR(X137*1,"0")+IFERROR(X138*1,"0")</f>
        <v>25.200000000000003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206.4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206.4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0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660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124.8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71.400000000000006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146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675.84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73.800000000000011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2024-05-07T08:02:52Z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