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53402D27-CA42-4FC2-86D3-EFEBEADAEE37}" xr6:coauthVersionLast="47" xr6:coauthVersionMax="47" xr10:uidLastSave="{00000000-0000-0000-0000-000000000000}"/>
  <bookViews>
    <workbookView xWindow="2535" yWindow="136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Y516" i="2"/>
  <c r="X516" i="2"/>
  <c r="X515" i="2"/>
  <c r="Y515" i="2" s="1"/>
  <c r="O515" i="2"/>
  <c r="Y514" i="2"/>
  <c r="X514" i="2"/>
  <c r="W512" i="2"/>
  <c r="W511" i="2"/>
  <c r="Y510" i="2"/>
  <c r="X510" i="2"/>
  <c r="X509" i="2"/>
  <c r="Y509" i="2" s="1"/>
  <c r="X508" i="2"/>
  <c r="Y508" i="2" s="1"/>
  <c r="Y507" i="2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X493" i="2" s="1"/>
  <c r="O491" i="2"/>
  <c r="W489" i="2"/>
  <c r="W488" i="2"/>
  <c r="X487" i="2"/>
  <c r="X488" i="2" s="1"/>
  <c r="O487" i="2"/>
  <c r="X486" i="2"/>
  <c r="Y486" i="2" s="1"/>
  <c r="O486" i="2"/>
  <c r="Y485" i="2"/>
  <c r="X485" i="2"/>
  <c r="O485" i="2"/>
  <c r="W483" i="2"/>
  <c r="W482" i="2"/>
  <c r="X481" i="2"/>
  <c r="Y481" i="2" s="1"/>
  <c r="O481" i="2"/>
  <c r="Y480" i="2"/>
  <c r="X480" i="2"/>
  <c r="O480" i="2"/>
  <c r="X479" i="2"/>
  <c r="Y479" i="2" s="1"/>
  <c r="O479" i="2"/>
  <c r="X478" i="2"/>
  <c r="O478" i="2"/>
  <c r="X477" i="2"/>
  <c r="Y477" i="2" s="1"/>
  <c r="O477" i="2"/>
  <c r="Y476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Y466" i="2"/>
  <c r="X466" i="2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V547" i="2" s="1"/>
  <c r="O457" i="2"/>
  <c r="W453" i="2"/>
  <c r="W452" i="2"/>
  <c r="Y451" i="2"/>
  <c r="X451" i="2"/>
  <c r="X450" i="2"/>
  <c r="Y450" i="2" s="1"/>
  <c r="X449" i="2"/>
  <c r="X452" i="2" s="1"/>
  <c r="Y448" i="2"/>
  <c r="X448" i="2"/>
  <c r="W445" i="2"/>
  <c r="X444" i="2"/>
  <c r="W444" i="2"/>
  <c r="X443" i="2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X409" i="2"/>
  <c r="W409" i="2"/>
  <c r="X408" i="2"/>
  <c r="Y408" i="2" s="1"/>
  <c r="Y409" i="2" s="1"/>
  <c r="O408" i="2"/>
  <c r="W406" i="2"/>
  <c r="W405" i="2"/>
  <c r="X404" i="2"/>
  <c r="Y404" i="2" s="1"/>
  <c r="O404" i="2"/>
  <c r="Y403" i="2"/>
  <c r="X403" i="2"/>
  <c r="O403" i="2"/>
  <c r="Y402" i="2"/>
  <c r="X402" i="2"/>
  <c r="X406" i="2" s="1"/>
  <c r="O402" i="2"/>
  <c r="W400" i="2"/>
  <c r="W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Y382" i="2"/>
  <c r="X382" i="2"/>
  <c r="O382" i="2"/>
  <c r="X381" i="2"/>
  <c r="O381" i="2"/>
  <c r="W377" i="2"/>
  <c r="X376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O368" i="2"/>
  <c r="W366" i="2"/>
  <c r="W365" i="2"/>
  <c r="Y364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Y357" i="2"/>
  <c r="X357" i="2"/>
  <c r="O357" i="2"/>
  <c r="Y356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X320" i="2"/>
  <c r="W320" i="2"/>
  <c r="X319" i="2"/>
  <c r="W319" i="2"/>
  <c r="Y318" i="2"/>
  <c r="Y319" i="2" s="1"/>
  <c r="X318" i="2"/>
  <c r="O318" i="2"/>
  <c r="W316" i="2"/>
  <c r="W315" i="2"/>
  <c r="X314" i="2"/>
  <c r="Y314" i="2" s="1"/>
  <c r="O314" i="2"/>
  <c r="X313" i="2"/>
  <c r="Y313" i="2" s="1"/>
  <c r="O313" i="2"/>
  <c r="X312" i="2"/>
  <c r="O312" i="2"/>
  <c r="X310" i="2"/>
  <c r="W310" i="2"/>
  <c r="W309" i="2"/>
  <c r="X308" i="2"/>
  <c r="O308" i="2"/>
  <c r="W305" i="2"/>
  <c r="W304" i="2"/>
  <c r="Y303" i="2"/>
  <c r="X303" i="2"/>
  <c r="O303" i="2"/>
  <c r="X302" i="2"/>
  <c r="O302" i="2"/>
  <c r="W300" i="2"/>
  <c r="W299" i="2"/>
  <c r="Y298" i="2"/>
  <c r="X298" i="2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Y281" i="2"/>
  <c r="X281" i="2"/>
  <c r="X280" i="2"/>
  <c r="W278" i="2"/>
  <c r="W277" i="2"/>
  <c r="Y276" i="2"/>
  <c r="X276" i="2"/>
  <c r="O276" i="2"/>
  <c r="Y275" i="2"/>
  <c r="X275" i="2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X253" i="2"/>
  <c r="W253" i="2"/>
  <c r="X252" i="2"/>
  <c r="W252" i="2"/>
  <c r="Y251" i="2"/>
  <c r="Y252" i="2" s="1"/>
  <c r="X251" i="2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Y243" i="2"/>
  <c r="X243" i="2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X224" i="2"/>
  <c r="O224" i="2"/>
  <c r="W221" i="2"/>
  <c r="W220" i="2"/>
  <c r="X219" i="2"/>
  <c r="Y219" i="2" s="1"/>
  <c r="O219" i="2"/>
  <c r="X218" i="2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Y195" i="2"/>
  <c r="X195" i="2"/>
  <c r="O195" i="2"/>
  <c r="Y194" i="2"/>
  <c r="X194" i="2"/>
  <c r="O194" i="2"/>
  <c r="X193" i="2"/>
  <c r="Y193" i="2" s="1"/>
  <c r="O193" i="2"/>
  <c r="X192" i="2"/>
  <c r="Y192" i="2" s="1"/>
  <c r="O192" i="2"/>
  <c r="Y191" i="2"/>
  <c r="X191" i="2"/>
  <c r="O191" i="2"/>
  <c r="X190" i="2"/>
  <c r="Y190" i="2" s="1"/>
  <c r="O190" i="2"/>
  <c r="X189" i="2"/>
  <c r="Y189" i="2" s="1"/>
  <c r="O189" i="2"/>
  <c r="X188" i="2"/>
  <c r="Y188" i="2" s="1"/>
  <c r="O188" i="2"/>
  <c r="Y187" i="2"/>
  <c r="X187" i="2"/>
  <c r="O187" i="2"/>
  <c r="X186" i="2"/>
  <c r="Y186" i="2" s="1"/>
  <c r="O186" i="2"/>
  <c r="Y185" i="2"/>
  <c r="X185" i="2"/>
  <c r="O185" i="2"/>
  <c r="X184" i="2"/>
  <c r="Y184" i="2" s="1"/>
  <c r="O184" i="2"/>
  <c r="Y183" i="2"/>
  <c r="X183" i="2"/>
  <c r="O183" i="2"/>
  <c r="Y182" i="2"/>
  <c r="X182" i="2"/>
  <c r="O182" i="2"/>
  <c r="X181" i="2"/>
  <c r="X199" i="2" s="1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Y174" i="2"/>
  <c r="X174" i="2"/>
  <c r="O174" i="2"/>
  <c r="W172" i="2"/>
  <c r="X171" i="2"/>
  <c r="W171" i="2"/>
  <c r="Y170" i="2"/>
  <c r="X170" i="2"/>
  <c r="O170" i="2"/>
  <c r="X169" i="2"/>
  <c r="X172" i="2" s="1"/>
  <c r="O169" i="2"/>
  <c r="W167" i="2"/>
  <c r="Y166" i="2"/>
  <c r="W166" i="2"/>
  <c r="X165" i="2"/>
  <c r="Y165" i="2" s="1"/>
  <c r="O165" i="2"/>
  <c r="Y164" i="2"/>
  <c r="X164" i="2"/>
  <c r="O164" i="2"/>
  <c r="W161" i="2"/>
  <c r="W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O152" i="2"/>
  <c r="X151" i="2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Y138" i="2"/>
  <c r="X138" i="2"/>
  <c r="O138" i="2"/>
  <c r="X137" i="2"/>
  <c r="Y137" i="2" s="1"/>
  <c r="O137" i="2"/>
  <c r="X136" i="2"/>
  <c r="Y136" i="2" s="1"/>
  <c r="O136" i="2"/>
  <c r="Y135" i="2"/>
  <c r="X135" i="2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Y123" i="2"/>
  <c r="X123" i="2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Y109" i="2"/>
  <c r="X109" i="2"/>
  <c r="O109" i="2"/>
  <c r="X108" i="2"/>
  <c r="O108" i="2"/>
  <c r="X107" i="2"/>
  <c r="Y107" i="2" s="1"/>
  <c r="Y106" i="2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Y99" i="2"/>
  <c r="X99" i="2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Y91" i="2"/>
  <c r="X91" i="2"/>
  <c r="O91" i="2"/>
  <c r="Y90" i="2"/>
  <c r="X90" i="2"/>
  <c r="O90" i="2"/>
  <c r="X89" i="2"/>
  <c r="X94" i="2" s="1"/>
  <c r="O89" i="2"/>
  <c r="W87" i="2"/>
  <c r="W86" i="2"/>
  <c r="Y85" i="2"/>
  <c r="X85" i="2"/>
  <c r="O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O65" i="2"/>
  <c r="W62" i="2"/>
  <c r="W61" i="2"/>
  <c r="X60" i="2"/>
  <c r="Y60" i="2" s="1"/>
  <c r="X59" i="2"/>
  <c r="O59" i="2"/>
  <c r="X58" i="2"/>
  <c r="Y58" i="2" s="1"/>
  <c r="O58" i="2"/>
  <c r="X57" i="2"/>
  <c r="D547" i="2" s="1"/>
  <c r="O57" i="2"/>
  <c r="W54" i="2"/>
  <c r="X53" i="2"/>
  <c r="W53" i="2"/>
  <c r="X52" i="2"/>
  <c r="X54" i="2" s="1"/>
  <c r="O52" i="2"/>
  <c r="X51" i="2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Y32" i="2"/>
  <c r="X32" i="2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W540" i="2" l="1"/>
  <c r="X305" i="2"/>
  <c r="X304" i="2"/>
  <c r="W537" i="2"/>
  <c r="X61" i="2"/>
  <c r="Y89" i="2"/>
  <c r="Y93" i="2" s="1"/>
  <c r="X131" i="2"/>
  <c r="Y134" i="2"/>
  <c r="Y139" i="2" s="1"/>
  <c r="Y144" i="2"/>
  <c r="H547" i="2"/>
  <c r="Y151" i="2"/>
  <c r="X166" i="2"/>
  <c r="X178" i="2"/>
  <c r="Y181" i="2"/>
  <c r="Y198" i="2" s="1"/>
  <c r="J547" i="2"/>
  <c r="Y209" i="2"/>
  <c r="X278" i="2"/>
  <c r="X277" i="2"/>
  <c r="Y274" i="2"/>
  <c r="Y277" i="2" s="1"/>
  <c r="Y302" i="2"/>
  <c r="Y304" i="2" s="1"/>
  <c r="X361" i="2"/>
  <c r="Y355" i="2"/>
  <c r="Y360" i="2" s="1"/>
  <c r="X400" i="2"/>
  <c r="Y386" i="2"/>
  <c r="Y405" i="2"/>
  <c r="X24" i="2"/>
  <c r="X39" i="2"/>
  <c r="X38" i="2"/>
  <c r="X43" i="2"/>
  <c r="Y59" i="2"/>
  <c r="Y178" i="2"/>
  <c r="X284" i="2"/>
  <c r="Y280" i="2"/>
  <c r="Y283" i="2" s="1"/>
  <c r="O547" i="2"/>
  <c r="X384" i="2"/>
  <c r="X383" i="2"/>
  <c r="W541" i="2"/>
  <c r="X34" i="2"/>
  <c r="Y41" i="2"/>
  <c r="Y42" i="2" s="1"/>
  <c r="Y52" i="2"/>
  <c r="X160" i="2"/>
  <c r="X198" i="2"/>
  <c r="X271" i="2"/>
  <c r="X288" i="2"/>
  <c r="Y292" i="2"/>
  <c r="Y299" i="2" s="1"/>
  <c r="Y342" i="2"/>
  <c r="X360" i="2"/>
  <c r="Y431" i="2"/>
  <c r="Y439" i="2"/>
  <c r="Y440" i="2" s="1"/>
  <c r="X445" i="2"/>
  <c r="Y443" i="2"/>
  <c r="Y444" i="2" s="1"/>
  <c r="X473" i="2"/>
  <c r="X482" i="2"/>
  <c r="Y478" i="2"/>
  <c r="Y482" i="2" s="1"/>
  <c r="Y412" i="2"/>
  <c r="Y415" i="2" s="1"/>
  <c r="T547" i="2"/>
  <c r="Y419" i="2"/>
  <c r="Y421" i="2" s="1"/>
  <c r="Y491" i="2"/>
  <c r="Y492" i="2" s="1"/>
  <c r="X492" i="2"/>
  <c r="X529" i="2"/>
  <c r="X272" i="2"/>
  <c r="P547" i="2"/>
  <c r="Y347" i="2"/>
  <c r="Y436" i="2"/>
  <c r="W547" i="2"/>
  <c r="Y520" i="2"/>
  <c r="Y535" i="2"/>
  <c r="X206" i="2"/>
  <c r="X220" i="2"/>
  <c r="X230" i="2"/>
  <c r="X366" i="2"/>
  <c r="X372" i="2"/>
  <c r="C547" i="2"/>
  <c r="E547" i="2"/>
  <c r="X121" i="2"/>
  <c r="X120" i="2"/>
  <c r="I547" i="2"/>
  <c r="Y218" i="2"/>
  <c r="Y220" i="2" s="1"/>
  <c r="Y224" i="2"/>
  <c r="X316" i="2"/>
  <c r="X337" i="2"/>
  <c r="X343" i="2"/>
  <c r="X348" i="2"/>
  <c r="X365" i="2"/>
  <c r="Y368" i="2"/>
  <c r="Y372" i="2" s="1"/>
  <c r="Y375" i="2"/>
  <c r="Y376" i="2" s="1"/>
  <c r="X453" i="2"/>
  <c r="Y473" i="2"/>
  <c r="X483" i="2"/>
  <c r="X489" i="2"/>
  <c r="X512" i="2"/>
  <c r="X521" i="2"/>
  <c r="Y86" i="2"/>
  <c r="Y147" i="2"/>
  <c r="Y259" i="2"/>
  <c r="Y399" i="2"/>
  <c r="Y103" i="2"/>
  <c r="Y230" i="2"/>
  <c r="Y511" i="2"/>
  <c r="Y130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X537" i="2" l="1"/>
  <c r="X541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<sst xmlns="http://schemas.openxmlformats.org/spreadsheetml/2006/main" count="3568" uniqueCount="771">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</sst>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27" zoomScaleNormal="100" zoomScaleSheetLayoutView="100" workbookViewId="0">
      <selection activeCell="W340" sqref="W3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1500</v>
      </c>
      <c r="X330" s="54">
        <f t="shared" si="17"/>
        <v>1500</v>
      </c>
      <c r="Y330" s="40">
        <f>IFERROR(IF(X330=0,"",ROUNDUP(X330/H330,0)*0.02039),"")</f>
        <v>2.0389999999999997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100</v>
      </c>
      <c r="X336" s="42">
        <f>IFERROR(X328/H328,"0")+IFERROR(X329/H329,"0")+IFERROR(X330/H330,"0")+IFERROR(X331/H331,"0")+IFERROR(X332/H332,"0")+IFERROR(X333/H333,"0")+IFERROR(X334/H334,"0")+IFERROR(X335/H335,"0")</f>
        <v>100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2.0389999999999997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1500</v>
      </c>
      <c r="X337" s="42">
        <f>IFERROR(SUM(X328:X335),"0")</f>
        <v>1500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7000</v>
      </c>
      <c r="X339" s="54">
        <f>IFERROR(IF(W339="",0,CEILING((W339/$H339),1)*$H339),"")</f>
        <v>7005</v>
      </c>
      <c r="Y339" s="40">
        <f>IFERROR(IF(X339=0,"",ROUNDUP(X339/H339,0)*0.02175),"")</f>
        <v>10.157249999999999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466.66666666666669</v>
      </c>
      <c r="X342" s="42">
        <f>IFERROR(X339/H339,"0")+IFERROR(X340/H340,"0")+IFERROR(X341/H341,"0")</f>
        <v>467</v>
      </c>
      <c r="Y342" s="42">
        <f>IFERROR(IF(Y339="",0,Y339),"0")+IFERROR(IF(Y340="",0,Y340),"0")+IFERROR(IF(Y341="",0,Y341),"0")</f>
        <v>10.157249999999999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7000</v>
      </c>
      <c r="X343" s="42">
        <f>IFERROR(SUM(X339:X341),"0")</f>
        <v>7005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8500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8505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8772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8777.16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9072</v>
      </c>
      <c r="X540" s="42">
        <f>GrossWeightTotalR+PalletQtyTotalR*25</f>
        <v>9077.16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566.66666666666674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567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12.196249999999999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8505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2024-05-14T07:54:19Z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